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ike\Documents\Personal\Practice\"/>
    </mc:Choice>
  </mc:AlternateContent>
  <xr:revisionPtr revIDLastSave="0" documentId="13_ncr:1_{435A8C62-A1E9-446E-92B5-F11735703162}" xr6:coauthVersionLast="47" xr6:coauthVersionMax="47" xr10:uidLastSave="{00000000-0000-0000-0000-000000000000}"/>
  <bookViews>
    <workbookView xWindow="-120" yWindow="-120" windowWidth="29040" windowHeight="15840" xr2:uid="{676D5F5D-2BC9-4ED7-955B-96EE598EBBE7}"/>
  </bookViews>
  <sheets>
    <sheet name="Charts" sheetId="1" r:id="rId1"/>
    <sheet name="AR Data" sheetId="9" r:id="rId2"/>
    <sheet name="Count" sheetId="3" r:id="rId3"/>
    <sheet name="Buckets" sheetId="4" r:id="rId4"/>
    <sheet name="Totals" sheetId="5" r:id="rId5"/>
    <sheet name="Top" sheetId="6" r:id="rId6"/>
  </sheets>
  <calcPr calcId="191029"/>
  <pivotCaches>
    <pivotCache cacheId="15" r:id="rId7"/>
    <pivotCache cacheId="2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V259" i="9" l="1"/>
  <c r="H4" i="1" s="1"/>
  <c r="AB8" i="1" l="1"/>
  <c r="AB7" i="1"/>
  <c r="AB6" i="1"/>
  <c r="AB5" i="1"/>
  <c r="AB4" i="1"/>
  <c r="AA8" i="1"/>
  <c r="AA7" i="1"/>
  <c r="AA6" i="1"/>
  <c r="AA5" i="1"/>
  <c r="AA4" i="1"/>
  <c r="J4" i="6" l="1"/>
  <c r="AC4" i="1" s="1"/>
  <c r="J5" i="6"/>
  <c r="AC5" i="1" s="1"/>
  <c r="J7" i="6"/>
  <c r="AC7" i="1" s="1"/>
  <c r="J6" i="6"/>
  <c r="AC6" i="1" s="1"/>
  <c r="J8" i="6"/>
  <c r="AC8" i="1" s="1"/>
  <c r="C14" i="4"/>
  <c r="D13" i="1" s="1"/>
  <c r="J11" i="4"/>
  <c r="J10" i="4"/>
  <c r="B15" i="4" s="1"/>
  <c r="C14" i="1" s="1"/>
  <c r="J9" i="4"/>
  <c r="B14" i="4" s="1"/>
  <c r="C13" i="1" s="1"/>
  <c r="M259" i="9"/>
  <c r="U259" i="9" l="1"/>
  <c r="H7" i="1" s="1"/>
  <c r="D14" i="4"/>
  <c r="E13" i="1" s="1"/>
  <c r="E14" i="4"/>
  <c r="F13" i="1" s="1"/>
  <c r="D15" i="4"/>
  <c r="E14" i="1" s="1"/>
  <c r="E15" i="4"/>
  <c r="F14" i="1" s="1"/>
  <c r="F14" i="4"/>
  <c r="G13" i="1" s="1"/>
  <c r="I14" i="4"/>
  <c r="J13" i="1" s="1"/>
  <c r="C15" i="4"/>
  <c r="D14" i="1" s="1"/>
  <c r="F15" i="4"/>
  <c r="G14" i="1" s="1"/>
  <c r="G14" i="4"/>
  <c r="H13" i="1" s="1"/>
  <c r="G15" i="4"/>
  <c r="H14" i="1" s="1"/>
  <c r="H14" i="4"/>
  <c r="I13" i="1" s="1"/>
  <c r="H15" i="4"/>
  <c r="I14" i="1" s="1"/>
  <c r="I15" i="4"/>
  <c r="J14" i="1" s="1"/>
  <c r="M4" i="1"/>
  <c r="M7" i="1"/>
  <c r="M10" i="1"/>
</calcChain>
</file>

<file path=xl/sharedStrings.xml><?xml version="1.0" encoding="utf-8"?>
<sst xmlns="http://schemas.openxmlformats.org/spreadsheetml/2006/main" count="5024" uniqueCount="426">
  <si>
    <t>Quick Insights</t>
  </si>
  <si>
    <t>Current Accounts</t>
  </si>
  <si>
    <t>Top Accounts</t>
  </si>
  <si>
    <t>Type</t>
  </si>
  <si>
    <t>Sector</t>
  </si>
  <si>
    <t>Total Balance</t>
  </si>
  <si>
    <t>% of Total AR</t>
  </si>
  <si>
    <t>-</t>
  </si>
  <si>
    <t>Existing Business</t>
  </si>
  <si>
    <t>Business</t>
  </si>
  <si>
    <t>Residential</t>
  </si>
  <si>
    <t>% of Total Balance Type</t>
  </si>
  <si>
    <t>Not Due</t>
  </si>
  <si>
    <t>1 - 29 Days</t>
  </si>
  <si>
    <t>30 - 59 Days</t>
  </si>
  <si>
    <t>60 - 89 Days</t>
  </si>
  <si>
    <t>90 - 119 Days</t>
  </si>
  <si>
    <t>120 - 149 Days</t>
  </si>
  <si>
    <t>150 - 179 Days</t>
  </si>
  <si>
    <t>180 + Days</t>
  </si>
  <si>
    <t>New Business</t>
  </si>
  <si>
    <t>AR Buckets - Stacked Columns</t>
  </si>
  <si>
    <t>Existing Business - Horizontal Bar</t>
  </si>
  <si>
    <t>New Business - Vertical Bar</t>
  </si>
  <si>
    <t>Total AR - Vertical Bar</t>
  </si>
  <si>
    <t>% of Total Past Due - Pie</t>
  </si>
  <si>
    <t>Existing Business - Vertical Bar</t>
  </si>
  <si>
    <t>New Business - Horizontal Bar</t>
  </si>
  <si>
    <t>Row Labels</t>
  </si>
  <si>
    <t xml:space="preserve">Not Due </t>
  </si>
  <si>
    <t xml:space="preserve">1 - 29 Days </t>
  </si>
  <si>
    <t xml:space="preserve">30 - 59 Days </t>
  </si>
  <si>
    <t xml:space="preserve">60 - 89 Days </t>
  </si>
  <si>
    <t xml:space="preserve">120 - 149 Days </t>
  </si>
  <si>
    <t xml:space="preserve">150 - 179 Days </t>
  </si>
  <si>
    <t xml:space="preserve">180 + Days </t>
  </si>
  <si>
    <t>Grand Total</t>
  </si>
  <si>
    <t>Total</t>
  </si>
  <si>
    <t>Copy paste special here</t>
  </si>
  <si>
    <t>%</t>
  </si>
  <si>
    <t xml:space="preserve">Insert Pivot Table here - "Show Value As" % of column total </t>
  </si>
  <si>
    <t xml:space="preserve">Consumer  </t>
  </si>
  <si>
    <t>Insert Pivot Table here for New Business by Type - copy paste special</t>
  </si>
  <si>
    <t>Insert Pivot Table here - Sum of balance by bucket</t>
  </si>
  <si>
    <t>Sum of Not Due</t>
  </si>
  <si>
    <t>Sum of Total Past Due</t>
  </si>
  <si>
    <t xml:space="preserve">Business </t>
  </si>
  <si>
    <t>Insert Pivot Table here - Sum of Not Due vs Total Past Due</t>
  </si>
  <si>
    <t>Copy paste special here - Existing Business</t>
  </si>
  <si>
    <t>Sum of Total</t>
  </si>
  <si>
    <t>Column Labels</t>
  </si>
  <si>
    <t>Insert Pivot Table here - Total Balance by business type column</t>
  </si>
  <si>
    <t>Insert Pivot Table here - Accounts/Balance</t>
  </si>
  <si>
    <t>Copy paste special top 5 here by total balance</t>
  </si>
  <si>
    <t>Customer Name</t>
  </si>
  <si>
    <t>Consumer or Business</t>
  </si>
  <si>
    <t>Credit Group</t>
  </si>
  <si>
    <t>Collector Employee #</t>
  </si>
  <si>
    <t>Collector Name</t>
  </si>
  <si>
    <t>Customer Group</t>
  </si>
  <si>
    <t>Risk Category Code</t>
  </si>
  <si>
    <t xml:space="preserve">Credit Terms
</t>
  </si>
  <si>
    <t>Created On</t>
  </si>
  <si>
    <t>Customer State</t>
  </si>
  <si>
    <t>Total Past Due</t>
  </si>
  <si>
    <t>Total Over 30</t>
  </si>
  <si>
    <t>Total Over 60</t>
  </si>
  <si>
    <t>Monthly Recurring</t>
  </si>
  <si>
    <t>NET 45</t>
  </si>
  <si>
    <t>OH</t>
  </si>
  <si>
    <t>NET 30</t>
  </si>
  <si>
    <t>NET 10</t>
  </si>
  <si>
    <t>PA</t>
  </si>
  <si>
    <t>GA</t>
  </si>
  <si>
    <t>KY</t>
  </si>
  <si>
    <t>Nat’l Gold</t>
  </si>
  <si>
    <t>Nat’l Platinum</t>
  </si>
  <si>
    <t>MN</t>
  </si>
  <si>
    <t>STRATEGIC GROUP</t>
  </si>
  <si>
    <t>WI</t>
  </si>
  <si>
    <t>Nat’l RAM</t>
  </si>
  <si>
    <t>Robert Wilson</t>
  </si>
  <si>
    <t>CA</t>
  </si>
  <si>
    <t>Surepay</t>
  </si>
  <si>
    <t>AR</t>
  </si>
  <si>
    <t>MI</t>
  </si>
  <si>
    <t>CO</t>
  </si>
  <si>
    <t>IL</t>
  </si>
  <si>
    <t>SD</t>
  </si>
  <si>
    <t>TN</t>
  </si>
  <si>
    <t>WV</t>
  </si>
  <si>
    <t>NY</t>
  </si>
  <si>
    <t>IN</t>
  </si>
  <si>
    <t>ON</t>
  </si>
  <si>
    <t>Gov account</t>
  </si>
  <si>
    <t>TX</t>
  </si>
  <si>
    <t>0001</t>
  </si>
  <si>
    <t>SC</t>
  </si>
  <si>
    <t>WA</t>
  </si>
  <si>
    <t>Count of Customer Name</t>
  </si>
  <si>
    <t>(blank)</t>
  </si>
  <si>
    <t>0.00</t>
  </si>
  <si>
    <t>0.0%</t>
  </si>
  <si>
    <t xml:space="preserve"> 90 - 119 Days</t>
  </si>
  <si>
    <t>Total Account Balance</t>
  </si>
  <si>
    <t>Aging Analysis</t>
  </si>
  <si>
    <t>Sam Smith</t>
  </si>
  <si>
    <t>Joe Blow</t>
  </si>
  <si>
    <t>Suzy Smith</t>
  </si>
  <si>
    <t>Jane Doe</t>
  </si>
  <si>
    <t>Johnny Appleseed</t>
  </si>
  <si>
    <t>Jimmy Johnson</t>
  </si>
  <si>
    <t>Henry Jones</t>
  </si>
  <si>
    <t>Karen Brown</t>
  </si>
  <si>
    <t>John Jacobs</t>
  </si>
  <si>
    <t>Jim Halpert</t>
  </si>
  <si>
    <t>Sarah Jackson</t>
  </si>
  <si>
    <t>Blake Walters</t>
  </si>
  <si>
    <t>Dwide Schrude</t>
  </si>
  <si>
    <t>Michael Gibson</t>
  </si>
  <si>
    <t>Steve Smith</t>
  </si>
  <si>
    <t>Jack Bowers</t>
  </si>
  <si>
    <t>Monica Luis</t>
  </si>
  <si>
    <t>George Bowie</t>
  </si>
  <si>
    <t>Jessie Gamlig</t>
  </si>
  <si>
    <t>Andy White</t>
  </si>
  <si>
    <t>Angela Roberts</t>
  </si>
  <si>
    <t>Kelly Jacobson</t>
  </si>
  <si>
    <t>Gabe Wallace</t>
  </si>
  <si>
    <t>Oscar Mendoza</t>
  </si>
  <si>
    <t>Beer, Borer and Roob</t>
  </si>
  <si>
    <t>Harvey, Bins and Jenkins</t>
  </si>
  <si>
    <t>Davis Group</t>
  </si>
  <si>
    <t>Terry, Bins and Orn</t>
  </si>
  <si>
    <t>Lueilwitz LLC</t>
  </si>
  <si>
    <t>Mueller, Fay and Hintz</t>
  </si>
  <si>
    <t>Jast and Sons</t>
  </si>
  <si>
    <t>Reichel, Rohan and Hauck</t>
  </si>
  <si>
    <t>Cremin, Rempel and Huel</t>
  </si>
  <si>
    <t>Smith, Wintheiser and Cremin</t>
  </si>
  <si>
    <t>Maggio Group</t>
  </si>
  <si>
    <t>Watsica, Fritsch and Reichert</t>
  </si>
  <si>
    <t>Kreiger - Hand</t>
  </si>
  <si>
    <t>West - Anderson</t>
  </si>
  <si>
    <t>Rempel - Hettinger</t>
  </si>
  <si>
    <t>Bailey, Wolff and Robel</t>
  </si>
  <si>
    <t>Kilback Group</t>
  </si>
  <si>
    <t>Kohler Inc</t>
  </si>
  <si>
    <t>Welch Group</t>
  </si>
  <si>
    <t>Gutkowski - Borer</t>
  </si>
  <si>
    <t>Lowe, Davis and Kuhic</t>
  </si>
  <si>
    <t>Herzog LLC</t>
  </si>
  <si>
    <t>Effertz - Tremblay</t>
  </si>
  <si>
    <t>Paucek, Predovic and Rath</t>
  </si>
  <si>
    <t>Boehm - Brekke</t>
  </si>
  <si>
    <t>Johns, Bergnaum and Murray</t>
  </si>
  <si>
    <t>Windler Inc</t>
  </si>
  <si>
    <t>Mohr and Sons</t>
  </si>
  <si>
    <t>Howe, Kerluke and Koss</t>
  </si>
  <si>
    <t>Oberbrunner - Hessel</t>
  </si>
  <si>
    <t>Little, Breitenberg and Waters</t>
  </si>
  <si>
    <t>Brekke Group</t>
  </si>
  <si>
    <t>Schiller - Lang</t>
  </si>
  <si>
    <t>Bins, Herzog and Treutel</t>
  </si>
  <si>
    <t>Block, Kilback and Sporer</t>
  </si>
  <si>
    <t>Lynch - Tremblay</t>
  </si>
  <si>
    <t>Jerde, Flatley and Hoeger</t>
  </si>
  <si>
    <t>Jones LLC</t>
  </si>
  <si>
    <t>Sawayn - McCullough</t>
  </si>
  <si>
    <t>Wisozk, Dare and Schamberger</t>
  </si>
  <si>
    <t>Hand, Zboncak and Swift</t>
  </si>
  <si>
    <t>Kassulke Group</t>
  </si>
  <si>
    <t>Kozey, Hermiston and Sauer</t>
  </si>
  <si>
    <t>Wisoky LLC</t>
  </si>
  <si>
    <t>Schuster - West</t>
  </si>
  <si>
    <t>Hickle - Keebler</t>
  </si>
  <si>
    <t>Hermiston, Veum and Donnelly</t>
  </si>
  <si>
    <t>Kunze, Jacobs and Barrows</t>
  </si>
  <si>
    <t>Farrell, Lynch and Veum</t>
  </si>
  <si>
    <t>Labadie, Wehner and Osinski</t>
  </si>
  <si>
    <t>Sipes, Mayer and Towne</t>
  </si>
  <si>
    <t>Bashirian - Lind</t>
  </si>
  <si>
    <t>Bins, Walter and Swift</t>
  </si>
  <si>
    <t>Bosco, Williamson and Littel</t>
  </si>
  <si>
    <t>Bernier - Runte</t>
  </si>
  <si>
    <t>Denesik LLC</t>
  </si>
  <si>
    <t>Harris - Bode</t>
  </si>
  <si>
    <t>Parisian and Sons</t>
  </si>
  <si>
    <t>Hermann - Treutel</t>
  </si>
  <si>
    <t>Blanda, Prohaska and Christiansen</t>
  </si>
  <si>
    <t>Zemlak LLC</t>
  </si>
  <si>
    <t>Bartoletti - Casper</t>
  </si>
  <si>
    <t>Hauck - Simonis</t>
  </si>
  <si>
    <t>Hagenes Group</t>
  </si>
  <si>
    <t>Boyer, Barrows and O'Connell</t>
  </si>
  <si>
    <t>Lynch, Carroll and Sawayn</t>
  </si>
  <si>
    <t>Bayer and Sons</t>
  </si>
  <si>
    <t>Blanda - Nikolaus</t>
  </si>
  <si>
    <t>Mante LLC</t>
  </si>
  <si>
    <t>Lehner Inc</t>
  </si>
  <si>
    <t>Miller, Moen and Stehr</t>
  </si>
  <si>
    <t>Friesen - Breitenberg</t>
  </si>
  <si>
    <t>Fahey and Sons</t>
  </si>
  <si>
    <t>Mann Inc</t>
  </si>
  <si>
    <t>Ledner - Hilpert</t>
  </si>
  <si>
    <t>Murray LLC</t>
  </si>
  <si>
    <t>Kub and Sons</t>
  </si>
  <si>
    <t>Rempel Group</t>
  </si>
  <si>
    <t>Connelly - Marvin</t>
  </si>
  <si>
    <t>Carroll, Paucek and Kemmer</t>
  </si>
  <si>
    <t>Waelchi, Kautzer and Bergstrom</t>
  </si>
  <si>
    <t>Harber and Sons</t>
  </si>
  <si>
    <t>Jones, Stracke and Fisher</t>
  </si>
  <si>
    <t>MacGyver Inc</t>
  </si>
  <si>
    <t>Lindgren LLC</t>
  </si>
  <si>
    <t>Weimann - Schmeler</t>
  </si>
  <si>
    <t>Harber, Wolf and Dickens</t>
  </si>
  <si>
    <t>Cassin LLC</t>
  </si>
  <si>
    <t>Larson - Kerluke</t>
  </si>
  <si>
    <t>Goyette Inc</t>
  </si>
  <si>
    <t>Ondricka, Schowalter and Beer</t>
  </si>
  <si>
    <t>Leuschke and Sons</t>
  </si>
  <si>
    <t>Dooley Group</t>
  </si>
  <si>
    <t>Blanda Group</t>
  </si>
  <si>
    <t>Fahey Group</t>
  </si>
  <si>
    <t>Batz - Haley</t>
  </si>
  <si>
    <t>Konopelski, Heller and Runte</t>
  </si>
  <si>
    <t>Franecki, Hahn and Simonis</t>
  </si>
  <si>
    <t>Kerluke, Willms and Bauch</t>
  </si>
  <si>
    <t>Sporer, Yost and Heller</t>
  </si>
  <si>
    <t>Nienow LLC</t>
  </si>
  <si>
    <t>Gutkowski, Lockman and Wunsch</t>
  </si>
  <si>
    <t>Wehner Inc</t>
  </si>
  <si>
    <t>Bins Inc</t>
  </si>
  <si>
    <t>Purdy, Cartwright and Pfannerstill</t>
  </si>
  <si>
    <t>West LLC</t>
  </si>
  <si>
    <t>Walter and Sons</t>
  </si>
  <si>
    <t>Douglas - Nolan</t>
  </si>
  <si>
    <t>Dare - Bradtke</t>
  </si>
  <si>
    <t>Aufderhar - Morissette</t>
  </si>
  <si>
    <t>Mayer - Hessel</t>
  </si>
  <si>
    <t>Carroll, Mertz and Mohr</t>
  </si>
  <si>
    <t>McClure LLC</t>
  </si>
  <si>
    <t>Orn and Sons</t>
  </si>
  <si>
    <t>Reynolds - Abbott</t>
  </si>
  <si>
    <t>Zieme - Ortiz</t>
  </si>
  <si>
    <t>O'Keefe - Schultz</t>
  </si>
  <si>
    <t>Barrows LLC</t>
  </si>
  <si>
    <t>Emard Inc</t>
  </si>
  <si>
    <t>Schroeder - Cronin</t>
  </si>
  <si>
    <t>King - Baumbach</t>
  </si>
  <si>
    <t>Frami, Kohler and Kirlin</t>
  </si>
  <si>
    <t>Crona Inc</t>
  </si>
  <si>
    <t>Schmitt, Hilpert and Wiegand</t>
  </si>
  <si>
    <t>Rutherford - Gislason</t>
  </si>
  <si>
    <t>Goyette and Sons</t>
  </si>
  <si>
    <t>Hodkiewicz - Rippin</t>
  </si>
  <si>
    <t>Mitchell Inc</t>
  </si>
  <si>
    <t>Terry and Sons</t>
  </si>
  <si>
    <t>Kuvalis LLC</t>
  </si>
  <si>
    <t>Zboncak Group</t>
  </si>
  <si>
    <t>Swift and Sons</t>
  </si>
  <si>
    <t>Goodwin, Koepp and Kunze</t>
  </si>
  <si>
    <t>Kub, Schimmel and Schulist</t>
  </si>
  <si>
    <t>Herzog and Sons</t>
  </si>
  <si>
    <t>Johns - Gislason</t>
  </si>
  <si>
    <t>O'Kon - Dicki</t>
  </si>
  <si>
    <t>Halvorson, Prosacco and Spinka</t>
  </si>
  <si>
    <t>Gorczany - Will</t>
  </si>
  <si>
    <t>Goodwin, Boehm and Barton</t>
  </si>
  <si>
    <t>Ritchie - Mayert</t>
  </si>
  <si>
    <t>Leannon, Fritsch and Bogan</t>
  </si>
  <si>
    <t>Schoen - Douglas</t>
  </si>
  <si>
    <t>Brakus LLC</t>
  </si>
  <si>
    <t>Feeney, Heathcote and Steuber</t>
  </si>
  <si>
    <t>Larson LLC</t>
  </si>
  <si>
    <t>MacGyver, Nolan and Bartoletti</t>
  </si>
  <si>
    <t>Jakubowski, Mohr and Fisher</t>
  </si>
  <si>
    <t>Hermann Group</t>
  </si>
  <si>
    <t>Bins, Farrell and Conn</t>
  </si>
  <si>
    <t>McGlynn LLC</t>
  </si>
  <si>
    <t>Hahn, Walter and O'Connell</t>
  </si>
  <si>
    <t>Monahan - Bradtke</t>
  </si>
  <si>
    <t>Mraz and Sons</t>
  </si>
  <si>
    <t>Hettinger Group</t>
  </si>
  <si>
    <t>Flatley - Volkman</t>
  </si>
  <si>
    <t>Homenick, Boyer and Paucek</t>
  </si>
  <si>
    <t>Leffler - Monahan</t>
  </si>
  <si>
    <t>Feest, Bahringer and McKenzie</t>
  </si>
  <si>
    <t>Pacocha - Herzog</t>
  </si>
  <si>
    <t>Lesch Group</t>
  </si>
  <si>
    <t>Littel, Homenick and Daniel</t>
  </si>
  <si>
    <t>West - Lakin</t>
  </si>
  <si>
    <t>Hyatt - Schowalter</t>
  </si>
  <si>
    <t>Harris LLC</t>
  </si>
  <si>
    <t>Gorczany Group</t>
  </si>
  <si>
    <t>Ebert - Larson</t>
  </si>
  <si>
    <t>Weissnat and Sons</t>
  </si>
  <si>
    <t>McKenzie and Sons</t>
  </si>
  <si>
    <t>D'Amore - Cummerata</t>
  </si>
  <si>
    <t>Kuhn and Sons</t>
  </si>
  <si>
    <t>Hilll, Klocko and Dare</t>
  </si>
  <si>
    <t>Abernathy - Bailey</t>
  </si>
  <si>
    <t>Daugherty, Wilderman and Senger</t>
  </si>
  <si>
    <t>Pouros, Bergnaum and Frami</t>
  </si>
  <si>
    <t>Bayer LLC</t>
  </si>
  <si>
    <t>Hayes - Hyatt</t>
  </si>
  <si>
    <t>Gutmann, Kiehn and Emard</t>
  </si>
  <si>
    <t>Kiehn and Sons</t>
  </si>
  <si>
    <t>Kiehn - Cormier</t>
  </si>
  <si>
    <t>Stark, Spencer and Schultz</t>
  </si>
  <si>
    <t>Howell, Mohr and Corkery</t>
  </si>
  <si>
    <t>Ullrich Inc</t>
  </si>
  <si>
    <t>Watsica - Deckow</t>
  </si>
  <si>
    <t>Kertzmann, Kutch and Rice</t>
  </si>
  <si>
    <t>Lindgren - Upton</t>
  </si>
  <si>
    <t>Kassulke Inc</t>
  </si>
  <si>
    <t>Lowe Inc</t>
  </si>
  <si>
    <t>Haley - Botsford</t>
  </si>
  <si>
    <t>Gerhold Group</t>
  </si>
  <si>
    <t>Pouros, Grady and Hermiston</t>
  </si>
  <si>
    <t>Ledner, Parker and Heller</t>
  </si>
  <si>
    <t>Douglas Group</t>
  </si>
  <si>
    <t>Streich - McClure</t>
  </si>
  <si>
    <t>Muller - Lockman</t>
  </si>
  <si>
    <t>Green, Bauch and Williamson</t>
  </si>
  <si>
    <t>Parisian, Hodkiewicz and Lind</t>
  </si>
  <si>
    <t>Walter Inc</t>
  </si>
  <si>
    <t>Grady - Rowe</t>
  </si>
  <si>
    <t>Goldner - Streich</t>
  </si>
  <si>
    <t>Krajcik Group</t>
  </si>
  <si>
    <t>Willms, Klein and Kovacek</t>
  </si>
  <si>
    <t>Kassulke - Stracke</t>
  </si>
  <si>
    <t>Simonis - Champlin</t>
  </si>
  <si>
    <t>Bogisich - D'Amore</t>
  </si>
  <si>
    <t>Schmitt - Miller</t>
  </si>
  <si>
    <t>Beer Group</t>
  </si>
  <si>
    <t>Doyle - Deckow</t>
  </si>
  <si>
    <t>Terry Group</t>
  </si>
  <si>
    <t>O'Connell - Schowalter</t>
  </si>
  <si>
    <t>Ullrich, Volkman and Rowe</t>
  </si>
  <si>
    <t>Hoppe - Johnston</t>
  </si>
  <si>
    <t>Monahan Group</t>
  </si>
  <si>
    <t>Hackett Inc</t>
  </si>
  <si>
    <t>Kessler, Bogisich and Turcotte</t>
  </si>
  <si>
    <t>Donnelly - D'Amore</t>
  </si>
  <si>
    <t>McDermott, Prohaska and Reynolds</t>
  </si>
  <si>
    <t>Mante - Deckow</t>
  </si>
  <si>
    <t>Conn and Sons</t>
  </si>
  <si>
    <t>Howell, Smitham and Jerde</t>
  </si>
  <si>
    <t>Moen Group</t>
  </si>
  <si>
    <t>Erdman, Daugherty and Gleichner</t>
  </si>
  <si>
    <t>Lubowitz, Jacobs and West</t>
  </si>
  <si>
    <t>Gutkowski and Sons</t>
  </si>
  <si>
    <t>Monahan, Murray and Anderson</t>
  </si>
  <si>
    <t>Gibson LLC</t>
  </si>
  <si>
    <t>Wyman and Sons</t>
  </si>
  <si>
    <t>Lockman - Feest</t>
  </si>
  <si>
    <t>Gerhold, Mann and Morissette</t>
  </si>
  <si>
    <t>Metz and Sons</t>
  </si>
  <si>
    <t>Gottlieb, Hills and Kerluke</t>
  </si>
  <si>
    <t>Gerhold, Jacobson and Heaney</t>
  </si>
  <si>
    <t>O'Conner - Becker</t>
  </si>
  <si>
    <t>Wehner and Sons</t>
  </si>
  <si>
    <t>Mraz - Kris</t>
  </si>
  <si>
    <t>Bartell Group</t>
  </si>
  <si>
    <t>Mertz and Sons</t>
  </si>
  <si>
    <t>Fritsch, Okuneva and Hodkiewicz</t>
  </si>
  <si>
    <t>Beier Inc</t>
  </si>
  <si>
    <t>Miller - Hammes</t>
  </si>
  <si>
    <t>Mills, Kulas and Waelchi</t>
  </si>
  <si>
    <t>Robel Inc</t>
  </si>
  <si>
    <t>Jenkins - Nitzsche</t>
  </si>
  <si>
    <t>Lubowitz, Schmidt and Heathcote</t>
  </si>
  <si>
    <t>Quitzon - Rempel</t>
  </si>
  <si>
    <t>McDermott, Von and Barton</t>
  </si>
  <si>
    <t>Rice Inc</t>
  </si>
  <si>
    <t>Rodriguez Group</t>
  </si>
  <si>
    <t>Cronin - Luettgen</t>
  </si>
  <si>
    <t>Kris - Waters</t>
  </si>
  <si>
    <t>Pollich - Kris</t>
  </si>
  <si>
    <t>Buckridge Inc</t>
  </si>
  <si>
    <t>Halvorson LLC</t>
  </si>
  <si>
    <t>Bernhard - Labadie</t>
  </si>
  <si>
    <t>Watsica - Collier</t>
  </si>
  <si>
    <t>Jacobson and Sons</t>
  </si>
  <si>
    <t>Majority of Existing Business AR is not yet past due</t>
  </si>
  <si>
    <t>Existing Business accounts for a majority of AR</t>
  </si>
  <si>
    <t>New Business Accounts are mostly past due in 1-29 day and 180+ day buckets</t>
  </si>
  <si>
    <t>Wyman and Sons accounts for over 1/3rd of total AR</t>
  </si>
  <si>
    <t>Customer Number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</si>
  <si>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</si>
  <si>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</si>
  <si>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</si>
  <si>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</si>
  <si>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</si>
  <si>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</si>
  <si>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</si>
  <si>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</si>
  <si>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</si>
  <si>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</si>
  <si>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</si>
  <si>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</si>
  <si>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</si>
  <si>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</si>
  <si>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</si>
  <si>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</si>
  <si>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</si>
  <si>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</si>
  <si>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</si>
  <si>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</si>
  <si>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</si>
  <si>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</si>
  <si>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</si>
  <si>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</si>
  <si>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</si>
  <si>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100</t>
  </si>
  <si>
    <t>101</t>
  </si>
  <si>
    <t>102</t>
  </si>
  <si>
    <t>C3</t>
  </si>
  <si>
    <t>C9</t>
  </si>
  <si>
    <t>C10</t>
  </si>
  <si>
    <t>C13</t>
  </si>
  <si>
    <t>C20</t>
  </si>
  <si>
    <t>C23</t>
  </si>
  <si>
    <t>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</si>
</sst>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#,##0.0%;\(#,##0.0%\);0.0\%"/>
    <numFmt numFmtId="167" formatCode="#,##0.00;[Red]\(#,##0.00\);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8"/>
      <color rgb="FF06205C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9"/>
      <color indexed="63"/>
      <name val="Arial"/>
      <family val="2"/>
    </font>
    <font>
      <sz val="9"/>
      <color indexed="10"/>
      <name val="Arial"/>
      <family val="2"/>
    </font>
    <font>
      <b/>
      <sz val="9"/>
      <color indexed="63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18"/>
      <color rgb="FFC0000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6205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3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54"/>
      </left>
      <right style="thin">
        <color indexed="54"/>
      </right>
      <top/>
      <bottom style="thin">
        <color indexed="55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06205C"/>
      </left>
      <right/>
      <top style="thin">
        <color rgb="FF06205C"/>
      </top>
      <bottom style="thin">
        <color rgb="FF06205C"/>
      </bottom>
      <diagonal/>
    </border>
    <border>
      <left/>
      <right/>
      <top style="thin">
        <color rgb="FF06205C"/>
      </top>
      <bottom style="thin">
        <color rgb="FF06205C"/>
      </bottom>
      <diagonal/>
    </border>
    <border>
      <left/>
      <right style="thin">
        <color rgb="FF06205C"/>
      </right>
      <top style="thin">
        <color rgb="FF06205C"/>
      </top>
      <bottom style="thin">
        <color rgb="FF06205C"/>
      </bottom>
      <diagonal/>
    </border>
    <border>
      <left style="thin">
        <color rgb="FF06205C"/>
      </left>
      <right/>
      <top style="thin">
        <color rgb="FF06205C"/>
      </top>
      <bottom/>
      <diagonal/>
    </border>
    <border>
      <left/>
      <right/>
      <top style="thin">
        <color rgb="FF06205C"/>
      </top>
      <bottom/>
      <diagonal/>
    </border>
    <border>
      <left/>
      <right style="thin">
        <color rgb="FF06205C"/>
      </right>
      <top style="thin">
        <color rgb="FF06205C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6" fillId="0" borderId="0"/>
  </cellStyleXfs>
  <cellXfs count="97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0" fillId="2" borderId="0" xfId="0" applyFont="1" applyFill="1" applyAlignment="1">
      <alignment horizontal="centerContinuous"/>
    </xf>
    <xf numFmtId="0" fontId="6" fillId="2" borderId="0" xfId="0" applyFont="1" applyFill="1" applyAlignment="1">
      <alignment horizontal="centerContinuous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Continuous"/>
    </xf>
    <xf numFmtId="0" fontId="0" fillId="2" borderId="0" xfId="0" applyFill="1" applyAlignment="1">
      <alignment horizontal="left"/>
    </xf>
    <xf numFmtId="164" fontId="0" fillId="2" borderId="0" xfId="0" applyNumberFormat="1" applyFill="1"/>
    <xf numFmtId="9" fontId="0" fillId="2" borderId="0" xfId="1" applyFont="1" applyFill="1" applyBorder="1" applyAlignment="1">
      <alignment horizontal="center"/>
    </xf>
    <xf numFmtId="0" fontId="11" fillId="2" borderId="0" xfId="0" applyFont="1" applyFill="1" applyAlignment="1">
      <alignment horizontal="centerContinuous"/>
    </xf>
    <xf numFmtId="0" fontId="12" fillId="2" borderId="0" xfId="0" applyFont="1" applyFill="1" applyAlignment="1">
      <alignment horizontal="centerContinuous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9" fontId="0" fillId="0" borderId="2" xfId="1" applyFont="1" applyFill="1" applyBorder="1" applyAlignment="1">
      <alignment horizontal="center"/>
    </xf>
    <xf numFmtId="0" fontId="2" fillId="2" borderId="0" xfId="0" applyFont="1" applyFill="1"/>
    <xf numFmtId="9" fontId="4" fillId="2" borderId="0" xfId="1" applyFont="1" applyFill="1" applyBorder="1" applyAlignment="1">
      <alignment horizontal="center"/>
    </xf>
    <xf numFmtId="0" fontId="14" fillId="2" borderId="0" xfId="0" applyFont="1" applyFill="1" applyAlignment="1">
      <alignment horizontal="centerContinuous"/>
    </xf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 applyBorder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15" fillId="2" borderId="0" xfId="0" applyFont="1" applyFill="1" applyAlignment="1">
      <alignment horizontal="centerContinuous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4" borderId="0" xfId="0" applyFill="1" applyBorder="1"/>
    <xf numFmtId="9" fontId="0" fillId="0" borderId="5" xfId="0" applyNumberFormat="1" applyBorder="1"/>
    <xf numFmtId="9" fontId="0" fillId="0" borderId="6" xfId="0" applyNumberFormat="1" applyBorder="1"/>
    <xf numFmtId="0" fontId="0" fillId="4" borderId="0" xfId="0" applyFill="1"/>
    <xf numFmtId="165" fontId="0" fillId="0" borderId="5" xfId="0" applyNumberFormat="1" applyBorder="1"/>
    <xf numFmtId="165" fontId="0" fillId="0" borderId="6" xfId="0" applyNumberFormat="1" applyBorder="1"/>
    <xf numFmtId="0" fontId="0" fillId="4" borderId="7" xfId="0" applyFill="1" applyBorder="1"/>
    <xf numFmtId="164" fontId="0" fillId="0" borderId="0" xfId="0" applyNumberFormat="1" applyBorder="1"/>
    <xf numFmtId="9" fontId="0" fillId="0" borderId="8" xfId="1" applyFont="1" applyBorder="1"/>
    <xf numFmtId="164" fontId="0" fillId="0" borderId="5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7" fillId="6" borderId="9" xfId="2" applyNumberFormat="1" applyFont="1" applyFill="1" applyBorder="1" applyAlignment="1">
      <alignment horizontal="left"/>
    </xf>
    <xf numFmtId="49" fontId="17" fillId="6" borderId="9" xfId="2" applyNumberFormat="1" applyFont="1" applyFill="1" applyBorder="1" applyAlignment="1">
      <alignment horizontal="center"/>
    </xf>
    <xf numFmtId="49" fontId="17" fillId="6" borderId="9" xfId="2" applyNumberFormat="1" applyFont="1" applyFill="1" applyBorder="1" applyAlignment="1">
      <alignment horizontal="right"/>
    </xf>
    <xf numFmtId="49" fontId="18" fillId="7" borderId="10" xfId="2" applyNumberFormat="1" applyFont="1" applyFill="1" applyBorder="1" applyAlignment="1">
      <alignment horizontal="left"/>
    </xf>
    <xf numFmtId="0" fontId="18" fillId="7" borderId="10" xfId="2" applyFont="1" applyFill="1" applyBorder="1" applyAlignment="1">
      <alignment horizontal="left"/>
    </xf>
    <xf numFmtId="166" fontId="21" fillId="7" borderId="10" xfId="2" applyNumberFormat="1" applyFont="1" applyFill="1" applyBorder="1" applyAlignment="1">
      <alignment horizontal="right"/>
    </xf>
    <xf numFmtId="0" fontId="17" fillId="6" borderId="9" xfId="2" applyFont="1" applyFill="1" applyBorder="1" applyAlignment="1">
      <alignment horizontal="left"/>
    </xf>
    <xf numFmtId="0" fontId="23" fillId="8" borderId="9" xfId="2" applyFont="1" applyFill="1" applyBorder="1" applyAlignment="1">
      <alignment horizontal="left"/>
    </xf>
    <xf numFmtId="14" fontId="18" fillId="7" borderId="10" xfId="2" applyNumberFormat="1" applyFont="1" applyFill="1" applyBorder="1" applyAlignment="1">
      <alignment horizontal="left"/>
    </xf>
    <xf numFmtId="167" fontId="19" fillId="7" borderId="10" xfId="2" applyNumberFormat="1" applyFont="1" applyFill="1" applyBorder="1" applyAlignment="1">
      <alignment horizontal="right"/>
    </xf>
    <xf numFmtId="167" fontId="20" fillId="7" borderId="10" xfId="2" applyNumberFormat="1" applyFont="1" applyFill="1" applyBorder="1" applyAlignment="1">
      <alignment horizontal="right"/>
    </xf>
    <xf numFmtId="167" fontId="21" fillId="7" borderId="10" xfId="2" applyNumberFormat="1" applyFont="1" applyFill="1" applyBorder="1" applyAlignment="1">
      <alignment horizontal="right"/>
    </xf>
    <xf numFmtId="167" fontId="22" fillId="7" borderId="10" xfId="2" applyNumberFormat="1" applyFont="1" applyFill="1" applyBorder="1" applyAlignment="1">
      <alignment horizontal="right"/>
    </xf>
    <xf numFmtId="167" fontId="0" fillId="0" borderId="0" xfId="0" applyNumberFormat="1"/>
    <xf numFmtId="164" fontId="0" fillId="0" borderId="0" xfId="0" applyNumberFormat="1"/>
    <xf numFmtId="164" fontId="0" fillId="0" borderId="8" xfId="0" applyNumberFormat="1" applyBorder="1"/>
    <xf numFmtId="9" fontId="0" fillId="0" borderId="0" xfId="1" applyFont="1"/>
    <xf numFmtId="10" fontId="0" fillId="0" borderId="0" xfId="0" applyNumberFormat="1"/>
    <xf numFmtId="9" fontId="0" fillId="0" borderId="0" xfId="1" applyFont="1" applyBorder="1"/>
    <xf numFmtId="165" fontId="0" fillId="0" borderId="0" xfId="0" applyNumberFormat="1"/>
    <xf numFmtId="0" fontId="2" fillId="5" borderId="0" xfId="0" applyFont="1" applyFill="1" applyBorder="1"/>
    <xf numFmtId="0" fontId="7" fillId="2" borderId="0" xfId="0" applyFont="1" applyFill="1" applyAlignment="1">
      <alignment horizontal="centerContinuous"/>
    </xf>
    <xf numFmtId="164" fontId="24" fillId="2" borderId="0" xfId="0" applyNumberFormat="1" applyFont="1" applyFill="1" applyAlignment="1">
      <alignment horizontal="centerContinuous"/>
    </xf>
    <xf numFmtId="164" fontId="25" fillId="2" borderId="0" xfId="0" applyNumberFormat="1" applyFont="1" applyFill="1" applyAlignment="1">
      <alignment horizontal="centerContinuous"/>
    </xf>
    <xf numFmtId="0" fontId="26" fillId="2" borderId="0" xfId="0" applyFont="1" applyFill="1" applyAlignment="1">
      <alignment horizontal="centerContinuous"/>
    </xf>
    <xf numFmtId="0" fontId="4" fillId="2" borderId="0" xfId="0" applyFont="1" applyFill="1" applyBorder="1"/>
    <xf numFmtId="0" fontId="3" fillId="2" borderId="0" xfId="0" applyFont="1" applyFill="1" applyBorder="1" applyAlignment="1">
      <alignment horizontal="centerContinuous"/>
    </xf>
    <xf numFmtId="0" fontId="13" fillId="2" borderId="0" xfId="0" applyFont="1" applyFill="1" applyAlignment="1">
      <alignment horizontal="centerContinuous"/>
    </xf>
    <xf numFmtId="0" fontId="3" fillId="0" borderId="1" xfId="0" applyFont="1" applyBorder="1"/>
    <xf numFmtId="9" fontId="0" fillId="0" borderId="3" xfId="1" applyFont="1" applyFill="1" applyBorder="1" applyAlignment="1">
      <alignment horizontal="center"/>
    </xf>
    <xf numFmtId="0" fontId="3" fillId="0" borderId="4" xfId="0" applyFont="1" applyBorder="1"/>
    <xf numFmtId="9" fontId="0" fillId="0" borderId="5" xfId="1" applyFont="1" applyFill="1" applyBorder="1" applyAlignment="1">
      <alignment horizontal="center"/>
    </xf>
    <xf numFmtId="9" fontId="0" fillId="0" borderId="6" xfId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14" xfId="0" applyFont="1" applyFill="1" applyBorder="1" applyAlignment="1">
      <alignment horizontal="centerContinuous"/>
    </xf>
    <xf numFmtId="0" fontId="0" fillId="3" borderId="15" xfId="0" applyFill="1" applyBorder="1" applyAlignment="1">
      <alignment horizontal="centerContinuous"/>
    </xf>
    <xf numFmtId="0" fontId="2" fillId="3" borderId="15" xfId="0" applyFont="1" applyFill="1" applyBorder="1"/>
    <xf numFmtId="0" fontId="2" fillId="3" borderId="16" xfId="0" applyFont="1" applyFill="1" applyBorder="1"/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centerContinuous"/>
    </xf>
    <xf numFmtId="0" fontId="0" fillId="2" borderId="18" xfId="0" applyFill="1" applyBorder="1"/>
    <xf numFmtId="164" fontId="0" fillId="2" borderId="18" xfId="0" applyNumberFormat="1" applyFill="1" applyBorder="1"/>
    <xf numFmtId="9" fontId="0" fillId="2" borderId="19" xfId="1" applyFont="1" applyFill="1" applyBorder="1" applyAlignment="1">
      <alignment horizontal="center"/>
    </xf>
    <xf numFmtId="0" fontId="27" fillId="5" borderId="11" xfId="0" applyFont="1" applyFill="1" applyBorder="1"/>
    <xf numFmtId="0" fontId="28" fillId="5" borderId="12" xfId="0" applyFont="1" applyFill="1" applyBorder="1"/>
    <xf numFmtId="0" fontId="28" fillId="5" borderId="13" xfId="0" applyFont="1" applyFill="1" applyBorder="1"/>
    <xf numFmtId="0" fontId="29" fillId="2" borderId="0" xfId="0" applyFont="1" applyFill="1"/>
    <xf numFmtId="0" fontId="30" fillId="2" borderId="0" xfId="0" applyFont="1" applyFill="1" applyAlignment="1">
      <alignment horizontal="centerContinuous"/>
    </xf>
  </cellXfs>
  <cellStyles count="3">
    <cellStyle name="Normal" xfId="0" builtinId="0"/>
    <cellStyle name="Normal 2" xfId="2" xr:uid="{E87D94B2-BD19-42FD-983A-155F7C4FEF18}"/>
    <cellStyle name="Percent" xfId="1" builtinId="5"/>
  </cellStyles>
  <dxfs count="50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family val="2"/>
        <scheme val="none"/>
      </font>
      <numFmt numFmtId="30" formatCode="@"/>
      <fill>
        <patternFill patternType="solid">
          <fgColor indexed="9"/>
          <bgColor indexed="3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54"/>
        </left>
        <right style="thin">
          <color indexed="54"/>
        </right>
        <top/>
        <bottom/>
      </border>
    </dxf>
    <dxf>
      <border outline="0">
        <bottom style="thin">
          <color indexed="55"/>
        </bottom>
      </border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6" formatCode="#,##0.0%;\(#,##0.0%\);0.0\%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numFmt numFmtId="167" formatCode="#,##0.00;[Red]\(#,##0.00\);0.00"/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0" formatCode="@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0" formatCode="@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19" formatCode="m/d/yyyy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0" formatCode="@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0" formatCode="@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0" formatCode="@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0" formatCode="@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0" formatCode="@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0" formatCode="@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5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family val="2"/>
        <scheme val="none"/>
      </font>
      <fill>
        <patternFill patternType="solid">
          <fgColor indexed="9"/>
          <bgColor indexed="9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A9E0"/>
      <color rgb="FF00C1D5"/>
      <color rgb="FF062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 Buckets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Buckets!$A$9</c:f>
              <c:strCache>
                <c:ptCount val="1"/>
                <c:pt idx="0">
                  <c:v>Existing Business</c:v>
                </c:pt>
              </c:strCache>
            </c:strRef>
          </c:tx>
          <c:spPr>
            <a:solidFill>
              <a:srgbClr val="0620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1DE623-11EB-4C4F-BC72-5181DD943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FA2-4A45-8703-559B8A93BC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583141-B600-4F0D-B6E9-BB404CFFE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A2-4A45-8703-559B8A93BC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6CF6E2-D098-4E1D-9D02-15A0792B8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FA2-4A45-8703-559B8A93BC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690FC3-9050-4692-AE25-6B4B2ACF2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2-4A45-8703-559B8A93BC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188712-73EA-40D5-88F4-4FBEDDC9EE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2-4A45-8703-559B8A93BC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759044-7A8B-4916-870F-0CDA418758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2-4A45-8703-559B8A93BC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6E87581-9158-47CC-BEB1-F8A2B5731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2-4A45-8703-559B8A93BC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20D80D-FD97-4D70-922C-E10ECE711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2-4A45-8703-559B8A93BC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Buckets!$B$8:$I$8</c:f>
              <c:strCache>
                <c:ptCount val="8"/>
                <c:pt idx="0">
                  <c:v>Not Due </c:v>
                </c:pt>
                <c:pt idx="1">
                  <c:v>1 - 29 Days </c:v>
                </c:pt>
                <c:pt idx="2">
                  <c:v>30 - 59 Days </c:v>
                </c:pt>
                <c:pt idx="3">
                  <c:v>60 - 89 Days </c:v>
                </c:pt>
                <c:pt idx="4">
                  <c:v> 90 - 119 Days</c:v>
                </c:pt>
                <c:pt idx="5">
                  <c:v>120 - 149 Days </c:v>
                </c:pt>
                <c:pt idx="6">
                  <c:v>150 - 179 Days </c:v>
                </c:pt>
                <c:pt idx="7">
                  <c:v>180 + Days </c:v>
                </c:pt>
              </c:strCache>
            </c:strRef>
          </c:cat>
          <c:val>
            <c:numRef>
              <c:f>Buckets!$B$9:$I$9</c:f>
              <c:numCache>
                <c:formatCode>"$"#,##0.00</c:formatCode>
                <c:ptCount val="8"/>
                <c:pt idx="0">
                  <c:v>2505874.3300000033</c:v>
                </c:pt>
                <c:pt idx="1">
                  <c:v>1279199.3699999903</c:v>
                </c:pt>
                <c:pt idx="2">
                  <c:v>95836.93</c:v>
                </c:pt>
                <c:pt idx="3">
                  <c:v>38348.179999999993</c:v>
                </c:pt>
                <c:pt idx="4">
                  <c:v>8094.0000000000018</c:v>
                </c:pt>
                <c:pt idx="5">
                  <c:v>27148.25</c:v>
                </c:pt>
                <c:pt idx="6">
                  <c:v>4868.3999999999987</c:v>
                </c:pt>
                <c:pt idx="7">
                  <c:v>67678.599999999991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Buckets!$M$9:$T$9</c15:f>
                <c15:dlblRangeCache>
                  <c:ptCount val="8"/>
                  <c:pt idx="0">
                    <c:v>99%</c:v>
                  </c:pt>
                  <c:pt idx="1">
                    <c:v>97%</c:v>
                  </c:pt>
                  <c:pt idx="2">
                    <c:v>84%</c:v>
                  </c:pt>
                  <c:pt idx="3">
                    <c:v>76%</c:v>
                  </c:pt>
                  <c:pt idx="4">
                    <c:v>36%</c:v>
                  </c:pt>
                  <c:pt idx="5">
                    <c:v>78%</c:v>
                  </c:pt>
                  <c:pt idx="6">
                    <c:v>46%</c:v>
                  </c:pt>
                  <c:pt idx="7">
                    <c:v>62%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FA2-4A45-8703-559B8A93BC91}"/>
            </c:ext>
          </c:extLst>
        </c:ser>
        <c:ser>
          <c:idx val="1"/>
          <c:order val="1"/>
          <c:tx>
            <c:strRef>
              <c:f>Buckets!$A$10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8680C9D-A13E-4AAA-8FFE-81F3FAA009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2-4A45-8703-559B8A93BC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F78F6C8-6889-4F4A-8CA8-E1A875ECC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2-4A45-8703-559B8A93BC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C4167C-F5E6-440D-A87D-7571B14E56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2-4A45-8703-559B8A93BC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1104D2-29BD-4266-8C8C-9E67CB1BE5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A2-4A45-8703-559B8A93BC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8845B6-40C6-4E54-8C30-CFCAD585F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FA2-4A45-8703-559B8A93BC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3452D0-E744-43CD-9680-9C050C135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A2-4A45-8703-559B8A93BC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8E7A4E-7FD8-42E6-B49D-06ABAC144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A2-4A45-8703-559B8A93BC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DF5080-3164-406C-9E08-042A7B10F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A2-4A45-8703-559B8A93BC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Buckets!$B$8:$I$8</c:f>
              <c:strCache>
                <c:ptCount val="8"/>
                <c:pt idx="0">
                  <c:v>Not Due </c:v>
                </c:pt>
                <c:pt idx="1">
                  <c:v>1 - 29 Days </c:v>
                </c:pt>
                <c:pt idx="2">
                  <c:v>30 - 59 Days </c:v>
                </c:pt>
                <c:pt idx="3">
                  <c:v>60 - 89 Days </c:v>
                </c:pt>
                <c:pt idx="4">
                  <c:v> 90 - 119 Days</c:v>
                </c:pt>
                <c:pt idx="5">
                  <c:v>120 - 149 Days </c:v>
                </c:pt>
                <c:pt idx="6">
                  <c:v>150 - 179 Days </c:v>
                </c:pt>
                <c:pt idx="7">
                  <c:v>180 + Days </c:v>
                </c:pt>
              </c:strCache>
            </c:strRef>
          </c:cat>
          <c:val>
            <c:numRef>
              <c:f>Buckets!$B$10:$I$10</c:f>
              <c:numCache>
                <c:formatCode>"$"#,##0.00</c:formatCode>
                <c:ptCount val="8"/>
                <c:pt idx="0">
                  <c:v>21695.289999999997</c:v>
                </c:pt>
                <c:pt idx="1">
                  <c:v>44725.609999999971</c:v>
                </c:pt>
                <c:pt idx="2">
                  <c:v>18117.97</c:v>
                </c:pt>
                <c:pt idx="3">
                  <c:v>11862.389999999998</c:v>
                </c:pt>
                <c:pt idx="4">
                  <c:v>14580.229999999998</c:v>
                </c:pt>
                <c:pt idx="5">
                  <c:v>7657.7900000000027</c:v>
                </c:pt>
                <c:pt idx="6">
                  <c:v>5811.1599999999989</c:v>
                </c:pt>
                <c:pt idx="7">
                  <c:v>40977.06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Buckets!$M$10:$T$10</c15:f>
                <c15:dlblRangeCache>
                  <c:ptCount val="8"/>
                  <c:pt idx="0">
                    <c:v>1%</c:v>
                  </c:pt>
                  <c:pt idx="1">
                    <c:v>3%</c:v>
                  </c:pt>
                  <c:pt idx="2">
                    <c:v>16%</c:v>
                  </c:pt>
                  <c:pt idx="3">
                    <c:v>24%</c:v>
                  </c:pt>
                  <c:pt idx="4">
                    <c:v>64%</c:v>
                  </c:pt>
                  <c:pt idx="5">
                    <c:v>22%</c:v>
                  </c:pt>
                  <c:pt idx="6">
                    <c:v>54%</c:v>
                  </c:pt>
                  <c:pt idx="7">
                    <c:v>38%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6FA2-4A45-8703-559B8A93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31636944"/>
        <c:axId val="1431630288"/>
      </c:barChart>
      <c:catAx>
        <c:axId val="14316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30288"/>
        <c:crosses val="autoZero"/>
        <c:auto val="1"/>
        <c:lblAlgn val="ctr"/>
        <c:lblOffset val="100"/>
        <c:noMultiLvlLbl val="0"/>
      </c:catAx>
      <c:valAx>
        <c:axId val="14316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Past Due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Buckets!$J$8</c:f>
              <c:strCache>
                <c:ptCount val="1"/>
                <c:pt idx="0">
                  <c:v>Total</c:v>
                </c:pt>
              </c:strCache>
            </c:strRef>
          </c:tx>
          <c:spPr>
            <a:ln w="38100"/>
          </c:spPr>
          <c:dPt>
            <c:idx val="0"/>
            <c:bubble3D val="0"/>
            <c:spPr>
              <a:solidFill>
                <a:srgbClr val="06205C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9-4BB3-A33F-77E9733F4D64}"/>
              </c:ext>
            </c:extLst>
          </c:dPt>
          <c:dPt>
            <c:idx val="1"/>
            <c:bubble3D val="0"/>
            <c:spPr>
              <a:solidFill>
                <a:srgbClr val="4472C4">
                  <a:lumMod val="60000"/>
                  <a:lumOff val="40000"/>
                </a:srgb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9-4BB3-A33F-77E9733F4D64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A9-4BB3-A33F-77E9733F4D64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A9-4BB3-A33F-77E9733F4D6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Buckets!$A$9:$A$10</c:f>
              <c:strCache>
                <c:ptCount val="2"/>
                <c:pt idx="0">
                  <c:v>Existing Business</c:v>
                </c:pt>
                <c:pt idx="1">
                  <c:v>New Business</c:v>
                </c:pt>
              </c:strCache>
            </c:strRef>
          </c:cat>
          <c:val>
            <c:numRef>
              <c:f>Buckets!$J$9:$J$10</c:f>
              <c:numCache>
                <c:formatCode>"$"#,##0.00</c:formatCode>
                <c:ptCount val="2"/>
                <c:pt idx="0">
                  <c:v>4027048.059999994</c:v>
                </c:pt>
                <c:pt idx="1">
                  <c:v>165427.49999999997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9-4BB3-A33F-77E9733F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Existing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Buckets!$A$9</c:f>
              <c:strCache>
                <c:ptCount val="1"/>
                <c:pt idx="0">
                  <c:v>Existing Business</c:v>
                </c:pt>
              </c:strCache>
            </c:strRef>
          </c:tx>
          <c:spPr>
            <a:solidFill>
              <a:srgbClr val="06205C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Buckets!$B$8:$I$8</c:f>
              <c:strCache>
                <c:ptCount val="8"/>
                <c:pt idx="0">
                  <c:v>Not Due </c:v>
                </c:pt>
                <c:pt idx="1">
                  <c:v>1 - 29 Days </c:v>
                </c:pt>
                <c:pt idx="2">
                  <c:v>30 - 59 Days </c:v>
                </c:pt>
                <c:pt idx="3">
                  <c:v>60 - 89 Days </c:v>
                </c:pt>
                <c:pt idx="4">
                  <c:v> 90 - 119 Days</c:v>
                </c:pt>
                <c:pt idx="5">
                  <c:v>120 - 149 Days </c:v>
                </c:pt>
                <c:pt idx="6">
                  <c:v>150 - 179 Days </c:v>
                </c:pt>
                <c:pt idx="7">
                  <c:v>180 + Days </c:v>
                </c:pt>
              </c:strCache>
            </c:strRef>
          </c:cat>
          <c:val>
            <c:numRef>
              <c:f>Buckets!$B$9:$I$9</c:f>
              <c:numCache>
                <c:formatCode>"$"#,##0.00</c:formatCode>
                <c:ptCount val="8"/>
                <c:pt idx="0">
                  <c:v>2505874.3300000033</c:v>
                </c:pt>
                <c:pt idx="1">
                  <c:v>1279199.3699999903</c:v>
                </c:pt>
                <c:pt idx="2">
                  <c:v>95836.93</c:v>
                </c:pt>
                <c:pt idx="3">
                  <c:v>38348.179999999993</c:v>
                </c:pt>
                <c:pt idx="4">
                  <c:v>8094.0000000000018</c:v>
                </c:pt>
                <c:pt idx="5">
                  <c:v>27148.25</c:v>
                </c:pt>
                <c:pt idx="6">
                  <c:v>4868.3999999999987</c:v>
                </c:pt>
                <c:pt idx="7">
                  <c:v>67678.599999999991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A-49F5-BFF7-B2DEC3F2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715264"/>
        <c:axId val="1423719840"/>
      </c:barChart>
      <c:catAx>
        <c:axId val="14237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19840"/>
        <c:crosses val="autoZero"/>
        <c:auto val="1"/>
        <c:lblAlgn val="ctr"/>
        <c:lblOffset val="100"/>
        <c:noMultiLvlLbl val="0"/>
      </c:catAx>
      <c:valAx>
        <c:axId val="1423719840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14237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Buckets!$L$20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 w="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Buckets!$M$19:$T$19</c:f>
              <c:strCache>
                <c:ptCount val="8"/>
                <c:pt idx="0">
                  <c:v>Not Due </c:v>
                </c:pt>
                <c:pt idx="1">
                  <c:v>1 - 29 Days </c:v>
                </c:pt>
                <c:pt idx="2">
                  <c:v>30 - 59 Days </c:v>
                </c:pt>
                <c:pt idx="3">
                  <c:v>60 - 89 Days </c:v>
                </c:pt>
                <c:pt idx="4">
                  <c:v> 90 - 119 Days</c:v>
                </c:pt>
                <c:pt idx="5">
                  <c:v>120 - 149 Days </c:v>
                </c:pt>
                <c:pt idx="6">
                  <c:v>150 - 179 Days </c:v>
                </c:pt>
                <c:pt idx="7">
                  <c:v>180 + Days </c:v>
                </c:pt>
              </c:strCache>
            </c:strRef>
          </c:cat>
          <c:val>
            <c:numRef>
              <c:f>Buckets!$M$20:$T$20</c:f>
              <c:numCache>
                <c:formatCode>General</c:formatCode>
                <c:ptCount val="8"/>
                <c:pt idx="0">
                  <c:v>21606.079999999991</c:v>
                </c:pt>
                <c:pt idx="1">
                  <c:v>42726.470000000008</c:v>
                </c:pt>
                <c:pt idx="2">
                  <c:v>15882.089999999991</c:v>
                </c:pt>
                <c:pt idx="3">
                  <c:v>10337.300000000001</c:v>
                </c:pt>
                <c:pt idx="4">
                  <c:v>12742.299999999997</c:v>
                </c:pt>
                <c:pt idx="5">
                  <c:v>5781.2300000000014</c:v>
                </c:pt>
                <c:pt idx="6">
                  <c:v>4085.0900000000006</c:v>
                </c:pt>
                <c:pt idx="7">
                  <c:v>31109.859999999997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D-43E2-A941-848D76522E18}"/>
            </c:ext>
          </c:extLst>
        </c:ser>
        <c:ser>
          <c:idx val="1"/>
          <c:order val="1"/>
          <c:tx>
            <c:strRef>
              <c:f>Buckets!$L$21</c:f>
              <c:strCache>
                <c:ptCount val="1"/>
                <c:pt idx="0">
                  <c:v>Consumer  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Buckets!$M$19:$T$19</c:f>
              <c:strCache>
                <c:ptCount val="8"/>
                <c:pt idx="0">
                  <c:v>Not Due </c:v>
                </c:pt>
                <c:pt idx="1">
                  <c:v>1 - 29 Days </c:v>
                </c:pt>
                <c:pt idx="2">
                  <c:v>30 - 59 Days </c:v>
                </c:pt>
                <c:pt idx="3">
                  <c:v>60 - 89 Days </c:v>
                </c:pt>
                <c:pt idx="4">
                  <c:v> 90 - 119 Days</c:v>
                </c:pt>
                <c:pt idx="5">
                  <c:v>120 - 149 Days </c:v>
                </c:pt>
                <c:pt idx="6">
                  <c:v>150 - 179 Days </c:v>
                </c:pt>
                <c:pt idx="7">
                  <c:v>180 + Days </c:v>
                </c:pt>
              </c:strCache>
            </c:strRef>
          </c:cat>
          <c:val>
            <c:numRef>
              <c:f>Buckets!$M$21:$T$21</c:f>
              <c:numCache>
                <c:formatCode>General</c:formatCode>
                <c:ptCount val="8"/>
                <c:pt idx="0">
                  <c:v>89.21</c:v>
                </c:pt>
                <c:pt idx="1">
                  <c:v>1999.1400000000003</c:v>
                </c:pt>
                <c:pt idx="2">
                  <c:v>2235.88</c:v>
                </c:pt>
                <c:pt idx="3">
                  <c:v>1525.0900000000004</c:v>
                </c:pt>
                <c:pt idx="4">
                  <c:v>1837.9300000000003</c:v>
                </c:pt>
                <c:pt idx="5">
                  <c:v>1876.5600000000004</c:v>
                </c:pt>
                <c:pt idx="6">
                  <c:v>1726.0699999999997</c:v>
                </c:pt>
                <c:pt idx="7">
                  <c:v>9867.1999999999989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D-43E2-A941-848D7652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21653248"/>
        <c:axId val="1121646592"/>
      </c:barChart>
      <c:catAx>
        <c:axId val="11216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46592"/>
        <c:crosses val="autoZero"/>
        <c:auto val="1"/>
        <c:lblAlgn val="ctr"/>
        <c:lblOffset val="100"/>
        <c:noMultiLvlLbl val="0"/>
      </c:catAx>
      <c:valAx>
        <c:axId val="112164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16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/>
        </c:spPr>
      </c:pivotFmt>
      <c:pivotFmt>
        <c:idx val="11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Totals!$A$19</c:f>
              <c:strCache>
                <c:ptCount val="1"/>
                <c:pt idx="0">
                  <c:v>Business </c:v>
                </c:pt>
              </c:strCache>
            </c:strRef>
          </c:tx>
          <c:spPr>
            <a:solidFill>
              <a:srgbClr val="06205C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Totals!$B$18:$C$18</c:f>
              <c:strCache>
                <c:ptCount val="2"/>
                <c:pt idx="0">
                  <c:v>Existing Business</c:v>
                </c:pt>
                <c:pt idx="1">
                  <c:v>New Business</c:v>
                </c:pt>
              </c:strCache>
            </c:strRef>
          </c:cat>
          <c:val>
            <c:numRef>
              <c:f>Totals!$B$19:$C$19</c:f>
              <c:numCache>
                <c:formatCode>"$"#,##0</c:formatCode>
                <c:ptCount val="2"/>
                <c:pt idx="0">
                  <c:v>4027048.0599999921</c:v>
                </c:pt>
                <c:pt idx="1">
                  <c:v>144270.41999999998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A-444D-BB43-C763E0CB2152}"/>
            </c:ext>
          </c:extLst>
        </c:ser>
        <c:ser>
          <c:idx val="1"/>
          <c:order val="1"/>
          <c:tx>
            <c:strRef>
              <c:f>Totals!$A$20</c:f>
              <c:strCache>
                <c:ptCount val="1"/>
                <c:pt idx="0">
                  <c:v>Consumer  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Totals!$B$18:$C$18</c:f>
              <c:strCache>
                <c:ptCount val="2"/>
                <c:pt idx="0">
                  <c:v>Existing Business</c:v>
                </c:pt>
                <c:pt idx="1">
                  <c:v>New Business</c:v>
                </c:pt>
              </c:strCache>
            </c:strRef>
          </c:cat>
          <c:val>
            <c:numRef>
              <c:f>Totals!$B$20:$C$20</c:f>
              <c:numCache>
                <c:formatCode>"$"#,##0</c:formatCode>
                <c:ptCount val="2"/>
                <c:pt idx="1">
                  <c:v>21157.08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A-444D-BB43-C763E0CB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overlap val="-27"/>
        <c:axId val="190054351"/>
        <c:axId val="190051023"/>
      </c:barChart>
      <c:catAx>
        <c:axId val="19005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1023"/>
        <c:crosses val="autoZero"/>
        <c:auto val="1"/>
        <c:lblAlgn val="ctr"/>
        <c:lblOffset val="100"/>
        <c:noMultiLvlLbl val="0"/>
      </c:catAx>
      <c:valAx>
        <c:axId val="190051023"/>
        <c:scaling>
          <c:orientation val="minMax"/>
          <c:min val="0"/>
        </c:scaling>
        <c:delete val="1"/>
        <c:axPos val="l"/>
        <c:numFmt formatCode="_(&quot;$&quot;* #,##0_);_(&quot;$&quot;* \(#,##0\);_(&quot;$&quot;* &quot;-&quot;_);_(@_)" sourceLinked="0"/>
        <c:majorTickMark val="none"/>
        <c:minorTickMark val="none"/>
        <c:tickLblPos val="nextTo"/>
        <c:crossAx val="1900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Existing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Totals!$E$4</c:f>
              <c:strCache>
                <c:ptCount val="1"/>
                <c:pt idx="0">
                  <c:v>Existing Business</c:v>
                </c:pt>
              </c:strCache>
            </c:strRef>
          </c:tx>
          <c:spPr>
            <a:solidFill>
              <a:srgbClr val="0620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Totals!$F$3:$G$3</c:f>
              <c:strCache>
                <c:ptCount val="2"/>
                <c:pt idx="0">
                  <c:v>Sum of Not Due</c:v>
                </c:pt>
                <c:pt idx="1">
                  <c:v>Sum of Total Past Due</c:v>
                </c:pt>
              </c:strCache>
            </c:strRef>
          </c:cat>
          <c:val>
            <c:numRef>
              <c:f>Totals!$F$4:$G$4</c:f>
              <c:numCache>
                <c:formatCode>"$"#,##0</c:formatCode>
                <c:ptCount val="2"/>
                <c:pt idx="0">
                  <c:v>2505874.3300000033</c:v>
                </c:pt>
                <c:pt idx="1">
                  <c:v>1521173.7299999902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6-4AA3-9817-32ED99E8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77968"/>
        <c:axId val="145981296"/>
      </c:barChart>
      <c:catAx>
        <c:axId val="14597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1296"/>
        <c:crosses val="autoZero"/>
        <c:auto val="1"/>
        <c:lblAlgn val="ctr"/>
        <c:lblOffset val="100"/>
        <c:noMultiLvlLbl val="0"/>
      </c:catAx>
      <c:valAx>
        <c:axId val="145981296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1459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Totals!$E$7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Totals!$F$6:$G$6</c:f>
              <c:strCache>
                <c:ptCount val="2"/>
                <c:pt idx="0">
                  <c:v>Sum of Not Due</c:v>
                </c:pt>
                <c:pt idx="1">
                  <c:v>Sum of Total Past Due</c:v>
                </c:pt>
              </c:strCache>
            </c:strRef>
          </c:cat>
          <c:val>
            <c:numRef>
              <c:f>Totals!$F$7:$G$7</c:f>
              <c:numCache>
                <c:formatCode>General</c:formatCode>
                <c:ptCount val="2"/>
                <c:pt idx="0">
                  <c:v>21695.289999999997</c:v>
                </c:pt>
                <c:pt idx="1">
                  <c:v>143732.21000000002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5-44FD-9D91-80CE0DFF6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1595344"/>
        <c:axId val="1431601168"/>
      </c:barChart>
      <c:catAx>
        <c:axId val="143159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01168"/>
        <c:crosses val="autoZero"/>
        <c:auto val="1"/>
        <c:lblAlgn val="ctr"/>
        <c:lblOffset val="100"/>
        <c:noMultiLvlLbl val="0"/>
      </c:catAx>
      <c:valAx>
        <c:axId val="1431601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15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sv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svg"/><Relationship Id="rId5" Type="http://schemas.openxmlformats.org/officeDocument/2006/relationships/chart" Target="../charts/chart5.xml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11</xdr:col>
      <xdr:colOff>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CCF54-8A05-4A99-A4CB-62BFE1A39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10</xdr:row>
      <xdr:rowOff>201704</xdr:rowOff>
    </xdr:from>
    <xdr:to>
      <xdr:col>20</xdr:col>
      <xdr:colOff>0</xdr:colOff>
      <xdr:row>27</xdr:row>
      <xdr:rowOff>190499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AC3703C-3440-4B93-8D05-604580EBB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11</xdr:col>
      <xdr:colOff>0</xdr:colOff>
      <xdr:row>63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0AB4A44-0620-4564-9001-2D6C4AD66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246528</xdr:colOff>
      <xdr:row>47</xdr:row>
      <xdr:rowOff>0</xdr:rowOff>
    </xdr:from>
    <xdr:to>
      <xdr:col>28</xdr:col>
      <xdr:colOff>896469</xdr:colOff>
      <xdr:row>63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E717AF60-76B4-4D73-BE5D-D4B41D601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10</xdr:row>
      <xdr:rowOff>201704</xdr:rowOff>
    </xdr:from>
    <xdr:to>
      <xdr:col>29</xdr:col>
      <xdr:colOff>0</xdr:colOff>
      <xdr:row>27</xdr:row>
      <xdr:rowOff>190499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CA404BC1-4606-4575-9355-8E12DEB0C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20</xdr:col>
      <xdr:colOff>0</xdr:colOff>
      <xdr:row>46</xdr:row>
      <xdr:rowOff>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45BE626E-4A8D-439E-97B3-4668D1EE7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29</xdr:col>
      <xdr:colOff>0</xdr:colOff>
      <xdr:row>46</xdr:row>
      <xdr:rowOff>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DD5794D0-B585-4C03-8A87-279BA9870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359833</xdr:colOff>
      <xdr:row>0</xdr:row>
      <xdr:rowOff>0</xdr:rowOff>
    </xdr:from>
    <xdr:to>
      <xdr:col>4</xdr:col>
      <xdr:colOff>0</xdr:colOff>
      <xdr:row>1</xdr:row>
      <xdr:rowOff>0</xdr:rowOff>
    </xdr:to>
    <xdr:pic>
      <xdr:nvPicPr>
        <xdr:cNvPr id="12" name="Graphic 11" descr="Research with solid fill">
          <a:extLst>
            <a:ext uri="{FF2B5EF4-FFF2-40B4-BE49-F238E27FC236}">
              <a16:creationId xmlns:a16="http://schemas.microsoft.com/office/drawing/2014/main" id="{2BDED56E-01D9-439B-A1BF-36BA84B23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561166" y="0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9</xdr:col>
      <xdr:colOff>264582</xdr:colOff>
      <xdr:row>5</xdr:row>
      <xdr:rowOff>211667</xdr:rowOff>
    </xdr:from>
    <xdr:to>
      <xdr:col>9</xdr:col>
      <xdr:colOff>666749</xdr:colOff>
      <xdr:row>7</xdr:row>
      <xdr:rowOff>21167</xdr:rowOff>
    </xdr:to>
    <xdr:pic>
      <xdr:nvPicPr>
        <xdr:cNvPr id="14" name="Graphic 13" descr="Money outline">
          <a:extLst>
            <a:ext uri="{FF2B5EF4-FFF2-40B4-BE49-F238E27FC236}">
              <a16:creationId xmlns:a16="http://schemas.microsoft.com/office/drawing/2014/main" id="{AAE9449B-4BB7-42CF-B561-A3053DCDA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514165" y="1841500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9</xdr:col>
      <xdr:colOff>264585</xdr:colOff>
      <xdr:row>2</xdr:row>
      <xdr:rowOff>275168</xdr:rowOff>
    </xdr:from>
    <xdr:to>
      <xdr:col>9</xdr:col>
      <xdr:colOff>670985</xdr:colOff>
      <xdr:row>4</xdr:row>
      <xdr:rowOff>88901</xdr:rowOff>
    </xdr:to>
    <xdr:pic>
      <xdr:nvPicPr>
        <xdr:cNvPr id="16" name="Graphic 15" descr="Piggy Bank outline">
          <a:extLst>
            <a:ext uri="{FF2B5EF4-FFF2-40B4-BE49-F238E27FC236}">
              <a16:creationId xmlns:a16="http://schemas.microsoft.com/office/drawing/2014/main" id="{0BFEB24F-E922-4F34-94C5-592BBC478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514168" y="1016001"/>
          <a:ext cx="406400" cy="406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9</xdr:col>
      <xdr:colOff>247238</xdr:colOff>
      <xdr:row>38</xdr:row>
      <xdr:rowOff>18143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ABA9AD-E999-40FC-9933-2D1F9F0DA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0"/>
          <a:ext cx="3295238" cy="725714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mike/Documents/Accounts/AML/AML%20Analysis%20-%20NEW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Mike" refreshedDate="44820.469338310184" createdVersion="6" refreshedVersion="6" minRefreshableVersion="3" recordCount="257" xr:uid="{BB33A4BD-A9F9-44FE-9356-410D61713AA6}">
  <cacheSource type="worksheet">
    <worksheetSource ref="A1:AB258" sheet="Data" r:id="rId2"/>
  </cacheSource>
  <cacheFields count="28">
    <cacheField name="Credit Group" numFmtId="49">
      <sharedItems count="3">
        <s v="1001"/>
        <s v="US-WMI"/>
        <s v="1000"/>
      </sharedItems>
    </cacheField>
    <cacheField name="Collector Employee #" numFmtId="49">
      <sharedItems count="25">
        <s v="771754"/>
        <s v="C-101148"/>
        <s v="105885"/>
        <s v=" C-101210"/>
        <s v="774374"/>
        <s v="774378"/>
        <s v="105950"/>
        <s v="773619"/>
        <s v="C-101171"/>
        <s v="770253"/>
        <s v="773921"/>
        <s v="771079"/>
        <s v="771758"/>
        <s v="C-101203"/>
        <s v="772580"/>
        <s v="773458"/>
        <s v="C-101209"/>
        <s v="772130"/>
        <s v="772191"/>
        <s v="774168"/>
        <s v="774136"/>
        <s v="774262"/>
        <s v="774392"/>
        <s v="101444"/>
        <s v="772512"/>
      </sharedItems>
    </cacheField>
    <cacheField name="Collector Name" numFmtId="49">
      <sharedItems count="25">
        <s v="Jessica Chavarria"/>
        <s v="Cindy Fernandez"/>
        <s v="William Trost"/>
        <s v="Brandon Walters"/>
        <s v="Ikaie Diggs"/>
        <s v="Rickey Gordon"/>
        <s v="Mary Seales"/>
        <s v="Anthony McLean"/>
        <s v="Iantha Henry"/>
        <s v="Lori Kent"/>
        <s v="William Parker"/>
        <s v="Timothy Gengler"/>
        <s v="Vanessa Sauceda"/>
        <s v="Alyssa Cabrera"/>
        <s v="Nicole Merzon"/>
        <s v="Robert Wilson"/>
        <s v="Bryanna Aguirre"/>
        <s v="Gust Alex"/>
        <s v="Cassie Williams"/>
        <s v="Dennis Scally"/>
        <s v="Justin Martin"/>
        <s v="Chris Caldwell"/>
        <s v="Shanna Peterson"/>
        <s v="Susann Selig"/>
        <s v="Debby White"/>
      </sharedItems>
    </cacheField>
    <cacheField name="Customer Group" numFmtId="49">
      <sharedItems count="7">
        <s v="Monthly Recurring"/>
        <s v="Nat’l Gold"/>
        <s v="Nat’l Platinum"/>
        <s v="STRATEGIC GROUP"/>
        <s v="Nat’l RAM"/>
        <s v="Surepay"/>
        <s v="Gov account"/>
      </sharedItems>
    </cacheField>
    <cacheField name="Risk Category Code" numFmtId="49">
      <sharedItems count="7">
        <s v="Z03"/>
        <s v="Z23"/>
        <s v="Z10"/>
        <s v="Z09"/>
        <s v="Z13"/>
        <s v="Z30"/>
        <s v="Z20"/>
      </sharedItems>
    </cacheField>
    <cacheField name="Credit Terms_x000a_" numFmtId="49">
      <sharedItems count="4">
        <s v="NET 45"/>
        <s v="NET 30"/>
        <s v="NET 10"/>
        <s v="0001"/>
      </sharedItems>
    </cacheField>
    <cacheField name="Credit Limit" numFmtId="0">
      <sharedItems containsSemiMixedTypes="0" containsString="0" containsNumber="1" minValue="0" maxValue="6000000" count="20">
        <n v="20000"/>
        <n v="5000"/>
        <n v="10000"/>
        <n v="15000"/>
        <n v="2500"/>
        <n v="90000"/>
        <n v="0.01"/>
        <n v="9000"/>
        <n v="30000"/>
        <n v="7500"/>
        <n v="575000"/>
        <n v="25000"/>
        <n v="40000"/>
        <n v="6000000"/>
        <n v="120000"/>
        <n v="350000"/>
        <n v="8000"/>
        <n v="50000"/>
        <n v="125000"/>
        <n v="0"/>
      </sharedItems>
    </cacheField>
    <cacheField name="Customer #" numFmtId="0">
      <sharedItems/>
    </cacheField>
    <cacheField name="Cust - New" numFmtId="0">
      <sharedItems containsSemiMixedTypes="0" containsString="0" containsNumber="1" containsInteger="1" minValue="10002848" maxValue="10485965"/>
    </cacheField>
    <cacheField name="AML" numFmtId="0">
      <sharedItems containsSemiMixedTypes="0" containsString="0" containsNumber="1" containsInteger="1" minValue="10002848" maxValue="10485965"/>
    </cacheField>
    <cacheField name="Created On" numFmtId="14">
      <sharedItems containsSemiMixedTypes="0" containsNonDate="0" containsDate="1" containsString="0" minDate="2016-03-18T00:00:00" maxDate="2021-09-18T00:00:00" count="19">
        <d v="2016-03-18T00:00:00"/>
        <d v="2016-03-22T00:00:00"/>
        <d v="2016-04-11T00:00:00"/>
        <d v="2016-08-08T00:00:00"/>
        <d v="2016-12-12T00:00:00"/>
        <d v="2017-01-19T00:00:00"/>
        <d v="2017-05-01T00:00:00"/>
        <d v="2017-05-09T00:00:00"/>
        <d v="2017-12-01T00:00:00"/>
        <d v="2018-05-08T00:00:00"/>
        <d v="2020-04-09T00:00:00"/>
        <d v="2020-07-17T00:00:00"/>
        <d v="2020-09-09T00:00:00"/>
        <d v="2020-11-02T00:00:00"/>
        <d v="2020-11-17T00:00:00"/>
        <d v="2021-03-11T00:00:00"/>
        <d v="2021-07-29T00:00:00"/>
        <d v="2021-09-10T00:00:00"/>
        <d v="2021-09-17T00:00:00"/>
      </sharedItems>
    </cacheField>
    <cacheField name="Customer Name" numFmtId="49">
      <sharedItems/>
    </cacheField>
    <cacheField name="Consumer or Business" numFmtId="0">
      <sharedItems count="3">
        <s v="Business"/>
        <s v="New Business"/>
        <s v="Consumer  "/>
      </sharedItems>
    </cacheField>
    <cacheField name="Type" numFmtId="0">
      <sharedItems count="2">
        <s v="Existing Business"/>
        <s v="New Business"/>
      </sharedItems>
    </cacheField>
    <cacheField name="Customer State" numFmtId="49">
      <sharedItems count="20">
        <s v="OH"/>
        <s v="PA"/>
        <s v="GA"/>
        <s v="KY"/>
        <s v="MN"/>
        <s v="WI"/>
        <s v="CA"/>
        <s v="AR"/>
        <s v="MI"/>
        <s v="CO"/>
        <s v="IL"/>
        <s v="SD"/>
        <s v="TN"/>
        <s v="WV"/>
        <s v="NY"/>
        <s v="IN"/>
        <s v="ON"/>
        <s v="TX"/>
        <s v="SC"/>
        <s v="WA"/>
      </sharedItems>
    </cacheField>
    <cacheField name="Not Due" numFmtId="167">
      <sharedItems containsMixedTypes="1" containsNumber="1" minValue="75" maxValue="1819566.5200000033"/>
    </cacheField>
    <cacheField name="1 - 29 Days" numFmtId="167">
      <sharedItems containsMixedTypes="1" containsNumber="1" minValue="-1622.78" maxValue="1130569.7899999903"/>
    </cacheField>
    <cacheField name="30 - 59 Days" numFmtId="167">
      <sharedItems containsMixedTypes="1" containsNumber="1" minValue="-10157.200000000001" maxValue="37634.970000000016"/>
    </cacheField>
    <cacheField name="60 - 89 Days" numFmtId="167">
      <sharedItems containsMixedTypes="1" containsNumber="1" minValue="-1800.85" maxValue="17158.929999999997"/>
    </cacheField>
    <cacheField name="90 - 119 Days" numFmtId="167">
      <sharedItems containsMixedTypes="1" containsNumber="1" minValue="-10347.039999999999" maxValue="7969.3500000000013"/>
    </cacheField>
    <cacheField name="120 - 149 Days" numFmtId="167">
      <sharedItems containsMixedTypes="1" containsNumber="1" minValue="-919.06" maxValue="11947.12"/>
    </cacheField>
    <cacheField name="150 - 179 Days" numFmtId="167">
      <sharedItems containsMixedTypes="1" containsNumber="1" minValue="-1207.8500000000001" maxValue="5474.4899999999989"/>
    </cacheField>
    <cacheField name="180 + Days" numFmtId="167">
      <sharedItems containsMixedTypes="1" containsNumber="1" minValue="-2467.2900000000009" maxValue="38060.03"/>
    </cacheField>
    <cacheField name="Total Past Due" numFmtId="167">
      <sharedItems containsSemiMixedTypes="0" containsString="0" containsNumber="1" minValue="-1622.78" maxValue="1127521.3799999903"/>
    </cacheField>
    <cacheField name="Total" numFmtId="167">
      <sharedItems containsSemiMixedTypes="0" containsString="0" containsNumber="1" minValue="-1622.78" maxValue="2947087.8999999934"/>
    </cacheField>
    <cacheField name="Total Over 30" numFmtId="167">
      <sharedItems containsSemiMixedTypes="0" containsString="0" containsNumber="1" minValue="-3048.41" maxValue="57851.360000000001"/>
    </cacheField>
    <cacheField name="Total Over 60" numFmtId="167">
      <sharedItems containsMixedTypes="1" containsNumber="1" minValue="-1699.4199999999998" maxValue="56649.08"/>
    </cacheField>
    <cacheField name="%" numFmtId="166">
      <sharedItems containsMixedTypes="1" containsNumber="1" minValue="-6.7878179384203561" maxValue="1.666666666666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Mike" refreshedDate="44833.66483159722" createdVersion="6" refreshedVersion="7" minRefreshableVersion="3" recordCount="258" xr:uid="{73D560AF-6719-46D1-8AB4-A0D38A3F04A3}">
  <cacheSource type="worksheet">
    <worksheetSource name="AR_Data"/>
  </cacheSource>
  <cacheFields count="28">
    <cacheField name="Credit Group" numFmtId="0">
      <sharedItems containsBlank="1"/>
    </cacheField>
    <cacheField name="Collector Employee #" numFmtId="0">
      <sharedItems containsBlank="1"/>
    </cacheField>
    <cacheField name="Collector Name" numFmtId="0">
      <sharedItems containsBlank="1"/>
    </cacheField>
    <cacheField name="Customer Group" numFmtId="0">
      <sharedItems containsBlank="1"/>
    </cacheField>
    <cacheField name="Risk Category Code" numFmtId="0">
      <sharedItems containsBlank="1"/>
    </cacheField>
    <cacheField name="Credit Terms_x000a_" numFmtId="0">
      <sharedItems containsBlank="1"/>
    </cacheField>
    <cacheField name="Credit Limit" numFmtId="0">
      <sharedItems containsString="0" containsBlank="1" containsNumber="1" minValue="0" maxValue="6000000"/>
    </cacheField>
    <cacheField name="Customer #" numFmtId="0">
      <sharedItems containsBlank="1"/>
    </cacheField>
    <cacheField name="Cust - New" numFmtId="0">
      <sharedItems containsString="0" containsBlank="1" containsNumber="1" containsInteger="1" minValue="10002848" maxValue="10485965"/>
    </cacheField>
    <cacheField name="AML" numFmtId="0">
      <sharedItems containsString="0" containsBlank="1" containsNumber="1" containsInteger="1" minValue="10002848" maxValue="10485965"/>
    </cacheField>
    <cacheField name="Created On" numFmtId="0">
      <sharedItems containsNonDate="0" containsDate="1" containsString="0" containsBlank="1" minDate="2016-03-18T00:00:00" maxDate="2021-09-18T00:00:00"/>
    </cacheField>
    <cacheField name="Customer Name" numFmtId="0">
      <sharedItems containsBlank="1" count="513">
        <s v="Beer, Borer and Roob"/>
        <s v="Harvey, Bins and Jenkins"/>
        <s v="Davis Group"/>
        <s v="Terry, Bins and Orn"/>
        <s v="Lueilwitz LLC"/>
        <s v="Mueller, Fay and Hintz"/>
        <s v="Jast and Sons"/>
        <s v="Reichel, Rohan and Hauck"/>
        <s v="Cremin, Rempel and Huel"/>
        <s v="Smith, Wintheiser and Cremin"/>
        <s v="Maggio Group"/>
        <s v="Watsica, Fritsch and Reichert"/>
        <s v="Kreiger - Hand"/>
        <s v="West - Anderson"/>
        <s v="Rempel - Hettinger"/>
        <s v="Bailey, Wolff and Robel"/>
        <s v="Kilback Group"/>
        <s v="Kohler Inc"/>
        <s v="Welch Group"/>
        <s v="Gutkowski - Borer"/>
        <s v="Lowe, Davis and Kuhic"/>
        <s v="Herzog LLC"/>
        <s v="Effertz - Tremblay"/>
        <s v="Paucek, Predovic and Rath"/>
        <s v="Boehm - Brekke"/>
        <s v="Johns, Bergnaum and Murray"/>
        <s v="Windler Inc"/>
        <s v="Mohr and Sons"/>
        <s v="Howe, Kerluke and Koss"/>
        <s v="Oberbrunner - Hessel"/>
        <s v="Little, Breitenberg and Waters"/>
        <s v="Brekke Group"/>
        <s v="Schiller - Lang"/>
        <s v="Bins, Herzog and Treutel"/>
        <s v="Block, Kilback and Sporer"/>
        <s v="Lynch - Tremblay"/>
        <s v="Jerde, Flatley and Hoeger"/>
        <s v="Jones LLC"/>
        <s v="Sawayn - McCullough"/>
        <s v="Wisozk, Dare and Schamberger"/>
        <s v="Hand, Zboncak and Swift"/>
        <s v="Kassulke Group"/>
        <s v="Kozey, Hermiston and Sauer"/>
        <s v="Wisoky LLC"/>
        <s v="Schuster - West"/>
        <s v="Hickle - Keebler"/>
        <s v="Hermiston, Veum and Donnelly"/>
        <s v="Kunze, Jacobs and Barrows"/>
        <s v="Farrell, Lynch and Veum"/>
        <s v="Labadie, Wehner and Osinski"/>
        <s v="Sipes, Mayer and Towne"/>
        <s v="Bashirian - Lind"/>
        <s v="Bins, Walter and Swift"/>
        <s v="Bosco, Williamson and Littel"/>
        <s v="Bernier - Runte"/>
        <s v="Denesik LLC"/>
        <s v="Harris - Bode"/>
        <s v="Parisian and Sons"/>
        <s v="Hermann - Treutel"/>
        <s v="Blanda, Prohaska and Christiansen"/>
        <s v="Zemlak LLC"/>
        <s v="Bartoletti - Casper"/>
        <s v="Hauck - Simonis"/>
        <s v="Hagenes Group"/>
        <s v="Boyer, Barrows and O'Connell"/>
        <s v="Lynch, Carroll and Sawayn"/>
        <s v="Bayer and Sons"/>
        <s v="Blanda - Nikolaus"/>
        <s v="Mante LLC"/>
        <s v="Lehner Inc"/>
        <s v="Miller, Moen and Stehr"/>
        <s v="Friesen - Breitenberg"/>
        <s v="Fahey and Sons"/>
        <s v="Mann Inc"/>
        <s v="Ledner - Hilpert"/>
        <s v="Murray LLC"/>
        <s v="Kub and Sons"/>
        <s v="Rempel Group"/>
        <s v="Connelly - Marvin"/>
        <s v="Carroll, Paucek and Kemmer"/>
        <s v="Waelchi, Kautzer and Bergstrom"/>
        <s v="Harber and Sons"/>
        <s v="Jones, Stracke and Fisher"/>
        <s v="MacGyver Inc"/>
        <s v="Lindgren LLC"/>
        <s v="Weimann - Schmeler"/>
        <s v="Harber, Wolf and Dickens"/>
        <s v="Cassin LLC"/>
        <s v="Larson - Kerluke"/>
        <s v="Goyette Inc"/>
        <s v="Ondricka, Schowalter and Beer"/>
        <s v="Leuschke and Sons"/>
        <s v="Dooley Group"/>
        <s v="Blanda Group"/>
        <s v="Fahey Group"/>
        <s v="Batz - Haley"/>
        <s v="Konopelski, Heller and Runte"/>
        <s v="Franecki, Hahn and Simonis"/>
        <s v="Kerluke, Willms and Bauch"/>
        <s v="Sporer, Yost and Heller"/>
        <s v="Nienow LLC"/>
        <s v="Gutkowski, Lockman and Wunsch"/>
        <s v="Wehner Inc"/>
        <s v="Bins Inc"/>
        <s v="Purdy, Cartwright and Pfannerstill"/>
        <s v="West LLC"/>
        <s v="Walter and Sons"/>
        <s v="Douglas - Nolan"/>
        <s v="Dare - Bradtke"/>
        <s v="Aufderhar - Morissette"/>
        <s v="Mayer - Hessel"/>
        <s v="Carroll, Mertz and Mohr"/>
        <s v="McClure LLC"/>
        <s v="Orn and Sons"/>
        <s v="Reynolds - Abbott"/>
        <s v="Zieme - Ortiz"/>
        <s v="O'Keefe - Schultz"/>
        <s v="Barrows LLC"/>
        <s v="Emard Inc"/>
        <s v="Schroeder - Cronin"/>
        <s v="King - Baumbach"/>
        <s v="Frami, Kohler and Kirlin"/>
        <s v="Crona Inc"/>
        <s v="Schmitt, Hilpert and Wiegand"/>
        <s v="Rutherford - Gislason"/>
        <s v="Goyette and Sons"/>
        <s v="Hodkiewicz - Rippin"/>
        <s v="Mitchell Inc"/>
        <s v="Terry and Sons"/>
        <s v="Kuvalis LLC"/>
        <s v="Zboncak Group"/>
        <s v="Swift and Sons"/>
        <s v="Goodwin, Koepp and Kunze"/>
        <s v="Kub, Schimmel and Schulist"/>
        <s v="Herzog and Sons"/>
        <s v="Johns - Gislason"/>
        <s v="O'Kon - Dicki"/>
        <s v="Halvorson, Prosacco and Spinka"/>
        <s v="Gorczany - Will"/>
        <s v="Goodwin, Boehm and Barton"/>
        <s v="Ritchie - Mayert"/>
        <s v="Leannon, Fritsch and Bogan"/>
        <s v="Schoen - Douglas"/>
        <s v="Brakus LLC"/>
        <s v="Feeney, Heathcote and Steuber"/>
        <s v="Larson LLC"/>
        <s v="MacGyver, Nolan and Bartoletti"/>
        <s v="Jakubowski, Mohr and Fisher"/>
        <s v="Hermann Group"/>
        <s v="Bins, Farrell and Conn"/>
        <s v="McGlynn LLC"/>
        <s v="Hahn, Walter and O'Connell"/>
        <s v="Monahan - Bradtke"/>
        <s v="Mraz and Sons"/>
        <s v="Hettinger Group"/>
        <s v="Flatley - Volkman"/>
        <s v="Homenick, Boyer and Paucek"/>
        <s v="Leffler - Monahan"/>
        <s v="Feest, Bahringer and McKenzie"/>
        <s v="Pacocha - Herzog"/>
        <s v="Lesch Group"/>
        <s v="Littel, Homenick and Daniel"/>
        <s v="West - Lakin"/>
        <s v="Hyatt - Schowalter"/>
        <s v="Harris LLC"/>
        <s v="Gorczany Group"/>
        <s v="Ebert - Larson"/>
        <s v="Weissnat and Sons"/>
        <s v="McKenzie and Sons"/>
        <s v="D'Amore - Cummerata"/>
        <s v="Kuhn and Sons"/>
        <s v="Hilll, Klocko and Dare"/>
        <s v="Abernathy - Bailey"/>
        <s v="Daugherty, Wilderman and Senger"/>
        <s v="Pouros, Bergnaum and Frami"/>
        <s v="Bayer LLC"/>
        <s v="Hayes - Hyatt"/>
        <s v="Gutmann, Kiehn and Emard"/>
        <s v="Kiehn and Sons"/>
        <s v="Kiehn - Cormier"/>
        <s v="Stark, Spencer and Schultz"/>
        <s v="Howell, Mohr and Corkery"/>
        <s v="Ullrich Inc"/>
        <s v="Watsica - Deckow"/>
        <s v="Kertzmann, Kutch and Rice"/>
        <s v="Lindgren - Upton"/>
        <s v="Kassulke Inc"/>
        <s v="Lowe Inc"/>
        <s v="Haley - Botsford"/>
        <s v="Gerhold Group"/>
        <s v="Pouros, Grady and Hermiston"/>
        <s v="Ledner, Parker and Heller"/>
        <s v="Douglas Group"/>
        <s v="Streich - McClure"/>
        <s v="Muller - Lockman"/>
        <s v="Green, Bauch and Williamson"/>
        <s v="Parisian, Hodkiewicz and Lind"/>
        <s v="Walter Inc"/>
        <s v="Grady - Rowe"/>
        <s v="Goldner - Streich"/>
        <s v="Krajcik Group"/>
        <s v="Willms, Klein and Kovacek"/>
        <s v="Kassulke - Stracke"/>
        <s v="Simonis - Champlin"/>
        <s v="Bogisich - D'Amore"/>
        <s v="Schmitt - Miller"/>
        <s v="Beer Group"/>
        <s v="Doyle - Deckow"/>
        <s v="Terry Group"/>
        <s v="O'Connell - Schowalter"/>
        <s v="Ullrich, Volkman and Rowe"/>
        <s v="Hoppe - Johnston"/>
        <s v="Monahan Group"/>
        <s v="Hackett Inc"/>
        <s v="Kessler, Bogisich and Turcotte"/>
        <s v="Donnelly - D'Amore"/>
        <s v="McDermott, Prohaska and Reynolds"/>
        <s v="Mante - Deckow"/>
        <s v="Conn and Sons"/>
        <s v="Howell, Smitham and Jerde"/>
        <s v="Moen Group"/>
        <s v="Erdman, Daugherty and Gleichner"/>
        <s v="Lubowitz, Jacobs and West"/>
        <s v="Gutkowski and Sons"/>
        <s v="Monahan, Murray and Anderson"/>
        <s v="Gibson LLC"/>
        <s v="Wyman and Sons"/>
        <s v="Lockman - Feest"/>
        <s v="Gerhold, Mann and Morissette"/>
        <s v="Metz and Sons"/>
        <s v="Gottlieb, Hills and Kerluke"/>
        <s v="Gerhold, Jacobson and Heaney"/>
        <s v="O'Conner - Becker"/>
        <s v="Wehner and Sons"/>
        <s v="Mraz - Kris"/>
        <s v="Bartell Group"/>
        <s v="Mertz and Sons"/>
        <s v="Fritsch, Okuneva and Hodkiewicz"/>
        <s v="Beier Inc"/>
        <s v="Miller - Hammes"/>
        <s v="Mills, Kulas and Waelchi"/>
        <s v="Robel Inc"/>
        <s v="Jenkins - Nitzsche"/>
        <s v="Lubowitz, Schmidt and Heathcote"/>
        <s v="Quitzon - Rempel"/>
        <s v="McDermott, Von and Barton"/>
        <s v="Rice Inc"/>
        <s v="Rodriguez Group"/>
        <s v="Cronin - Luettgen"/>
        <s v="Kris - Waters"/>
        <s v="Pollich - Kris"/>
        <s v="Buckridge Inc"/>
        <s v="Halvorson LLC"/>
        <s v="Bernhard - Labadie"/>
        <s v="Watsica - Collier"/>
        <s v="Jacobson and Sons"/>
        <m/>
        <s v="Quality Equipment Management" u="1"/>
        <s v="R&amp;R PIPELINE" u="1"/>
        <s v="Kevin Johnson" u="1"/>
        <s v="Community Transition Center" u="1"/>
        <s v="CHARPS WELDING &amp; FABRICATION, INC." u="1"/>
        <s v="Gahanna Convention &amp; Visitors Burea" u="1"/>
        <s v="Richard Colborn" u="1"/>
        <s v="City of Piqua, Ohio-Public Works De" u="1"/>
        <s v="CONVERSE ELECTRIC INC" u="1"/>
        <s v="Major Johnson" u="1"/>
        <s v="R T Moore" u="1"/>
        <s v="Derby Fabricating Solutions" u="1"/>
        <s v="Holt Mechanical" u="1"/>
        <s v="Fairfield Educational Service Cente" u="1"/>
        <s v="Mark Wahlberg Chevrolet" u="1"/>
        <s v="TP MECHANICAL CONTRACTORS, INC" u="1"/>
        <s v="Matt Kurz" u="1"/>
        <s v="Filtra-Systems Company LLC" u="1"/>
        <s v="G MECHANICAL" u="1"/>
        <s v="CARS Recon, Inc." u="1"/>
        <s v="D &amp; D Subcontractors" u="1"/>
        <s v="La Quinta Inn &amp; Suites" u="1"/>
        <s v="EFFICIENT ELECTRIC" u="1"/>
        <s v="ESI Electrical (Dayton)" u="1"/>
        <s v="Heiberger Paving, Inc" u="1"/>
        <s v="Rainbow Management Group LLC" u="1"/>
        <s v="ROMANOFF ELECTRIC" u="1"/>
        <s v="DEREK INC" u="1"/>
        <s v="Dalmation Fire" u="1"/>
        <s v="Midwest Acoust-A-Fiber Inc" u="1"/>
        <s v="Glasfloss Industries Inc" u="1"/>
        <s v="Hendricks &amp; Sons Electrical Constru" u="1"/>
        <s v="Elite Lynx Ltd." u="1"/>
        <s v="Aaron's" u="1"/>
        <s v="TARGET CORPORATION" u="1"/>
        <s v="Metro Heating &amp; A/C" u="1"/>
        <s v="The Superior Group" u="1"/>
        <s v="Deer Creek State Park" u="1"/>
        <s v="Hatzel &amp; Buehler Inc" u="1"/>
        <s v="Strait and Lamp Lumber" u="1"/>
        <s v="Franklinton Rising" u="1"/>
        <s v="Schell Scenic Studio Inc" u="1"/>
        <s v="FAZIO MECHANICAL SERVICES, INC." u="1"/>
        <s v="ABC Supply Co., Inc" u="1"/>
        <s v="HERITAGE APARTMENTS" u="1"/>
        <s v="Steveco Inc" u="1"/>
        <s v="Clays Performance Construction" u="1"/>
        <s v="Traditions Painting and Property" u="1"/>
        <s v="Dan Wampler" u="1"/>
        <s v="DISCOUNT WASTE SYSTEMS" u="1"/>
        <s v="MARK-L" u="1"/>
        <s v="BC Excavating" u="1"/>
        <s v="Ohio Mills" u="1"/>
        <s v="WALMART - AML" u="1"/>
        <s v="OCP Contractors" u="1"/>
        <s v="John W Danforth Co" u="1"/>
        <s v="Charles Schultz" u="1"/>
        <s v="HAFH Rentals" u="1"/>
        <s v="Kal Electric Inc" u="1"/>
        <s v="PharmaCann" u="1"/>
        <s v="Loves Store 690" u="1"/>
        <s v="Rudolph Foods Co." u="1"/>
        <s v="Microtek Labs" u="1"/>
        <s v="TG PLUMBING AND MECHANICAL INC" u="1"/>
        <s v="Granaz Construction" u="1"/>
        <s v="Shull Construction" u="1"/>
        <s v="Norwood City Schools" u="1"/>
        <s v="Cardington Yutaka Technologies" u="1"/>
        <s v="Cliff Miller" u="1"/>
        <s v="Kenyon College" u="1"/>
        <s v="Farnham Equipment Company" u="1"/>
        <s v="SERVICE MASTER BY MARSHALL" u="1"/>
        <s v="Penny Strohm" u="1"/>
        <s v="Hector Gonzalez/Ohio Taco Shops LLC" u="1"/>
        <s v="Double Eight Fire Protection" u="1"/>
        <s v="Columbus Controls &amp; Design Inc" u="1"/>
        <s v="Ohio University Athens ROTC Dept" u="1"/>
        <s v="MILLER BROTHERS CONSTRUCTION" u="1"/>
        <s v="Laura Vanmeter" u="1"/>
        <s v="Bucyrus Railcar Repair" u="1"/>
        <s v="Clayco" u="1"/>
        <s v="John Kershner" u="1"/>
        <s v="RVM Construction, Inc." u="1"/>
        <s v="Rousch General Contracting LLC" u="1"/>
        <s v="WORTHINGTON LIBRARIES" u="1"/>
        <s v="Ryan May" u="1"/>
        <s v="Bickham Office Rental" u="1"/>
        <s v="Buckeye Dry Cleaner" u="1"/>
        <s v="SAUER INC" u="1"/>
        <s v="AJAX General Contracting" u="1"/>
        <s v="INGLE - BARR INC" u="1"/>
        <s v="PODOJIL BUILDERS INC" u="1"/>
        <s v="Axiom Flooring Enterprises" u="1"/>
        <s v="Jim Morgan" u="1"/>
        <s v="Winchester Care and Rehab" u="1"/>
        <s v="Texas Roadhouse Lancaster" u="1"/>
        <s v="iot Deployment" u="1"/>
        <s v="Mason Furniture" u="1"/>
        <s v="Lawrence Plumbing LLC" u="1"/>
        <s v="Kraft Electrical &amp; Telecom Service" u="1"/>
        <s v="Tabloids Best" u="1"/>
        <s v="Transwest Buick GMC" u="1"/>
        <s v="Stephanie Romo Roofing llc" u="1"/>
        <s v="Fred Stumbo" u="1"/>
        <s v="Pritchard Electric" u="1"/>
        <s v="Hocking Metropolitan Housing Author" u="1"/>
        <s v="PLACE SERVICES, INC." u="1"/>
        <s v="Amaazz Construction LLC" u="1"/>
        <s v="DRK CONSTRUCTION" u="1"/>
        <s v="JHP CONSTRUCTION" u="1"/>
        <s v="MIRABELLI CORPORATION AMERICA" u="1"/>
        <s v="Brandmotion" u="1"/>
        <s v="84 LUMBER COMPANY L.P." u="1"/>
        <s v="Johnstown Youth Athletic Associatio" u="1"/>
        <s v="SP Plus" u="1"/>
        <s v="Trailer Solutions Carroll" u="1"/>
        <s v="Eagle Concrete Construction" u="1"/>
        <s v="Holly Neokratis" u="1"/>
        <s v="Full Gospel Church" u="1"/>
        <s v="Boulder Ridge Farms" u="1"/>
        <s v="Horizon Telcom Inc" u="1"/>
        <s v="GIFFIN INC." u="1"/>
        <s v="Couch Interiors INC" u="1"/>
        <s v="Smart Club LLC" u="1"/>
        <s v="Kent Walters" u="1"/>
        <s v="Synergy Electrical LLC." u="1"/>
        <s v="Alexander School District" u="1"/>
        <s v="ELFORD INC" u="1"/>
        <s v="COLUMBUS PREPARATORY ACADEMY" u="1"/>
        <s v="VAUGHN INDUSTRIES" u="1"/>
        <s v="The Christmas Store" u="1"/>
        <s v="Stillwater Feed &amp; Farm" u="1"/>
        <s v="Vexos" u="1"/>
        <s v="Primetech Communications" u="1"/>
        <s v="Jeff Litzinger" u="1"/>
        <s v="Lloyd Cain" u="1"/>
        <s v="Lehman Daman" u="1"/>
        <s v="TRANSFORM CONSTRUCTION" u="1"/>
        <s v="Gorsuch Construction" u="1"/>
        <s v="MIDSTATE CONTRACTORS" u="1"/>
        <s v="Capital University" u="1"/>
        <s v="Dayton Christian School" u="1"/>
        <s v="St. Maximilian Kolbe Church" u="1"/>
        <s v="Pizzino Engineering &amp; Consulting LL" u="1"/>
        <s v="Tattletale Portable Alarm Systems" u="1"/>
        <s v="Texas Roadhouse-Triadelphia" u="1"/>
        <s v="J FELDKAMP DESIGN BUILD" u="1"/>
        <s v="New Albany Country Club" u="1"/>
        <s v="Weed Man" u="1"/>
        <s v="MOUSER MASONRY INC" u="1"/>
        <s v="GEORGE J IGEL &amp; CO" u="1"/>
        <s v="R&amp;W FIXTURING CO INC" u="1"/>
        <s v="CS Siding LLC" u="1"/>
        <s v="SINGLETON CONSTRUCTION LLC" u="1"/>
        <s v="DC Construction -Sprinklers" u="1"/>
        <s v="DANIS" u="1"/>
        <s v="Dublin Millwork" u="1"/>
        <s v="BIG RENTZ" u="1"/>
        <s v="ACCURATE ELECTRIC" u="1"/>
        <s v="Mac Services LLC" u="1"/>
        <s v="CAPITAL CITY ELECTRIC INC" u="1"/>
        <s v="Summit Construction" u="1"/>
        <s v="FORNEY INDUSTRIES" u="1"/>
        <s v="America's Floor Source" u="1"/>
        <s v="Stan Turkovich" u="1"/>
        <s v="Suzette Shuster" u="1"/>
        <s v="KEP ELECTRIC INC" u="1"/>
        <s v="Bruce  &amp; Merrilees" u="1"/>
        <s v="Beautiful Landscapes Plus Irrigatio" u="1"/>
        <s v="HEF USA" u="1"/>
        <s v="Daphnne West" u="1"/>
        <s v="APPLIED MECHANICAL" u="1"/>
        <s v="KB Hauling" u="1"/>
        <s v="GRAY CONSTRUCTION" u="1"/>
        <s v="Mike's Landscaping" u="1"/>
        <s v="Proline Electric Inc" u="1"/>
        <s v="Keykens Family Farm LLC" u="1"/>
        <s v="Rocky &amp; Cindy Ferrell" u="1"/>
        <s v="SMOOT CONSTRUCTION COMPANY OF OHIO" u="1"/>
        <s v="MWE" u="1"/>
        <s v="TC Energy" u="1"/>
        <s v="Gander Outdoors" u="1"/>
        <s v="PEPPER CONSTRUCTION COMPANY" u="1"/>
        <s v="Janet Orr" u="1"/>
        <s v="OHIO HEALTH CORPORATION" u="1"/>
        <s v="Crown Plaza" u="1"/>
        <s v="MAX CONSTRUCTION" u="1"/>
        <s v="Quanex Building Products" u="1"/>
        <s v="Lucky Deal" u="1"/>
        <s v="Rob Stanton" u="1"/>
        <s v="Raising Cane's" u="1"/>
        <s v="GUTRIDGE PLUMBING" u="1"/>
        <s v="Puroclean-Delaware" u="1"/>
        <s v="ALBION RESIDENTIAL LLC" u="1"/>
        <s v="FARBER CORP" u="1"/>
        <s v="Todd Willis" u="1"/>
        <s v="Crafts Group" u="1"/>
        <s v="Brian Sowers" u="1"/>
        <s v="CUI Limited" u="1"/>
        <s v="ACCURATE HEATING &amp; COOLIN" u="1"/>
        <s v="Camping World" u="1"/>
        <s v="Hux Construction LLC" u="1"/>
        <s v="HYDRO MECHANICAL" u="1"/>
        <s v="Robert Carpenter" u="1"/>
        <s v="A 1 Towing" u="1"/>
        <s v="Lang Masonry" u="1"/>
        <s v="HBM CONSTRUCTION" u="1"/>
        <s v="MILES MCCLELLAN" u="1"/>
        <s v="ADENA CORPORATION" u="1"/>
        <s v="Auto Plus" u="1"/>
        <s v="Sally Held" u="1"/>
        <s v="Bibibop Asian Grill" u="1"/>
        <s v="Wilcox Communities" u="1"/>
        <s v="Ron Carpenter" u="1"/>
        <s v="ENGINEERED PROFILES LLC" u="1"/>
        <s v="TRUDELL TRAILERS" u="1"/>
        <s v="Hampton Inn" u="1"/>
        <s v="PIONEER CLADDING &amp; GLAZING" u="1"/>
        <s v="All Hustle Group" u="1"/>
        <s v="Wood Group USA, Inc." u="1"/>
        <s v="Titan Electrical Construction &amp; Des" u="1"/>
        <s v="D &amp; J Plumbing LLC" u="1"/>
        <s v="Veard Construction" u="1"/>
        <s v="Advanced Industrial Services" u="1"/>
        <s v="Thomas McArtor" u="1"/>
        <s v="Matt Hughes" u="1"/>
        <s v="AMERICAN TRADEMARK CONST. SERVICES," u="1"/>
        <s v="O P C" u="1"/>
        <s v="ABC Supply Co, Inc Mt Vernon" u="1"/>
        <s v="MARKER INC" u="1"/>
        <s v="Quality Quartz Engineering" u="1"/>
        <s v="Wholesale Direct" u="1"/>
        <s v="SETTLE MUTER ELECTRIC" u="1"/>
        <s v="HILTON GARDEN INN" u="1"/>
        <s v="Wooten Machine Co Inc" u="1"/>
        <s v="Bell Inc" u="1"/>
        <s v="Angelo Dilo" u="1"/>
        <s v="CLAYPOOL ELECTRIC INC" u="1"/>
        <s v="Dimension Construction Building Gro" u="1"/>
        <s v="Caastle" u="1"/>
        <s v="HOUSTON PLUMBING &amp; HEATING INC." u="1"/>
        <s v="STERIS Corp" u="1"/>
        <s v="Donovan Kuhn" u="1"/>
        <s v="Franklin's Furniture" u="1"/>
        <s v="Way Point Church" u="1"/>
        <s v="THOMPSON CONCRETE" u="1"/>
        <s v="City of Columbus Recreation &amp; Parks" u="1"/>
        <s v="Aaron's Hillsboro" u="1"/>
        <s v="A R Building Company" u="1"/>
        <s v="Star Jet Motor Sports" u="1"/>
        <s v="Big Indie AFF, Inc." u="1"/>
        <s v="J and J Stampworks" u="1"/>
        <s v="Coconis Furniture &amp; Mattress 1st" u="1"/>
        <s v="The Meeting Point" u="1"/>
        <s v="Axium Plastics" u="1"/>
        <s v="Dorsey Contracting Solutions LLC" u="1"/>
      </sharedItems>
    </cacheField>
    <cacheField name="Consumer or Business" numFmtId="0">
      <sharedItems containsBlank="1" count="4">
        <s v="Business"/>
        <s v="New Business"/>
        <s v="Consumer  "/>
        <m/>
      </sharedItems>
    </cacheField>
    <cacheField name="Type" numFmtId="0">
      <sharedItems containsBlank="1" count="3">
        <s v="Existing Business"/>
        <s v="New Business"/>
        <m/>
      </sharedItems>
    </cacheField>
    <cacheField name="Customer State" numFmtId="0">
      <sharedItems containsBlank="1"/>
    </cacheField>
    <cacheField name="Not Due" numFmtId="167">
      <sharedItems containsMixedTypes="1" containsNumber="1" minValue="75" maxValue="2527569.6200000038"/>
    </cacheField>
    <cacheField name="1 - 29 Days" numFmtId="0">
      <sharedItems containsBlank="1" containsMixedTypes="1" containsNumber="1" minValue="-1622.78" maxValue="1130569.7899999903"/>
    </cacheField>
    <cacheField name="30 - 59 Days" numFmtId="0">
      <sharedItems containsBlank="1" containsMixedTypes="1" containsNumber="1" minValue="-10157.200000000001" maxValue="37634.970000000016"/>
    </cacheField>
    <cacheField name="60 - 89 Days" numFmtId="0">
      <sharedItems containsBlank="1" containsMixedTypes="1" containsNumber="1" minValue="-1800.85" maxValue="17158.929999999997"/>
    </cacheField>
    <cacheField name="90 - 119 Days" numFmtId="0">
      <sharedItems containsBlank="1" containsMixedTypes="1" containsNumber="1" minValue="-10347.039999999999" maxValue="7969.3500000000013"/>
    </cacheField>
    <cacheField name="120 - 149 Days" numFmtId="0">
      <sharedItems containsBlank="1" containsMixedTypes="1" containsNumber="1" minValue="-919.06" maxValue="11947.12"/>
    </cacheField>
    <cacheField name="150 - 179 Days" numFmtId="0">
      <sharedItems containsBlank="1" containsMixedTypes="1" containsNumber="1" minValue="-1207.8500000000001" maxValue="5474.4899999999989"/>
    </cacheField>
    <cacheField name="180 + Days" numFmtId="0">
      <sharedItems containsBlank="1" containsMixedTypes="1" containsNumber="1" minValue="-2467.2900000000009" maxValue="38060.03"/>
    </cacheField>
    <cacheField name="Total Past Due" numFmtId="167">
      <sharedItems containsSemiMixedTypes="0" containsString="0" containsNumber="1" minValue="-1622.78" maxValue="1664905.9399999902"/>
    </cacheField>
    <cacheField name="Total" numFmtId="167">
      <sharedItems containsSemiMixedTypes="0" containsString="0" containsNumber="1" minValue="-1622.78" maxValue="4192475.559999994"/>
    </cacheField>
    <cacheField name="Total Over 30" numFmtId="0">
      <sharedItems containsString="0" containsBlank="1" containsNumber="1" minValue="-3048.41" maxValue="57851.360000000001"/>
    </cacheField>
    <cacheField name="Total Over 60" numFmtId="0">
      <sharedItems containsBlank="1" containsMixedTypes="1" containsNumber="1" minValue="-1699.4199999999998" maxValue="56649.08"/>
    </cacheField>
    <cacheField name="%" numFmtId="0">
      <sharedItems containsBlank="1" containsMixedTypes="1" containsNumber="1" minValue="-6.7878179384203561" maxValue="1.666666666666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x v="0"/>
    <x v="0"/>
    <x v="0"/>
    <x v="0"/>
    <x v="0"/>
    <x v="0"/>
    <s v="0010002848"/>
    <n v="10002848"/>
    <n v="10002848"/>
    <x v="0"/>
    <s v="ACCURATE ELECTRIC"/>
    <x v="0"/>
    <x v="0"/>
    <x v="0"/>
    <n v="1757"/>
    <s v="0.00"/>
    <s v="0.00"/>
    <s v="0.00"/>
    <s v="0.00"/>
    <s v="0.00"/>
    <s v="0.00"/>
    <n v="-21.45"/>
    <n v="-21.45"/>
    <n v="1735.55"/>
    <n v="-21.45"/>
    <n v="-21.45"/>
    <n v="-1.2359194491659705E-2"/>
  </r>
  <r>
    <x v="0"/>
    <x v="0"/>
    <x v="0"/>
    <x v="0"/>
    <x v="0"/>
    <x v="0"/>
    <x v="1"/>
    <s v="0010002856"/>
    <n v="10002856"/>
    <n v="10002856"/>
    <x v="0"/>
    <s v="ACCURATE HEATING &amp; COOLIN"/>
    <x v="0"/>
    <x v="0"/>
    <x v="0"/>
    <n v="6653.6299999999992"/>
    <s v="0.00"/>
    <s v="0.00"/>
    <s v="0.00"/>
    <s v="0.00"/>
    <s v="0.00"/>
    <s v="0.00"/>
    <s v="0.00"/>
    <n v="0"/>
    <n v="6653.6299999999992"/>
    <n v="0"/>
    <s v="0.00"/>
    <s v="0.0%"/>
  </r>
  <r>
    <x v="0"/>
    <x v="0"/>
    <x v="0"/>
    <x v="0"/>
    <x v="0"/>
    <x v="1"/>
    <x v="2"/>
    <s v="0010003309"/>
    <n v="10003309"/>
    <n v="10003309"/>
    <x v="0"/>
    <s v="ADENA CORPORATION"/>
    <x v="0"/>
    <x v="0"/>
    <x v="0"/>
    <n v="745.45"/>
    <s v="0.00"/>
    <s v="0.00"/>
    <s v="0.00"/>
    <s v="0.00"/>
    <s v="0.00"/>
    <s v="0.00"/>
    <s v="0.00"/>
    <n v="0"/>
    <n v="745.45"/>
    <n v="0"/>
    <s v="0.00"/>
    <s v="0.0%"/>
  </r>
  <r>
    <x v="1"/>
    <x v="1"/>
    <x v="1"/>
    <x v="0"/>
    <x v="0"/>
    <x v="1"/>
    <x v="1"/>
    <s v="0010007731"/>
    <n v="10007731"/>
    <n v="10007731"/>
    <x v="0"/>
    <s v="APPLIED MECHANICAL"/>
    <x v="0"/>
    <x v="0"/>
    <x v="0"/>
    <n v="117.16"/>
    <s v="0.00"/>
    <s v="0.00"/>
    <s v="0.00"/>
    <s v="0.00"/>
    <s v="0.00"/>
    <s v="0.00"/>
    <s v="0.00"/>
    <n v="0"/>
    <n v="117.16"/>
    <n v="0"/>
    <s v="0.00"/>
    <s v="0.0%"/>
  </r>
  <r>
    <x v="0"/>
    <x v="2"/>
    <x v="2"/>
    <x v="0"/>
    <x v="0"/>
    <x v="0"/>
    <x v="0"/>
    <s v="0010017644"/>
    <n v="10017644"/>
    <n v="10017644"/>
    <x v="0"/>
    <s v="CAPITAL CITY ELECTRIC INC"/>
    <x v="0"/>
    <x v="0"/>
    <x v="0"/>
    <n v="419.26"/>
    <s v="0.00"/>
    <s v="0.00"/>
    <s v="0.00"/>
    <s v="0.00"/>
    <s v="0.00"/>
    <s v="0.00"/>
    <n v="161.25"/>
    <n v="161.25"/>
    <n v="580.51"/>
    <n v="161.25"/>
    <n v="161.25"/>
    <n v="0.2777729927133038"/>
  </r>
  <r>
    <x v="0"/>
    <x v="2"/>
    <x v="2"/>
    <x v="0"/>
    <x v="0"/>
    <x v="0"/>
    <x v="3"/>
    <s v="0010021852"/>
    <n v="10021852"/>
    <n v="10021852"/>
    <x v="0"/>
    <s v="CLAYPOOL ELECTRIC INC"/>
    <x v="0"/>
    <x v="0"/>
    <x v="0"/>
    <n v="6299.2"/>
    <n v="1202.7499999999998"/>
    <n v="233.89"/>
    <n v="292.87000000000006"/>
    <n v="492.45000000000016"/>
    <s v="0.00"/>
    <s v="0.00"/>
    <s v="0.00"/>
    <n v="2221.96"/>
    <n v="8521.16"/>
    <n v="1019.2100000000002"/>
    <n v="785.32000000000016"/>
    <n v="9.2161161156462293E-2"/>
  </r>
  <r>
    <x v="0"/>
    <x v="2"/>
    <x v="2"/>
    <x v="0"/>
    <x v="0"/>
    <x v="0"/>
    <x v="4"/>
    <s v="0010024172"/>
    <n v="10024172"/>
    <n v="10024172"/>
    <x v="0"/>
    <s v="CONVERSE ELECTRIC INC"/>
    <x v="0"/>
    <x v="0"/>
    <x v="0"/>
    <n v="423.54"/>
    <s v="0.00"/>
    <s v="0.00"/>
    <s v="0.00"/>
    <s v="0.00"/>
    <s v="0.00"/>
    <s v="0.00"/>
    <s v="0.00"/>
    <n v="0"/>
    <n v="423.54"/>
    <n v="0"/>
    <s v="0.00"/>
    <s v="0.0%"/>
  </r>
  <r>
    <x v="2"/>
    <x v="3"/>
    <x v="3"/>
    <x v="0"/>
    <x v="0"/>
    <x v="1"/>
    <x v="5"/>
    <s v="0010026150"/>
    <n v="10026150"/>
    <n v="10026150"/>
    <x v="0"/>
    <s v="R&amp;W FIXTURING CO INC"/>
    <x v="0"/>
    <x v="0"/>
    <x v="0"/>
    <n v="16687.939999999999"/>
    <s v="0.00"/>
    <s v="0.00"/>
    <s v="0.00"/>
    <s v="0.00"/>
    <s v="0.00"/>
    <s v="0.00"/>
    <n v="257.39999999999998"/>
    <n v="257.39999999999998"/>
    <n v="16945.34"/>
    <n v="257.39999999999998"/>
    <n v="257.39999999999998"/>
    <n v="1.5190016842388526E-2"/>
  </r>
  <r>
    <x v="0"/>
    <x v="4"/>
    <x v="4"/>
    <x v="0"/>
    <x v="0"/>
    <x v="2"/>
    <x v="4"/>
    <s v="0010031900"/>
    <n v="10031900"/>
    <n v="10031900"/>
    <x v="0"/>
    <s v="DRK CONSTRUCTION"/>
    <x v="0"/>
    <x v="0"/>
    <x v="0"/>
    <s v="0.00"/>
    <n v="-1622.78"/>
    <s v="0.00"/>
    <s v="0.00"/>
    <s v="0.00"/>
    <s v="0.00"/>
    <s v="0.00"/>
    <s v="0.00"/>
    <n v="-1622.78"/>
    <n v="-1622.78"/>
    <n v="0"/>
    <s v="0.00"/>
    <s v="0.0%"/>
  </r>
  <r>
    <x v="0"/>
    <x v="5"/>
    <x v="5"/>
    <x v="0"/>
    <x v="0"/>
    <x v="1"/>
    <x v="4"/>
    <s v="0010033561"/>
    <n v="10033561"/>
    <n v="10033561"/>
    <x v="0"/>
    <s v="EFFICIENT ELECTRIC"/>
    <x v="0"/>
    <x v="0"/>
    <x v="0"/>
    <n v="257.86"/>
    <s v="0.00"/>
    <s v="0.00"/>
    <s v="0.00"/>
    <s v="0.00"/>
    <s v="0.00"/>
    <s v="0.00"/>
    <s v="0.00"/>
    <n v="0"/>
    <n v="257.86"/>
    <n v="0"/>
    <s v="0.00"/>
    <s v="0.0%"/>
  </r>
  <r>
    <x v="0"/>
    <x v="5"/>
    <x v="5"/>
    <x v="0"/>
    <x v="0"/>
    <x v="0"/>
    <x v="2"/>
    <s v="0010034751"/>
    <n v="10034751"/>
    <n v="10034751"/>
    <x v="0"/>
    <s v="ENGINEERED PROFILES LLC"/>
    <x v="0"/>
    <x v="0"/>
    <x v="0"/>
    <n v="7109.2699999999968"/>
    <n v="240.11"/>
    <s v="0.00"/>
    <s v="0.00"/>
    <s v="0.00"/>
    <s v="0.00"/>
    <s v="0.00"/>
    <n v="911.94"/>
    <n v="1152.0500000000002"/>
    <n v="8261.3199999999961"/>
    <n v="911.94"/>
    <n v="911.94"/>
    <n v="0.11038671786106827"/>
  </r>
  <r>
    <x v="2"/>
    <x v="6"/>
    <x v="6"/>
    <x v="0"/>
    <x v="0"/>
    <x v="1"/>
    <x v="2"/>
    <s v="0010036604"/>
    <n v="10036604"/>
    <n v="10036604"/>
    <x v="0"/>
    <s v="FARBER CORP"/>
    <x v="0"/>
    <x v="0"/>
    <x v="0"/>
    <n v="3371.19"/>
    <s v="0.00"/>
    <s v="0.00"/>
    <s v="0.00"/>
    <s v="0.00"/>
    <s v="0.00"/>
    <s v="0.00"/>
    <s v="0.00"/>
    <n v="0"/>
    <n v="3371.19"/>
    <n v="0"/>
    <s v="0.00"/>
    <s v="0.0%"/>
  </r>
  <r>
    <x v="2"/>
    <x v="6"/>
    <x v="6"/>
    <x v="0"/>
    <x v="1"/>
    <x v="2"/>
    <x v="6"/>
    <s v="0010039751"/>
    <n v="10039751"/>
    <n v="10039751"/>
    <x v="0"/>
    <s v="G MECHANICAL"/>
    <x v="0"/>
    <x v="0"/>
    <x v="0"/>
    <s v="0.00"/>
    <s v="0.00"/>
    <s v="0.00"/>
    <s v="0.00"/>
    <s v="0.00"/>
    <s v="0.00"/>
    <s v="0.00"/>
    <n v="35"/>
    <n v="35"/>
    <n v="35"/>
    <n v="35"/>
    <n v="35"/>
    <n v="1"/>
  </r>
  <r>
    <x v="2"/>
    <x v="6"/>
    <x v="6"/>
    <x v="0"/>
    <x v="0"/>
    <x v="1"/>
    <x v="6"/>
    <s v="0010041009"/>
    <n v="10041009"/>
    <n v="10041009"/>
    <x v="0"/>
    <s v="GEORGE J IGEL &amp; CO"/>
    <x v="0"/>
    <x v="0"/>
    <x v="0"/>
    <s v="0.00"/>
    <n v="180.13"/>
    <s v="0.00"/>
    <s v="0.00"/>
    <s v="0.00"/>
    <s v="0.00"/>
    <s v="0.00"/>
    <s v="0.00"/>
    <n v="180.13"/>
    <n v="180.13"/>
    <n v="0"/>
    <s v="0.00"/>
    <s v="0.0%"/>
  </r>
  <r>
    <x v="2"/>
    <x v="6"/>
    <x v="6"/>
    <x v="0"/>
    <x v="0"/>
    <x v="1"/>
    <x v="2"/>
    <s v="0010043834"/>
    <n v="10043834"/>
    <n v="10043834"/>
    <x v="0"/>
    <s v="GUTRIDGE PLUMBING"/>
    <x v="0"/>
    <x v="0"/>
    <x v="0"/>
    <n v="1856.06"/>
    <n v="2302.4899999999998"/>
    <n v="2463.3700000000003"/>
    <n v="2990.13"/>
    <n v="2608.8500000000004"/>
    <n v="2143.6099999999997"/>
    <s v="0.00"/>
    <s v="0.00"/>
    <n v="12508.45"/>
    <n v="14364.509999999998"/>
    <n v="10205.960000000001"/>
    <n v="7742.59"/>
    <n v="0.53900829196401412"/>
  </r>
  <r>
    <x v="2"/>
    <x v="7"/>
    <x v="7"/>
    <x v="0"/>
    <x v="2"/>
    <x v="2"/>
    <x v="6"/>
    <s v="0010045550"/>
    <n v="10045550"/>
    <n v="10045550"/>
    <x v="0"/>
    <s v="HBM CONSTRUCTION"/>
    <x v="0"/>
    <x v="0"/>
    <x v="0"/>
    <s v="0.00"/>
    <s v="0.00"/>
    <s v="0.00"/>
    <s v="0.00"/>
    <s v="0.00"/>
    <s v="0.00"/>
    <s v="0.00"/>
    <n v="-154.67000000000002"/>
    <n v="-154.67000000000002"/>
    <n v="-154.67000000000002"/>
    <n v="-154.67000000000002"/>
    <n v="-154.67000000000002"/>
    <n v="1"/>
  </r>
  <r>
    <x v="2"/>
    <x v="7"/>
    <x v="7"/>
    <x v="0"/>
    <x v="0"/>
    <x v="2"/>
    <x v="4"/>
    <s v="0010046116"/>
    <n v="10046116"/>
    <n v="10046116"/>
    <x v="0"/>
    <s v="HERITAGE APARTMENTS"/>
    <x v="0"/>
    <x v="0"/>
    <x v="0"/>
    <s v="0.00"/>
    <n v="169.15"/>
    <n v="164.96"/>
    <n v="164.96"/>
    <n v="160.88999999999999"/>
    <n v="160.88999999999999"/>
    <n v="152.93"/>
    <n v="493.66"/>
    <n v="1467.44"/>
    <n v="1467.44"/>
    <n v="1298.29"/>
    <n v="1133.33"/>
    <n v="0.77231777789892597"/>
  </r>
  <r>
    <x v="2"/>
    <x v="7"/>
    <x v="7"/>
    <x v="0"/>
    <x v="0"/>
    <x v="1"/>
    <x v="4"/>
    <s v="0010047238"/>
    <n v="10047238"/>
    <n v="10047238"/>
    <x v="0"/>
    <s v="Holt Mechanical"/>
    <x v="0"/>
    <x v="0"/>
    <x v="0"/>
    <n v="632.91999999999996"/>
    <n v="632.91999999999996"/>
    <s v="0.00"/>
    <n v="-248.92"/>
    <s v="0.00"/>
    <s v="0.00"/>
    <s v="0.00"/>
    <s v="0.00"/>
    <n v="384"/>
    <n v="1016.92"/>
    <n v="-248.92"/>
    <n v="-248.92"/>
    <n v="-0.24477835031270898"/>
  </r>
  <r>
    <x v="2"/>
    <x v="8"/>
    <x v="8"/>
    <x v="0"/>
    <x v="0"/>
    <x v="1"/>
    <x v="4"/>
    <s v="0010049220"/>
    <n v="10049220"/>
    <n v="10049220"/>
    <x v="0"/>
    <s v="INGLE - BARR INC"/>
    <x v="0"/>
    <x v="0"/>
    <x v="0"/>
    <n v="1098.93"/>
    <s v="0.00"/>
    <s v="0.00"/>
    <s v="0.00"/>
    <s v="0.00"/>
    <s v="0.00"/>
    <s v="0.00"/>
    <s v="0.00"/>
    <n v="0"/>
    <n v="1098.93"/>
    <n v="0"/>
    <s v="0.00"/>
    <s v="0.0%"/>
  </r>
  <r>
    <x v="2"/>
    <x v="7"/>
    <x v="7"/>
    <x v="0"/>
    <x v="0"/>
    <x v="2"/>
    <x v="2"/>
    <s v="0010052710"/>
    <n v="10052710"/>
    <n v="10052710"/>
    <x v="0"/>
    <s v="JHP CONSTRUCTION"/>
    <x v="0"/>
    <x v="0"/>
    <x v="0"/>
    <n v="104.85"/>
    <s v="0.00"/>
    <s v="0.00"/>
    <s v="0.00"/>
    <s v="0.00"/>
    <s v="0.00"/>
    <s v="0.00"/>
    <n v="-91.38"/>
    <n v="-91.38"/>
    <n v="13.47"/>
    <n v="-91.38"/>
    <n v="-91.38"/>
    <n v="-6.783964365256125"/>
  </r>
  <r>
    <x v="0"/>
    <x v="9"/>
    <x v="9"/>
    <x v="0"/>
    <x v="0"/>
    <x v="1"/>
    <x v="7"/>
    <s v="0010063885"/>
    <n v="10063885"/>
    <n v="10063885"/>
    <x v="0"/>
    <s v="MARK-L"/>
    <x v="0"/>
    <x v="0"/>
    <x v="0"/>
    <n v="5113.42"/>
    <n v="1943.12"/>
    <s v="0.00"/>
    <s v="0.00"/>
    <s v="0.00"/>
    <s v="0.00"/>
    <s v="0.00"/>
    <s v="0.00"/>
    <n v="1943.12"/>
    <n v="7056.54"/>
    <n v="0"/>
    <s v="0.00"/>
    <s v="0.0%"/>
  </r>
  <r>
    <x v="0"/>
    <x v="9"/>
    <x v="9"/>
    <x v="0"/>
    <x v="0"/>
    <x v="0"/>
    <x v="8"/>
    <s v="0010064954"/>
    <n v="10064954"/>
    <n v="10064954"/>
    <x v="0"/>
    <s v="MAX CONSTRUCTION"/>
    <x v="0"/>
    <x v="0"/>
    <x v="1"/>
    <n v="525.63"/>
    <s v="0.00"/>
    <s v="0.00"/>
    <s v="0.00"/>
    <s v="0.00"/>
    <s v="0.00"/>
    <s v="0.00"/>
    <s v="0.00"/>
    <n v="0"/>
    <n v="525.63"/>
    <n v="0"/>
    <s v="0.00"/>
    <s v="0.0%"/>
  </r>
  <r>
    <x v="0"/>
    <x v="9"/>
    <x v="9"/>
    <x v="0"/>
    <x v="0"/>
    <x v="0"/>
    <x v="9"/>
    <s v="0010067884"/>
    <n v="10067884"/>
    <n v="10067884"/>
    <x v="0"/>
    <s v="MILES MCCLELLAN"/>
    <x v="0"/>
    <x v="0"/>
    <x v="0"/>
    <n v="1275.6400000000001"/>
    <n v="285.93"/>
    <n v="95.349999999999795"/>
    <n v="669.61000000000013"/>
    <n v="-411.97"/>
    <n v="359.09"/>
    <n v="200.45999999999998"/>
    <n v="417.03"/>
    <n v="1615.4999999999998"/>
    <n v="2891.1400000000003"/>
    <n v="1329.5700000000002"/>
    <n v="1234.2200000000003"/>
    <n v="0.42689734845078414"/>
  </r>
  <r>
    <x v="0"/>
    <x v="9"/>
    <x v="9"/>
    <x v="0"/>
    <x v="0"/>
    <x v="2"/>
    <x v="4"/>
    <s v="0010067977"/>
    <n v="10067977"/>
    <n v="10067977"/>
    <x v="0"/>
    <s v="MILLER BROTHERS CONSTRUCTION"/>
    <x v="0"/>
    <x v="0"/>
    <x v="0"/>
    <n v="626.51"/>
    <s v="0.00"/>
    <s v="0.00"/>
    <s v="0.00"/>
    <s v="0.00"/>
    <s v="0.00"/>
    <s v="0.00"/>
    <n v="208.83"/>
    <n v="208.83"/>
    <n v="835.34"/>
    <n v="208.83"/>
    <n v="208.83"/>
    <n v="0.2499940144132928"/>
  </r>
  <r>
    <x v="0"/>
    <x v="9"/>
    <x v="9"/>
    <x v="0"/>
    <x v="0"/>
    <x v="2"/>
    <x v="1"/>
    <s v="0010069431"/>
    <n v="10069431"/>
    <n v="10069431"/>
    <x v="0"/>
    <s v="MOUSER MASONRY INC"/>
    <x v="0"/>
    <x v="0"/>
    <x v="0"/>
    <s v="0.00"/>
    <n v="372.83"/>
    <s v="0.00"/>
    <s v="0.00"/>
    <s v="0.00"/>
    <s v="0.00"/>
    <s v="0.00"/>
    <n v="177.75"/>
    <n v="550.57999999999993"/>
    <n v="550.57999999999993"/>
    <n v="177.75"/>
    <n v="177.75"/>
    <n v="0.32284136728540813"/>
  </r>
  <r>
    <x v="2"/>
    <x v="3"/>
    <x v="3"/>
    <x v="0"/>
    <x v="0"/>
    <x v="0"/>
    <x v="10"/>
    <s v="0010071175"/>
    <n v="10071175"/>
    <n v="10071175"/>
    <x v="0"/>
    <s v="DISCOUNT WASTE SYSTEMS"/>
    <x v="0"/>
    <x v="0"/>
    <x v="2"/>
    <n v="301054.09000000037"/>
    <n v="57576.660000000018"/>
    <n v="13299.910000000002"/>
    <n v="2458.92"/>
    <n v="7969.3500000000013"/>
    <s v="0.00"/>
    <n v="-1207.8500000000001"/>
    <n v="4683.3600000000006"/>
    <n v="84780.35000000002"/>
    <n v="385834.44000000035"/>
    <n v="27203.69"/>
    <n v="13903.780000000002"/>
    <n v="3.6035611543645478E-2"/>
  </r>
  <r>
    <x v="2"/>
    <x v="6"/>
    <x v="6"/>
    <x v="0"/>
    <x v="0"/>
    <x v="1"/>
    <x v="11"/>
    <s v="0010071454"/>
    <n v="10071454"/>
    <n v="10071454"/>
    <x v="0"/>
    <s v="GRAY CONSTRUCTION"/>
    <x v="0"/>
    <x v="0"/>
    <x v="3"/>
    <n v="6101.27"/>
    <n v="1588.46"/>
    <s v="0.00"/>
    <s v="0.00"/>
    <s v="0.00"/>
    <s v="0.00"/>
    <s v="0.00"/>
    <n v="6167.06"/>
    <n v="7755.52"/>
    <n v="13856.79"/>
    <n v="6167.06"/>
    <n v="6167.06"/>
    <n v="0.44505689990250269"/>
  </r>
  <r>
    <x v="2"/>
    <x v="10"/>
    <x v="10"/>
    <x v="1"/>
    <x v="0"/>
    <x v="2"/>
    <x v="1"/>
    <s v="0010071707"/>
    <n v="10071707"/>
    <n v="10071707"/>
    <x v="0"/>
    <s v="HILTON GARDEN INN"/>
    <x v="0"/>
    <x v="0"/>
    <x v="0"/>
    <s v="0.00"/>
    <n v="127.71"/>
    <n v="123.59"/>
    <s v="0.00"/>
    <s v="0.00"/>
    <s v="0.00"/>
    <s v="0.00"/>
    <n v="115.06"/>
    <n v="366.36"/>
    <n v="366.36"/>
    <n v="238.65"/>
    <n v="115.06"/>
    <n v="0.31406267059722676"/>
  </r>
  <r>
    <x v="2"/>
    <x v="11"/>
    <x v="11"/>
    <x v="0"/>
    <x v="0"/>
    <x v="1"/>
    <x v="12"/>
    <s v="0010072731"/>
    <n v="10072731"/>
    <n v="10072731"/>
    <x v="0"/>
    <s v="VAUGHN INDUSTRIES"/>
    <x v="0"/>
    <x v="0"/>
    <x v="0"/>
    <n v="28351.510000000009"/>
    <n v="11278.75"/>
    <s v="0.00"/>
    <n v="-133.30000000000001"/>
    <s v="0.00"/>
    <s v="0.00"/>
    <s v="0.00"/>
    <s v="0.00"/>
    <n v="11145.45"/>
    <n v="39496.960000000006"/>
    <n v="-133.30000000000001"/>
    <n v="-133.30000000000001"/>
    <n v="-3.3749432867744757E-3"/>
  </r>
  <r>
    <x v="0"/>
    <x v="12"/>
    <x v="12"/>
    <x v="0"/>
    <x v="0"/>
    <x v="1"/>
    <x v="4"/>
    <s v="0010079989"/>
    <n v="10079989"/>
    <n v="10079989"/>
    <x v="0"/>
    <s v="PIONEER CLADDING &amp; GLAZING"/>
    <x v="0"/>
    <x v="0"/>
    <x v="0"/>
    <n v="238.1"/>
    <s v="0.00"/>
    <s v="0.00"/>
    <s v="0.00"/>
    <s v="0.00"/>
    <s v="0.00"/>
    <s v="0.00"/>
    <s v="0.00"/>
    <n v="0"/>
    <n v="238.1"/>
    <n v="0"/>
    <s v="0.00"/>
    <s v="0.0%"/>
  </r>
  <r>
    <x v="2"/>
    <x v="3"/>
    <x v="3"/>
    <x v="2"/>
    <x v="3"/>
    <x v="1"/>
    <x v="13"/>
    <s v="0010081120"/>
    <n v="10081120"/>
    <n v="10081120"/>
    <x v="0"/>
    <s v="TARGET CORPORATION"/>
    <x v="0"/>
    <x v="0"/>
    <x v="4"/>
    <n v="1819566.5200000033"/>
    <n v="1130569.7899999903"/>
    <n v="-10157.200000000001"/>
    <n v="-1800.85"/>
    <n v="-10347.039999999999"/>
    <n v="11947.12"/>
    <n v="1866.2099999999996"/>
    <n v="5443.35"/>
    <n v="1127521.3799999903"/>
    <n v="2947087.8999999934"/>
    <n v="-3048.41"/>
    <n v="7108.7900000000009"/>
    <n v="2.4121404726340254E-3"/>
  </r>
  <r>
    <x v="2"/>
    <x v="13"/>
    <x v="13"/>
    <x v="3"/>
    <x v="0"/>
    <x v="1"/>
    <x v="14"/>
    <s v="0010081126"/>
    <n v="10081126"/>
    <n v="10081126"/>
    <x v="0"/>
    <s v="TRUDELL TRAILERS"/>
    <x v="0"/>
    <x v="0"/>
    <x v="5"/>
    <n v="5254.35"/>
    <n v="2746.97"/>
    <n v="-18.899999999999999"/>
    <n v="-117.16"/>
    <n v="117.16"/>
    <s v="0.00"/>
    <n v="-1176.8699999999999"/>
    <s v="0.00"/>
    <n v="1551.1999999999998"/>
    <n v="6805.55"/>
    <n v="-1195.77"/>
    <n v="-1176.8699999999999"/>
    <n v="-0.17292797790039011"/>
  </r>
  <r>
    <x v="0"/>
    <x v="12"/>
    <x v="12"/>
    <x v="0"/>
    <x v="0"/>
    <x v="1"/>
    <x v="2"/>
    <s v="0010081337"/>
    <n v="10081337"/>
    <n v="10081337"/>
    <x v="0"/>
    <s v="PODOJIL BUILDERS INC"/>
    <x v="0"/>
    <x v="0"/>
    <x v="0"/>
    <n v="5031.0499999999993"/>
    <s v="0.00"/>
    <s v="0.00"/>
    <s v="0.00"/>
    <s v="0.00"/>
    <s v="0.00"/>
    <s v="0.00"/>
    <s v="0.00"/>
    <n v="0"/>
    <n v="5031.0499999999993"/>
    <n v="0"/>
    <s v="0.00"/>
    <s v="0.0%"/>
  </r>
  <r>
    <x v="0"/>
    <x v="14"/>
    <x v="14"/>
    <x v="4"/>
    <x v="0"/>
    <x v="0"/>
    <x v="3"/>
    <s v="0010090984"/>
    <n v="10090984"/>
    <n v="10090984"/>
    <x v="0"/>
    <s v="SAUER INC"/>
    <x v="0"/>
    <x v="0"/>
    <x v="0"/>
    <n v="12690.099999999989"/>
    <n v="354.75"/>
    <n v="6344.14"/>
    <s v="0.00"/>
    <s v="0.00"/>
    <s v="0.00"/>
    <s v="0.00"/>
    <n v="-286.90999999999997"/>
    <n v="6411.9800000000005"/>
    <n v="19102.079999999991"/>
    <n v="6057.23"/>
    <n v="-286.90999999999997"/>
    <n v="-1.5019830301202807E-2"/>
  </r>
  <r>
    <x v="2"/>
    <x v="13"/>
    <x v="13"/>
    <x v="1"/>
    <x v="0"/>
    <x v="1"/>
    <x v="2"/>
    <s v="0010092345"/>
    <n v="10092345"/>
    <n v="10092345"/>
    <x v="0"/>
    <s v="SERVICE MASTER BY MARSHALL"/>
    <x v="0"/>
    <x v="0"/>
    <x v="0"/>
    <n v="277.55"/>
    <n v="433.56"/>
    <s v="0.00"/>
    <s v="0.00"/>
    <s v="0.00"/>
    <s v="0.00"/>
    <s v="0.00"/>
    <s v="0.00"/>
    <n v="433.56"/>
    <n v="711.11"/>
    <n v="0"/>
    <s v="0.00"/>
    <s v="0.0%"/>
  </r>
  <r>
    <x v="0"/>
    <x v="15"/>
    <x v="15"/>
    <x v="0"/>
    <x v="0"/>
    <x v="1"/>
    <x v="4"/>
    <s v="0010092584"/>
    <n v="10092584"/>
    <n v="10092584"/>
    <x v="0"/>
    <s v="SETTLE MUTER ELECTRIC"/>
    <x v="0"/>
    <x v="0"/>
    <x v="0"/>
    <n v="529.5"/>
    <n v="3348.38"/>
    <s v="0.00"/>
    <n v="-233.76"/>
    <n v="-161.25"/>
    <n v="199.56"/>
    <n v="-836.96999999999991"/>
    <n v="1503.26"/>
    <n v="3819.2200000000003"/>
    <n v="4348.72"/>
    <n v="470.84"/>
    <n v="470.84"/>
    <n v="0.10827093949483986"/>
  </r>
  <r>
    <x v="2"/>
    <x v="16"/>
    <x v="16"/>
    <x v="1"/>
    <x v="0"/>
    <x v="1"/>
    <x v="15"/>
    <s v="0010093990"/>
    <n v="10093990"/>
    <n v="10093990"/>
    <x v="0"/>
    <s v="SINGLETON CONSTRUCTION LLC"/>
    <x v="0"/>
    <x v="0"/>
    <x v="0"/>
    <n v="88713.569999999934"/>
    <n v="4347.1900000000069"/>
    <n v="24712.639999999989"/>
    <n v="-936.06"/>
    <n v="-642.30999999999995"/>
    <s v="0.00"/>
    <s v="0.00"/>
    <n v="-121.05"/>
    <n v="27360.409999999993"/>
    <n v="116073.97999999992"/>
    <n v="23013.21999999999"/>
    <n v="-1699.4199999999998"/>
    <n v="-1.4640835094997182E-2"/>
  </r>
  <r>
    <x v="0"/>
    <x v="9"/>
    <x v="9"/>
    <x v="0"/>
    <x v="0"/>
    <x v="0"/>
    <x v="2"/>
    <s v="0010102727"/>
    <n v="10102727"/>
    <n v="10102727"/>
    <x v="0"/>
    <s v="MARKER INC"/>
    <x v="0"/>
    <x v="0"/>
    <x v="0"/>
    <n v="6973.0300000000007"/>
    <n v="1727.8"/>
    <s v="0.00"/>
    <s v="0.00"/>
    <s v="0.00"/>
    <s v="0.00"/>
    <s v="0.00"/>
    <s v="0.00"/>
    <n v="1727.8"/>
    <n v="8700.83"/>
    <n v="0"/>
    <s v="0.00"/>
    <s v="0.0%"/>
  </r>
  <r>
    <x v="0"/>
    <x v="5"/>
    <x v="5"/>
    <x v="0"/>
    <x v="0"/>
    <x v="1"/>
    <x v="16"/>
    <s v="0010104538"/>
    <n v="10104538"/>
    <n v="10104538"/>
    <x v="0"/>
    <s v="TP MECHANICAL CONTRACTORS, INC"/>
    <x v="0"/>
    <x v="0"/>
    <x v="0"/>
    <n v="849.25"/>
    <s v="0.00"/>
    <s v="0.00"/>
    <s v="0.00"/>
    <s v="0.00"/>
    <s v="0.00"/>
    <s v="0.00"/>
    <n v="-111.61"/>
    <n v="-111.61"/>
    <n v="737.64"/>
    <n v="-111.61"/>
    <n v="-111.61"/>
    <n v="-0.15130687056016484"/>
  </r>
  <r>
    <x v="2"/>
    <x v="17"/>
    <x v="17"/>
    <x v="0"/>
    <x v="0"/>
    <x v="1"/>
    <x v="4"/>
    <s v="0010114754"/>
    <n v="10114754"/>
    <n v="10114754"/>
    <x v="0"/>
    <s v="WORTHINGTON LIBRARIES"/>
    <x v="0"/>
    <x v="0"/>
    <x v="0"/>
    <n v="153.99"/>
    <s v="0.00"/>
    <s v="0.00"/>
    <s v="0.00"/>
    <n v="118.99"/>
    <s v="0.00"/>
    <s v="0.00"/>
    <s v="0.00"/>
    <n v="118.99"/>
    <n v="272.98"/>
    <n v="118.99"/>
    <n v="118.99"/>
    <n v="0.43589273939482742"/>
  </r>
  <r>
    <x v="0"/>
    <x v="0"/>
    <x v="0"/>
    <x v="0"/>
    <x v="0"/>
    <x v="2"/>
    <x v="3"/>
    <s v="0010117714"/>
    <n v="10117714"/>
    <n v="10117714"/>
    <x v="0"/>
    <s v="AMERICAN TRADEMARK CONST. SERVICES,"/>
    <x v="0"/>
    <x v="0"/>
    <x v="0"/>
    <n v="706.69"/>
    <s v="0.00"/>
    <s v="0.00"/>
    <s v="0.00"/>
    <s v="0.00"/>
    <s v="0.00"/>
    <s v="0.00"/>
    <s v="0.00"/>
    <n v="0"/>
    <n v="706.69"/>
    <n v="0"/>
    <s v="0.00"/>
    <s v="0.0%"/>
  </r>
  <r>
    <x v="0"/>
    <x v="2"/>
    <x v="2"/>
    <x v="0"/>
    <x v="0"/>
    <x v="1"/>
    <x v="2"/>
    <s v="0010120806"/>
    <n v="10120806"/>
    <n v="10120806"/>
    <x v="0"/>
    <s v="DEREK INC"/>
    <x v="0"/>
    <x v="0"/>
    <x v="0"/>
    <n v="8116.25"/>
    <n v="890.34"/>
    <s v="0.00"/>
    <s v="0.00"/>
    <s v="0.00"/>
    <s v="0.00"/>
    <s v="0.00"/>
    <s v="0.00"/>
    <n v="890.34"/>
    <n v="9006.59"/>
    <n v="0"/>
    <s v="0.00"/>
    <s v="0.0%"/>
  </r>
  <r>
    <x v="2"/>
    <x v="7"/>
    <x v="7"/>
    <x v="0"/>
    <x v="0"/>
    <x v="0"/>
    <x v="1"/>
    <s v="0010123154"/>
    <n v="10123154"/>
    <n v="10123154"/>
    <x v="0"/>
    <s v="HOUSTON PLUMBING &amp; HEATING INC."/>
    <x v="0"/>
    <x v="0"/>
    <x v="0"/>
    <n v="380.77"/>
    <s v="0.00"/>
    <s v="0.00"/>
    <s v="0.00"/>
    <s v="0.00"/>
    <s v="0.00"/>
    <s v="0.00"/>
    <s v="0.00"/>
    <n v="0"/>
    <n v="380.77"/>
    <n v="0"/>
    <s v="0.00"/>
    <s v="0.0%"/>
  </r>
  <r>
    <x v="2"/>
    <x v="18"/>
    <x v="18"/>
    <x v="1"/>
    <x v="4"/>
    <x v="1"/>
    <x v="17"/>
    <s v="0010126209"/>
    <n v="10126209"/>
    <n v="10126209"/>
    <x v="0"/>
    <s v="84 LUMBER COMPANY L.P."/>
    <x v="0"/>
    <x v="0"/>
    <x v="1"/>
    <n v="23920.970000000008"/>
    <n v="2618.5400000000004"/>
    <n v="13728.24"/>
    <n v="17158.929999999997"/>
    <n v="-59.210000000000065"/>
    <n v="-19.150000000000176"/>
    <n v="-66.380000000000038"/>
    <n v="-2467.2900000000009"/>
    <n v="30893.68"/>
    <n v="54814.650000000009"/>
    <n v="28275.139999999992"/>
    <n v="14546.899999999994"/>
    <n v="0.26538343307856554"/>
  </r>
  <r>
    <x v="2"/>
    <x v="3"/>
    <x v="3"/>
    <x v="1"/>
    <x v="0"/>
    <x v="0"/>
    <x v="18"/>
    <s v="0010126298"/>
    <n v="10126298"/>
    <n v="10126298"/>
    <x v="0"/>
    <s v="ELFORD INC"/>
    <x v="0"/>
    <x v="0"/>
    <x v="0"/>
    <n v="43464.800000000003"/>
    <n v="1204"/>
    <n v="37634.970000000016"/>
    <n v="1255.8499999999999"/>
    <n v="1255.8499999999999"/>
    <n v="2368.21"/>
    <n v="-132.5"/>
    <n v="5002.43"/>
    <n v="48588.810000000012"/>
    <n v="92053.610000000044"/>
    <n v="47384.810000000012"/>
    <n v="9749.84"/>
    <n v="0.10591480334122687"/>
  </r>
  <r>
    <x v="0"/>
    <x v="12"/>
    <x v="12"/>
    <x v="0"/>
    <x v="0"/>
    <x v="2"/>
    <x v="2"/>
    <s v="0010127317"/>
    <n v="10127317"/>
    <n v="10127317"/>
    <x v="0"/>
    <s v="PEPPER CONSTRUCTION COMPANY"/>
    <x v="0"/>
    <x v="0"/>
    <x v="0"/>
    <n v="1121.6100000000001"/>
    <n v="4368.7599999999993"/>
    <n v="445.33000000000004"/>
    <n v="1053.29"/>
    <n v="856.87000000000012"/>
    <n v="195.11"/>
    <s v="0.00"/>
    <n v="453.66000000000008"/>
    <n v="7373.0199999999986"/>
    <n v="8494.6299999999992"/>
    <n v="3004.26"/>
    <n v="2558.9300000000003"/>
    <n v="0.30124090160489631"/>
  </r>
  <r>
    <x v="2"/>
    <x v="19"/>
    <x v="19"/>
    <x v="0"/>
    <x v="0"/>
    <x v="2"/>
    <x v="3"/>
    <s v="0010133141"/>
    <n v="10133141"/>
    <n v="10133141"/>
    <x v="0"/>
    <s v="R&amp;R PIPELINE"/>
    <x v="0"/>
    <x v="0"/>
    <x v="0"/>
    <s v="0.00"/>
    <s v="0.00"/>
    <s v="0.00"/>
    <s v="0.00"/>
    <s v="0.00"/>
    <s v="0.00"/>
    <s v="0.00"/>
    <n v="91.16"/>
    <n v="91.16"/>
    <n v="91.16"/>
    <n v="91.16"/>
    <n v="91.16"/>
    <n v="1"/>
  </r>
  <r>
    <x v="2"/>
    <x v="19"/>
    <x v="19"/>
    <x v="1"/>
    <x v="0"/>
    <x v="1"/>
    <x v="8"/>
    <s v="0010088484"/>
    <n v="10088484"/>
    <n v="10088484"/>
    <x v="1"/>
    <s v="ROMANOFF ELECTRIC"/>
    <x v="0"/>
    <x v="0"/>
    <x v="0"/>
    <n v="25194.540000000008"/>
    <n v="8288.4599999999991"/>
    <n v="-598.41"/>
    <n v="6097.35"/>
    <s v="0.00"/>
    <n v="-919.06"/>
    <s v="0.00"/>
    <n v="-182.58"/>
    <n v="12685.76"/>
    <n v="37880.300000000003"/>
    <n v="4397.2999999999993"/>
    <n v="4995.7099999999991"/>
    <n v="0.13188147929134666"/>
  </r>
  <r>
    <x v="2"/>
    <x v="18"/>
    <x v="18"/>
    <x v="1"/>
    <x v="4"/>
    <x v="1"/>
    <x v="15"/>
    <s v="0010126303"/>
    <n v="10126303"/>
    <n v="10126303"/>
    <x v="1"/>
    <s v="BIG RENTZ"/>
    <x v="0"/>
    <x v="0"/>
    <x v="6"/>
    <n v="65881.900000000009"/>
    <n v="34775.94"/>
    <n v="3433.33"/>
    <n v="3097.16"/>
    <n v="4031.96"/>
    <n v="3045.3999999999996"/>
    <n v="310.87"/>
    <n v="4903.6099999999997"/>
    <n v="53598.270000000011"/>
    <n v="119480.17000000001"/>
    <n v="18822.329999999998"/>
    <n v="15389"/>
    <n v="0.12879961586931118"/>
  </r>
  <r>
    <x v="0"/>
    <x v="5"/>
    <x v="5"/>
    <x v="0"/>
    <x v="0"/>
    <x v="1"/>
    <x v="8"/>
    <s v="0010300617"/>
    <n v="10300617"/>
    <n v="10300617"/>
    <x v="2"/>
    <s v="THOMPSON CONCRETE"/>
    <x v="0"/>
    <x v="0"/>
    <x v="0"/>
    <n v="3876.65"/>
    <s v="0.00"/>
    <n v="10.670000000000016"/>
    <s v="0.00"/>
    <s v="0.00"/>
    <s v="0.00"/>
    <s v="0.00"/>
    <s v="0.00"/>
    <n v="10.670000000000016"/>
    <n v="3887.32"/>
    <n v="10.670000000000016"/>
    <s v="0.00"/>
    <s v="0.0%"/>
  </r>
  <r>
    <x v="2"/>
    <x v="20"/>
    <x v="20"/>
    <x v="5"/>
    <x v="5"/>
    <x v="1"/>
    <x v="6"/>
    <s v="0010309452"/>
    <n v="10309452"/>
    <n v="10309452"/>
    <x v="3"/>
    <s v="WALMART - AML"/>
    <x v="0"/>
    <x v="0"/>
    <x v="7"/>
    <n v="216.87"/>
    <s v="0.00"/>
    <s v="0.00"/>
    <s v="0.00"/>
    <s v="0.00"/>
    <s v="0.00"/>
    <s v="0.00"/>
    <s v="0.00"/>
    <n v="0"/>
    <n v="216.87"/>
    <n v="0"/>
    <s v="0.00"/>
    <s v="0.0%"/>
  </r>
  <r>
    <x v="2"/>
    <x v="6"/>
    <x v="6"/>
    <x v="0"/>
    <x v="0"/>
    <x v="1"/>
    <x v="2"/>
    <s v="0010318430"/>
    <n v="10318430"/>
    <n v="10318430"/>
    <x v="4"/>
    <s v="GIFFIN INC."/>
    <x v="0"/>
    <x v="0"/>
    <x v="8"/>
    <s v="0.00"/>
    <s v="0.00"/>
    <s v="0.00"/>
    <s v="0.00"/>
    <n v="-163.87"/>
    <s v="0.00"/>
    <s v="0.00"/>
    <n v="80.44"/>
    <n v="-83.43"/>
    <n v="-83.43"/>
    <n v="-83.43"/>
    <n v="-83.43"/>
    <n v="1"/>
  </r>
  <r>
    <x v="0"/>
    <x v="2"/>
    <x v="2"/>
    <x v="0"/>
    <x v="0"/>
    <x v="1"/>
    <x v="2"/>
    <s v="0010320412"/>
    <n v="10320412"/>
    <n v="10320412"/>
    <x v="5"/>
    <s v="CHARPS WELDING &amp; FABRICATION, INC."/>
    <x v="0"/>
    <x v="0"/>
    <x v="4"/>
    <n v="395.34"/>
    <s v="0.00"/>
    <s v="0.00"/>
    <s v="0.00"/>
    <s v="0.00"/>
    <s v="0.00"/>
    <s v="0.00"/>
    <s v="0.00"/>
    <n v="0"/>
    <n v="395.34"/>
    <n v="0"/>
    <s v="0.00"/>
    <s v="0.0%"/>
  </r>
  <r>
    <x v="2"/>
    <x v="7"/>
    <x v="7"/>
    <x v="0"/>
    <x v="2"/>
    <x v="2"/>
    <x v="6"/>
    <s v="0010327960"/>
    <n v="10327960"/>
    <n v="10327960"/>
    <x v="6"/>
    <s v="HYDRO MECHANICAL"/>
    <x v="0"/>
    <x v="0"/>
    <x v="0"/>
    <s v="0.00"/>
    <s v="0.00"/>
    <n v="-85.33"/>
    <s v="0.00"/>
    <s v="0.00"/>
    <s v="0.00"/>
    <s v="0.00"/>
    <s v="0.00"/>
    <n v="-85.33"/>
    <n v="-85.33"/>
    <n v="-85.33"/>
    <s v="0.00"/>
    <s v="0.0%"/>
  </r>
  <r>
    <x v="0"/>
    <x v="5"/>
    <x v="5"/>
    <x v="0"/>
    <x v="0"/>
    <x v="2"/>
    <x v="7"/>
    <s v="0010328673"/>
    <n v="10328673"/>
    <n v="10328673"/>
    <x v="7"/>
    <s v="TRANSFORM CONSTRUCTION"/>
    <x v="0"/>
    <x v="0"/>
    <x v="0"/>
    <s v="0.00"/>
    <s v="0.00"/>
    <s v="0.00"/>
    <s v="0.00"/>
    <s v="0.00"/>
    <s v="0.00"/>
    <s v="0.00"/>
    <n v="-35"/>
    <n v="-35"/>
    <n v="-35"/>
    <n v="-35"/>
    <n v="-35"/>
    <n v="1"/>
  </r>
  <r>
    <x v="2"/>
    <x v="7"/>
    <x v="7"/>
    <x v="0"/>
    <x v="0"/>
    <x v="2"/>
    <x v="7"/>
    <s v="0010344071"/>
    <n v="10344071"/>
    <n v="10344071"/>
    <x v="8"/>
    <s v="J FELDKAMP DESIGN BUILD"/>
    <x v="0"/>
    <x v="0"/>
    <x v="0"/>
    <s v="0.00"/>
    <s v="0.00"/>
    <s v="0.00"/>
    <s v="0.00"/>
    <s v="0.00"/>
    <s v="0.00"/>
    <n v="171.4"/>
    <n v="15.02000000000001"/>
    <n v="186.42000000000002"/>
    <n v="186.42"/>
    <n v="186.42"/>
    <n v="186.42"/>
    <n v="1"/>
  </r>
  <r>
    <x v="2"/>
    <x v="6"/>
    <x v="6"/>
    <x v="0"/>
    <x v="0"/>
    <x v="2"/>
    <x v="7"/>
    <s v="0010353599"/>
    <n v="10353599"/>
    <n v="10353599"/>
    <x v="9"/>
    <s v="FORNEY INDUSTRIES"/>
    <x v="0"/>
    <x v="0"/>
    <x v="9"/>
    <s v="0.00"/>
    <s v="0.00"/>
    <s v="0.00"/>
    <s v="0.00"/>
    <s v="0.00"/>
    <s v="0.00"/>
    <s v="0.00"/>
    <n v="1990.4"/>
    <n v="1990.4"/>
    <n v="1990.4"/>
    <n v="1990.4"/>
    <n v="1990.4"/>
    <n v="1"/>
  </r>
  <r>
    <x v="0"/>
    <x v="5"/>
    <x v="5"/>
    <x v="0"/>
    <x v="0"/>
    <x v="2"/>
    <x v="7"/>
    <s v="0010399525"/>
    <n v="10399525"/>
    <n v="10399525"/>
    <x v="10"/>
    <s v="TG PLUMBING AND MECHANICAL INC"/>
    <x v="0"/>
    <x v="0"/>
    <x v="2"/>
    <s v="0.00"/>
    <n v="454.06999999999994"/>
    <n v="89.21"/>
    <s v="0.00"/>
    <s v="0.00"/>
    <n v="-112.61"/>
    <n v="112.61"/>
    <s v="0.00"/>
    <n v="543.28"/>
    <n v="543.28"/>
    <n v="89.21"/>
    <n v="0"/>
    <n v="0"/>
  </r>
  <r>
    <x v="0"/>
    <x v="9"/>
    <x v="9"/>
    <x v="0"/>
    <x v="0"/>
    <x v="2"/>
    <x v="4"/>
    <s v="0010406755"/>
    <n v="10406755"/>
    <n v="10406755"/>
    <x v="11"/>
    <s v="MIDSTATE CONTRACTORS"/>
    <x v="0"/>
    <x v="0"/>
    <x v="0"/>
    <s v="0.00"/>
    <s v="0.00"/>
    <s v="0.00"/>
    <s v="0.00"/>
    <s v="0.00"/>
    <s v="0.00"/>
    <s v="0.00"/>
    <n v="-246.67"/>
    <n v="-246.67"/>
    <n v="-246.67"/>
    <n v="-246.67"/>
    <n v="-246.67"/>
    <n v="1"/>
  </r>
  <r>
    <x v="0"/>
    <x v="12"/>
    <x v="12"/>
    <x v="0"/>
    <x v="0"/>
    <x v="2"/>
    <x v="7"/>
    <s v="0010410784"/>
    <n v="10410784"/>
    <n v="10410784"/>
    <x v="12"/>
    <s v="OHIO HEALTH CORPORATION"/>
    <x v="0"/>
    <x v="0"/>
    <x v="0"/>
    <n v="966.7"/>
    <n v="2782.03"/>
    <n v="1202.28"/>
    <n v="4265.55"/>
    <n v="1458.7200000000003"/>
    <n v="7390.29"/>
    <n v="5474.4899999999989"/>
    <n v="38060.03"/>
    <n v="60633.39"/>
    <n v="61600.09"/>
    <n v="57851.360000000001"/>
    <n v="56649.08"/>
    <n v="0.91962657846766138"/>
  </r>
  <r>
    <x v="0"/>
    <x v="0"/>
    <x v="0"/>
    <x v="0"/>
    <x v="0"/>
    <x v="2"/>
    <x v="7"/>
    <s v="0010415054"/>
    <n v="10415054"/>
    <n v="10415054"/>
    <x v="13"/>
    <s v="ALBION RESIDENTIAL LLC"/>
    <x v="0"/>
    <x v="0"/>
    <x v="10"/>
    <n v="631.9"/>
    <n v="3098.9599999999996"/>
    <n v="2714.89"/>
    <n v="2313.61"/>
    <n v="808.56"/>
    <s v="0.00"/>
    <s v="0.00"/>
    <s v="0.00"/>
    <n v="8936.0199999999986"/>
    <n v="9567.92"/>
    <n v="5837.06"/>
    <n v="3122.17"/>
    <n v="0.3263164825792858"/>
  </r>
  <r>
    <x v="2"/>
    <x v="6"/>
    <x v="6"/>
    <x v="0"/>
    <x v="2"/>
    <x v="2"/>
    <x v="6"/>
    <s v="0010416299"/>
    <n v="10416299"/>
    <n v="10416299"/>
    <x v="14"/>
    <s v="FAZIO MECHANICAL SERVICES, INC."/>
    <x v="0"/>
    <x v="0"/>
    <x v="1"/>
    <s v="0.00"/>
    <s v="0.00"/>
    <s v="0.00"/>
    <s v="0.00"/>
    <s v="0.00"/>
    <n v="179.79"/>
    <s v="0.00"/>
    <n v="225.51"/>
    <n v="405.29999999999995"/>
    <n v="405.29999999999995"/>
    <n v="405.29999999999995"/>
    <n v="405.29999999999995"/>
    <n v="1"/>
  </r>
  <r>
    <x v="0"/>
    <x v="15"/>
    <x v="15"/>
    <x v="0"/>
    <x v="0"/>
    <x v="2"/>
    <x v="1"/>
    <s v="0010423488"/>
    <n v="10423488"/>
    <n v="10423488"/>
    <x v="15"/>
    <s v="SMOOT CONSTRUCTION COMPANY OF OHIO"/>
    <x v="0"/>
    <x v="0"/>
    <x v="0"/>
    <s v="0.00"/>
    <n v="911.6"/>
    <s v="0.00"/>
    <s v="0.00"/>
    <s v="0.00"/>
    <s v="0.00"/>
    <s v="0.00"/>
    <s v="0.00"/>
    <n v="911.6"/>
    <n v="911.6"/>
    <n v="0"/>
    <s v="0.00"/>
    <s v="0.0%"/>
  </r>
  <r>
    <x v="0"/>
    <x v="2"/>
    <x v="2"/>
    <x v="0"/>
    <x v="0"/>
    <x v="2"/>
    <x v="4"/>
    <s v="0010477860"/>
    <n v="10477860"/>
    <n v="10477860"/>
    <x v="16"/>
    <s v="COLUMBUS PREPARATORY ACADEMY"/>
    <x v="0"/>
    <x v="0"/>
    <x v="0"/>
    <n v="140"/>
    <s v="0.00"/>
    <s v="0.00"/>
    <s v="0.00"/>
    <s v="0.00"/>
    <n v="210"/>
    <s v="0.00"/>
    <s v="0.00"/>
    <n v="210"/>
    <n v="350"/>
    <n v="210"/>
    <n v="210"/>
    <n v="0.6"/>
  </r>
  <r>
    <x v="2"/>
    <x v="21"/>
    <x v="21"/>
    <x v="0"/>
    <x v="0"/>
    <x v="2"/>
    <x v="4"/>
    <s v="0010482779"/>
    <n v="10482779"/>
    <n v="10482779"/>
    <x v="17"/>
    <s v="Alexander School District"/>
    <x v="1"/>
    <x v="1"/>
    <x v="0"/>
    <s v="0.00"/>
    <n v="9.2099999999999937"/>
    <n v="9.2099999999999937"/>
    <n v="9.2099999999999937"/>
    <s v="0.00"/>
    <s v="0.00"/>
    <s v="0.00"/>
    <s v="0.00"/>
    <n v="27.629999999999981"/>
    <n v="27.629999999999981"/>
    <n v="18.419999999999987"/>
    <n v="9.2099999999999937"/>
    <n v="0.33333333333333331"/>
  </r>
  <r>
    <x v="2"/>
    <x v="21"/>
    <x v="21"/>
    <x v="0"/>
    <x v="0"/>
    <x v="2"/>
    <x v="4"/>
    <s v="0010482780"/>
    <n v="10482780"/>
    <n v="10482780"/>
    <x v="17"/>
    <s v="Alexander School District"/>
    <x v="1"/>
    <x v="1"/>
    <x v="0"/>
    <s v="0.00"/>
    <n v="253.98"/>
    <s v="0.00"/>
    <s v="0.00"/>
    <s v="0.00"/>
    <s v="0.00"/>
    <s v="0.00"/>
    <s v="0.00"/>
    <n v="253.98"/>
    <n v="253.98"/>
    <n v="0"/>
    <s v="0.00"/>
    <s v="0.0%"/>
  </r>
  <r>
    <x v="2"/>
    <x v="21"/>
    <x v="21"/>
    <x v="0"/>
    <x v="0"/>
    <x v="2"/>
    <x v="4"/>
    <s v="0010482786"/>
    <n v="10482786"/>
    <n v="10482786"/>
    <x v="17"/>
    <s v="AJAX General Contracting"/>
    <x v="1"/>
    <x v="1"/>
    <x v="0"/>
    <n v="130.06"/>
    <s v="0.00"/>
    <n v="193.22"/>
    <s v="0.00"/>
    <s v="0.00"/>
    <s v="0.00"/>
    <s v="0.00"/>
    <s v="0.00"/>
    <n v="193.22"/>
    <n v="323.27999999999997"/>
    <n v="193.22"/>
    <s v="0.00"/>
    <s v="0.0%"/>
  </r>
  <r>
    <x v="0"/>
    <x v="22"/>
    <x v="22"/>
    <x v="0"/>
    <x v="0"/>
    <x v="2"/>
    <x v="4"/>
    <s v="0010482787"/>
    <n v="10482787"/>
    <n v="10482787"/>
    <x v="17"/>
    <s v="Advanced Industrial Services"/>
    <x v="1"/>
    <x v="1"/>
    <x v="0"/>
    <n v="209.63"/>
    <s v="0.00"/>
    <s v="0.00"/>
    <s v="0.00"/>
    <n v="-37.409999999999997"/>
    <s v="0.00"/>
    <s v="0.00"/>
    <s v="0.00"/>
    <n v="-37.409999999999997"/>
    <n v="172.22"/>
    <n v="-37.409999999999997"/>
    <n v="-37.409999999999997"/>
    <n v="-0.21722215770526068"/>
  </r>
  <r>
    <x v="0"/>
    <x v="23"/>
    <x v="23"/>
    <x v="0"/>
    <x v="6"/>
    <x v="2"/>
    <x v="19"/>
    <s v="0010482789"/>
    <n v="10482789"/>
    <n v="10482789"/>
    <x v="17"/>
    <s v="All Hustle Group"/>
    <x v="1"/>
    <x v="1"/>
    <x v="0"/>
    <s v="0.00"/>
    <n v="130.43"/>
    <n v="130.43"/>
    <n v="130.43"/>
    <n v="130.43"/>
    <n v="130.43"/>
    <n v="113.19"/>
    <n v="792.33"/>
    <n v="1557.67"/>
    <n v="1557.67"/>
    <n v="1427.2400000000002"/>
    <n v="1296.8100000000002"/>
    <n v="0.83253192267938658"/>
  </r>
  <r>
    <x v="2"/>
    <x v="21"/>
    <x v="21"/>
    <x v="0"/>
    <x v="0"/>
    <x v="2"/>
    <x v="4"/>
    <s v="0010482790"/>
    <n v="10482790"/>
    <n v="10482790"/>
    <x v="17"/>
    <s v="Amaazz Construction LLC"/>
    <x v="1"/>
    <x v="1"/>
    <x v="0"/>
    <s v="0.00"/>
    <n v="112.88"/>
    <n v="112.88"/>
    <n v="112.88"/>
    <n v="112.88"/>
    <n v="112.88"/>
    <n v="112.88"/>
    <n v="677.28"/>
    <n v="1354.56"/>
    <n v="1354.56"/>
    <n v="1241.6799999999998"/>
    <n v="1128.8"/>
    <n v="0.83333333333333337"/>
  </r>
  <r>
    <x v="0"/>
    <x v="22"/>
    <x v="22"/>
    <x v="0"/>
    <x v="0"/>
    <x v="2"/>
    <x v="4"/>
    <s v="0010482791"/>
    <n v="10482791"/>
    <n v="10482791"/>
    <x v="17"/>
    <s v="America's Floor Source"/>
    <x v="1"/>
    <x v="1"/>
    <x v="0"/>
    <n v="145.13"/>
    <s v="0.00"/>
    <s v="0.00"/>
    <s v="0.00"/>
    <s v="0.00"/>
    <s v="0.00"/>
    <s v="0.00"/>
    <s v="0.00"/>
    <n v="0"/>
    <n v="145.13"/>
    <n v="0"/>
    <s v="0.00"/>
    <s v="0.0%"/>
  </r>
  <r>
    <x v="2"/>
    <x v="21"/>
    <x v="21"/>
    <x v="0"/>
    <x v="0"/>
    <x v="2"/>
    <x v="4"/>
    <s v="0010482795"/>
    <n v="10482795"/>
    <n v="10482795"/>
    <x v="17"/>
    <s v="ABC Supply Co., Inc"/>
    <x v="1"/>
    <x v="1"/>
    <x v="0"/>
    <n v="116.62"/>
    <n v="116.62"/>
    <n v="116.62"/>
    <n v="116.62"/>
    <n v="116.62"/>
    <s v="0.00"/>
    <s v="0.00"/>
    <s v="0.00"/>
    <n v="466.48"/>
    <n v="583.1"/>
    <n v="349.86"/>
    <n v="233.24"/>
    <n v="0.4"/>
  </r>
  <r>
    <x v="2"/>
    <x v="21"/>
    <x v="21"/>
    <x v="0"/>
    <x v="0"/>
    <x v="2"/>
    <x v="4"/>
    <s v="0010482796"/>
    <n v="10482796"/>
    <n v="10482796"/>
    <x v="17"/>
    <s v="ABC Supply Co, Inc Mt Vernon"/>
    <x v="1"/>
    <x v="1"/>
    <x v="0"/>
    <n v="112.61"/>
    <s v="0.00"/>
    <s v="0.00"/>
    <s v="0.00"/>
    <s v="0.00"/>
    <s v="0.00"/>
    <s v="0.00"/>
    <s v="0.00"/>
    <n v="0"/>
    <n v="112.61"/>
    <n v="0"/>
    <s v="0.00"/>
    <s v="0.0%"/>
  </r>
  <r>
    <x v="0"/>
    <x v="22"/>
    <x v="22"/>
    <x v="0"/>
    <x v="0"/>
    <x v="2"/>
    <x v="4"/>
    <s v="0010482797"/>
    <n v="10482797"/>
    <n v="10482797"/>
    <x v="17"/>
    <s v="Aaron's Hillsboro"/>
    <x v="1"/>
    <x v="1"/>
    <x v="0"/>
    <s v="0.00"/>
    <n v="116.89"/>
    <s v="0.00"/>
    <s v="0.00"/>
    <s v="0.00"/>
    <s v="0.00"/>
    <s v="0.00"/>
    <s v="0.00"/>
    <n v="116.89"/>
    <n v="116.89"/>
    <n v="0"/>
    <s v="0.00"/>
    <s v="0.0%"/>
  </r>
  <r>
    <x v="0"/>
    <x v="22"/>
    <x v="22"/>
    <x v="0"/>
    <x v="0"/>
    <x v="2"/>
    <x v="4"/>
    <s v="0010482798"/>
    <n v="10482798"/>
    <n v="10482798"/>
    <x v="17"/>
    <s v="Aaron's"/>
    <x v="1"/>
    <x v="1"/>
    <x v="0"/>
    <n v="116.89"/>
    <n v="116.89"/>
    <s v="0.00"/>
    <s v="0.00"/>
    <s v="0.00"/>
    <s v="0.00"/>
    <s v="0.00"/>
    <s v="0.00"/>
    <n v="116.89"/>
    <n v="233.78"/>
    <n v="0"/>
    <s v="0.00"/>
    <s v="0.0%"/>
  </r>
  <r>
    <x v="2"/>
    <x v="21"/>
    <x v="21"/>
    <x v="0"/>
    <x v="0"/>
    <x v="2"/>
    <x v="4"/>
    <s v="0010482799"/>
    <n v="10482799"/>
    <n v="10482799"/>
    <x v="17"/>
    <s v="A R Building Company"/>
    <x v="1"/>
    <x v="1"/>
    <x v="1"/>
    <n v="117.16"/>
    <n v="117.16"/>
    <s v="0.00"/>
    <s v="0.00"/>
    <s v="0.00"/>
    <s v="0.00"/>
    <s v="0.00"/>
    <s v="0.00"/>
    <n v="117.16"/>
    <n v="234.32"/>
    <n v="0"/>
    <s v="0.00"/>
    <s v="0.0%"/>
  </r>
  <r>
    <x v="2"/>
    <x v="21"/>
    <x v="21"/>
    <x v="0"/>
    <x v="0"/>
    <x v="2"/>
    <x v="4"/>
    <s v="0010482800"/>
    <n v="10482800"/>
    <n v="10482800"/>
    <x v="17"/>
    <s v="A 1 Towing"/>
    <x v="1"/>
    <x v="1"/>
    <x v="0"/>
    <n v="116.62"/>
    <n v="1"/>
    <n v="233.24"/>
    <n v="233.24"/>
    <n v="66.48"/>
    <s v="0.00"/>
    <s v="0.00"/>
    <s v="0.00"/>
    <n v="533.96"/>
    <n v="650.58000000000004"/>
    <n v="532.96"/>
    <n v="299.72000000000003"/>
    <n v="0.46069660917950139"/>
  </r>
  <r>
    <x v="2"/>
    <x v="21"/>
    <x v="21"/>
    <x v="0"/>
    <x v="0"/>
    <x v="2"/>
    <x v="4"/>
    <s v="0010482802"/>
    <n v="10482802"/>
    <n v="10482802"/>
    <x v="17"/>
    <s v="Community Transition Center"/>
    <x v="1"/>
    <x v="1"/>
    <x v="0"/>
    <s v="0.00"/>
    <n v="90.74"/>
    <n v="90.74"/>
    <n v="90.74"/>
    <n v="90.74"/>
    <s v="0.00"/>
    <s v="0.00"/>
    <s v="0.00"/>
    <n v="362.96"/>
    <n v="362.96"/>
    <n v="272.21999999999997"/>
    <n v="181.48"/>
    <n v="0.5"/>
  </r>
  <r>
    <x v="2"/>
    <x v="21"/>
    <x v="21"/>
    <x v="0"/>
    <x v="0"/>
    <x v="2"/>
    <x v="4"/>
    <s v="0010482803"/>
    <n v="10482803"/>
    <n v="10482803"/>
    <x v="17"/>
    <s v="Columbus Controls &amp; Design Inc"/>
    <x v="1"/>
    <x v="1"/>
    <x v="0"/>
    <s v="0.00"/>
    <n v="80.63"/>
    <s v="0.00"/>
    <s v="0.00"/>
    <s v="0.00"/>
    <s v="0.00"/>
    <s v="0.00"/>
    <s v="0.00"/>
    <n v="80.63"/>
    <n v="80.63"/>
    <n v="0"/>
    <s v="0.00"/>
    <s v="0.0%"/>
  </r>
  <r>
    <x v="2"/>
    <x v="21"/>
    <x v="21"/>
    <x v="0"/>
    <x v="0"/>
    <x v="2"/>
    <x v="4"/>
    <s v="0010482804"/>
    <n v="10482804"/>
    <n v="10482804"/>
    <x v="17"/>
    <s v="Auto Plus"/>
    <x v="1"/>
    <x v="1"/>
    <x v="0"/>
    <n v="233.78"/>
    <n v="229.5"/>
    <s v="0.00"/>
    <n v="463.28"/>
    <n v="112.61"/>
    <s v="0.00"/>
    <n v="233.78"/>
    <n v="101.89"/>
    <n v="1141.0600000000002"/>
    <n v="1374.84"/>
    <n v="911.56"/>
    <n v="911.56"/>
    <n v="0.66302987984056327"/>
  </r>
  <r>
    <x v="2"/>
    <x v="21"/>
    <x v="21"/>
    <x v="0"/>
    <x v="0"/>
    <x v="2"/>
    <x v="4"/>
    <s v="0010482805"/>
    <n v="10482805"/>
    <n v="10482805"/>
    <x v="17"/>
    <s v="Axium Plastics"/>
    <x v="1"/>
    <x v="1"/>
    <x v="0"/>
    <n v="89.21"/>
    <s v="0.00"/>
    <n v="89.21"/>
    <n v="89.21"/>
    <n v="89.21"/>
    <s v="0.00"/>
    <s v="0.00"/>
    <s v="0.00"/>
    <n v="267.63"/>
    <n v="356.84"/>
    <n v="267.63"/>
    <n v="178.42"/>
    <n v="0.5"/>
  </r>
  <r>
    <x v="2"/>
    <x v="21"/>
    <x v="21"/>
    <x v="0"/>
    <x v="0"/>
    <x v="2"/>
    <x v="4"/>
    <s v="0010482807"/>
    <n v="10482807"/>
    <n v="10482807"/>
    <x v="17"/>
    <s v="BC Excavating"/>
    <x v="1"/>
    <x v="1"/>
    <x v="0"/>
    <s v="0.00"/>
    <s v="0.00"/>
    <s v="0.00"/>
    <s v="0.00"/>
    <s v="0.00"/>
    <s v="0.00"/>
    <s v="0.00"/>
    <n v="294.25"/>
    <n v="294.25"/>
    <n v="294.25"/>
    <n v="294.25"/>
    <n v="294.25"/>
    <n v="1"/>
  </r>
  <r>
    <x v="2"/>
    <x v="21"/>
    <x v="21"/>
    <x v="0"/>
    <x v="0"/>
    <x v="2"/>
    <x v="4"/>
    <s v="0010482808"/>
    <n v="10482808"/>
    <n v="10482808"/>
    <x v="17"/>
    <s v="Beautiful Landscapes Plus Irrigatio"/>
    <x v="1"/>
    <x v="1"/>
    <x v="0"/>
    <s v="0.00"/>
    <n v="129.76"/>
    <n v="129.76"/>
    <s v="0.00"/>
    <s v="0.00"/>
    <s v="0.00"/>
    <s v="0.00"/>
    <s v="0.00"/>
    <n v="259.52"/>
    <n v="259.52"/>
    <n v="129.76"/>
    <s v="0.00"/>
    <s v="0.0%"/>
  </r>
  <r>
    <x v="0"/>
    <x v="22"/>
    <x v="22"/>
    <x v="0"/>
    <x v="0"/>
    <x v="2"/>
    <x v="4"/>
    <s v="0010482809"/>
    <n v="10482809"/>
    <n v="10482809"/>
    <x v="17"/>
    <s v="Bell Inc"/>
    <x v="1"/>
    <x v="1"/>
    <x v="11"/>
    <n v="112.88"/>
    <s v="0.00"/>
    <s v="0.00"/>
    <s v="0.00"/>
    <s v="0.00"/>
    <s v="0.00"/>
    <s v="0.00"/>
    <s v="0.00"/>
    <n v="0"/>
    <n v="112.88"/>
    <n v="0"/>
    <s v="0.00"/>
    <s v="0.0%"/>
  </r>
  <r>
    <x v="2"/>
    <x v="21"/>
    <x v="21"/>
    <x v="0"/>
    <x v="0"/>
    <x v="2"/>
    <x v="4"/>
    <s v="0010482810"/>
    <n v="10482810"/>
    <n v="10482810"/>
    <x v="17"/>
    <s v="Bibibop Asian Grill"/>
    <x v="1"/>
    <x v="1"/>
    <x v="0"/>
    <s v="0.00"/>
    <n v="97.81"/>
    <n v="97.81"/>
    <n v="97.81"/>
    <s v="0.00"/>
    <n v="97.81"/>
    <s v="0.00"/>
    <s v="0.00"/>
    <n v="391.24"/>
    <n v="391.24"/>
    <n v="293.43"/>
    <n v="195.62"/>
    <n v="0.5"/>
  </r>
  <r>
    <x v="2"/>
    <x v="21"/>
    <x v="21"/>
    <x v="0"/>
    <x v="0"/>
    <x v="2"/>
    <x v="4"/>
    <s v="0010482811"/>
    <n v="10482811"/>
    <n v="10482811"/>
    <x v="17"/>
    <s v="Bickham Office Rental"/>
    <x v="1"/>
    <x v="1"/>
    <x v="0"/>
    <n v="101.89"/>
    <s v="0.00"/>
    <s v="0.00"/>
    <s v="0.00"/>
    <s v="0.00"/>
    <s v="0.00"/>
    <s v="0.00"/>
    <s v="0.00"/>
    <n v="0"/>
    <n v="101.89"/>
    <n v="0"/>
    <s v="0.00"/>
    <s v="0.0%"/>
  </r>
  <r>
    <x v="2"/>
    <x v="21"/>
    <x v="21"/>
    <x v="0"/>
    <x v="0"/>
    <x v="2"/>
    <x v="4"/>
    <s v="0010482813"/>
    <n v="10482813"/>
    <n v="10482813"/>
    <x v="17"/>
    <s v="Boulder Ridge Farms"/>
    <x v="1"/>
    <x v="1"/>
    <x v="0"/>
    <s v="0.00"/>
    <s v="0.00"/>
    <s v="0.00"/>
    <s v="0.00"/>
    <s v="0.00"/>
    <s v="0.00"/>
    <s v="0.00"/>
    <n v="112.09"/>
    <n v="112.09"/>
    <n v="112.09"/>
    <n v="112.09"/>
    <n v="112.09"/>
    <n v="1"/>
  </r>
  <r>
    <x v="0"/>
    <x v="22"/>
    <x v="22"/>
    <x v="0"/>
    <x v="0"/>
    <x v="2"/>
    <x v="4"/>
    <s v="0010482815"/>
    <n v="10482815"/>
    <n v="10482815"/>
    <x v="17"/>
    <s v="Fairfield Educational Service Cente"/>
    <x v="1"/>
    <x v="1"/>
    <x v="0"/>
    <n v="108.99"/>
    <n v="95"/>
    <s v="0.00"/>
    <s v="0.00"/>
    <s v="0.00"/>
    <s v="0.00"/>
    <s v="0.00"/>
    <s v="0.00"/>
    <n v="95"/>
    <n v="203.99"/>
    <n v="0"/>
    <s v="0.00"/>
    <s v="0.0%"/>
  </r>
  <r>
    <x v="2"/>
    <x v="21"/>
    <x v="21"/>
    <x v="0"/>
    <x v="0"/>
    <x v="2"/>
    <x v="4"/>
    <s v="0010482816"/>
    <n v="10482816"/>
    <n v="10482816"/>
    <x v="17"/>
    <s v="Farnham Equipment Company"/>
    <x v="1"/>
    <x v="1"/>
    <x v="0"/>
    <s v="0.00"/>
    <n v="10.75"/>
    <s v="0.00"/>
    <s v="0.00"/>
    <s v="0.00"/>
    <s v="0.00"/>
    <s v="0.00"/>
    <s v="0.00"/>
    <n v="10.75"/>
    <n v="10.75"/>
    <n v="0"/>
    <s v="0.00"/>
    <s v="0.0%"/>
  </r>
  <r>
    <x v="2"/>
    <x v="21"/>
    <x v="21"/>
    <x v="0"/>
    <x v="0"/>
    <x v="2"/>
    <x v="4"/>
    <s v="0010482817"/>
    <n v="10482817"/>
    <n v="10482817"/>
    <x v="17"/>
    <s v="Filtra-Systems Company LLC"/>
    <x v="1"/>
    <x v="1"/>
    <x v="8"/>
    <n v="432.33000000000004"/>
    <n v="433.35"/>
    <s v="0.00"/>
    <n v="144.11000000000001"/>
    <s v="0.00"/>
    <s v="0.00"/>
    <n v="289.24"/>
    <n v="154.24"/>
    <n v="1020.94"/>
    <n v="1453.2700000000002"/>
    <n v="587.59"/>
    <n v="587.59"/>
    <n v="0.40432266543725526"/>
  </r>
  <r>
    <x v="2"/>
    <x v="21"/>
    <x v="21"/>
    <x v="0"/>
    <x v="0"/>
    <x v="2"/>
    <x v="4"/>
    <s v="0010482819"/>
    <n v="10482819"/>
    <n v="10482819"/>
    <x v="17"/>
    <s v="Franklin's Furniture"/>
    <x v="1"/>
    <x v="1"/>
    <x v="0"/>
    <s v="0.00"/>
    <n v="89.21"/>
    <n v="89.21"/>
    <n v="89.21"/>
    <n v="89.21"/>
    <n v="89.21"/>
    <n v="80.63"/>
    <n v="796.97"/>
    <n v="1323.65"/>
    <n v="1323.65"/>
    <n v="1234.44"/>
    <n v="1145.23"/>
    <n v="0.86520605900351299"/>
  </r>
  <r>
    <x v="2"/>
    <x v="21"/>
    <x v="21"/>
    <x v="0"/>
    <x v="0"/>
    <x v="2"/>
    <x v="4"/>
    <s v="0010482820"/>
    <n v="10482820"/>
    <n v="10482820"/>
    <x v="17"/>
    <s v="Franklinton Rising"/>
    <x v="1"/>
    <x v="1"/>
    <x v="0"/>
    <n v="75"/>
    <n v="165.98"/>
    <n v="127.47999999999999"/>
    <n v="15.97999999999999"/>
    <n v="75"/>
    <n v="75"/>
    <s v="0.00"/>
    <n v="1.3899999999999864"/>
    <n v="460.82999999999993"/>
    <n v="535.82999999999993"/>
    <n v="294.85000000000002"/>
    <n v="167.36999999999998"/>
    <n v="0.31235653098930632"/>
  </r>
  <r>
    <x v="2"/>
    <x v="21"/>
    <x v="21"/>
    <x v="0"/>
    <x v="0"/>
    <x v="2"/>
    <x v="4"/>
    <s v="0010482821"/>
    <n v="10482821"/>
    <n v="10482821"/>
    <x v="17"/>
    <s v="Full Gospel Church"/>
    <x v="1"/>
    <x v="1"/>
    <x v="0"/>
    <s v="0.00"/>
    <s v="0.00"/>
    <s v="0.00"/>
    <s v="0.00"/>
    <s v="0.00"/>
    <s v="0.00"/>
    <s v="0.00"/>
    <n v="204.26"/>
    <n v="204.26"/>
    <n v="204.26"/>
    <n v="204.26"/>
    <n v="204.26"/>
    <n v="1"/>
  </r>
  <r>
    <x v="2"/>
    <x v="21"/>
    <x v="21"/>
    <x v="0"/>
    <x v="0"/>
    <x v="2"/>
    <x v="4"/>
    <s v="0010482822"/>
    <n v="10482822"/>
    <n v="10482822"/>
    <x v="17"/>
    <s v="Gahanna Convention &amp; Visitors Burea"/>
    <x v="1"/>
    <x v="1"/>
    <x v="0"/>
    <s v="0.00"/>
    <s v="0.00"/>
    <s v="0.00"/>
    <n v="117.16"/>
    <s v="0.00"/>
    <s v="0.00"/>
    <s v="0.00"/>
    <s v="0.00"/>
    <n v="117.16"/>
    <n v="117.16"/>
    <n v="117.16"/>
    <n v="117.16"/>
    <n v="1"/>
  </r>
  <r>
    <x v="2"/>
    <x v="21"/>
    <x v="21"/>
    <x v="0"/>
    <x v="0"/>
    <x v="2"/>
    <x v="4"/>
    <s v="0010482824"/>
    <n v="10482824"/>
    <n v="10482824"/>
    <x v="17"/>
    <s v="Gander Outdoors"/>
    <x v="1"/>
    <x v="1"/>
    <x v="0"/>
    <n v="112.88"/>
    <n v="112.88"/>
    <n v="225.76"/>
    <s v="0.00"/>
    <s v="0.00"/>
    <s v="0.00"/>
    <s v="0.00"/>
    <s v="0.00"/>
    <n v="338.64"/>
    <n v="451.52"/>
    <n v="225.76"/>
    <s v="0.00"/>
    <s v="0.0%"/>
  </r>
  <r>
    <x v="2"/>
    <x v="21"/>
    <x v="21"/>
    <x v="0"/>
    <x v="0"/>
    <x v="2"/>
    <x v="4"/>
    <s v="0010482827"/>
    <n v="10482827"/>
    <n v="10482827"/>
    <x v="17"/>
    <s v="SP Plus"/>
    <x v="1"/>
    <x v="1"/>
    <x v="0"/>
    <n v="130.06"/>
    <s v="0.00"/>
    <s v="0.00"/>
    <s v="0.00"/>
    <s v="0.00"/>
    <s v="0.00"/>
    <s v="0.00"/>
    <s v="0.00"/>
    <n v="0"/>
    <n v="130.06"/>
    <n v="0"/>
    <s v="0.00"/>
    <s v="0.0%"/>
  </r>
  <r>
    <x v="2"/>
    <x v="21"/>
    <x v="21"/>
    <x v="0"/>
    <x v="0"/>
    <x v="1"/>
    <x v="4"/>
    <s v="0010482828"/>
    <n v="10482828"/>
    <n v="10482828"/>
    <x v="17"/>
    <s v="St. Maximilian Kolbe Church"/>
    <x v="1"/>
    <x v="1"/>
    <x v="0"/>
    <n v="266.98"/>
    <s v="0.00"/>
    <s v="0.00"/>
    <s v="0.00"/>
    <s v="0.00"/>
    <s v="0.00"/>
    <s v="0.00"/>
    <s v="0.00"/>
    <n v="0"/>
    <n v="266.98"/>
    <n v="0"/>
    <s v="0.00"/>
    <s v="0.0%"/>
  </r>
  <r>
    <x v="2"/>
    <x v="21"/>
    <x v="21"/>
    <x v="0"/>
    <x v="0"/>
    <x v="2"/>
    <x v="4"/>
    <s v="0010482830"/>
    <n v="10482830"/>
    <n v="10482830"/>
    <x v="17"/>
    <s v="Star Jet Motor Sports"/>
    <x v="1"/>
    <x v="1"/>
    <x v="0"/>
    <s v="0.00"/>
    <n v="247.22"/>
    <n v="247.22"/>
    <n v="247.22"/>
    <n v="247.22"/>
    <n v="130.06"/>
    <s v="0.00"/>
    <n v="645.03"/>
    <n v="1763.97"/>
    <n v="1763.97"/>
    <n v="1516.75"/>
    <n v="1269.53"/>
    <n v="0.71970044842032455"/>
  </r>
  <r>
    <x v="0"/>
    <x v="22"/>
    <x v="22"/>
    <x v="0"/>
    <x v="2"/>
    <x v="2"/>
    <x v="19"/>
    <s v="0010482831"/>
    <n v="10482831"/>
    <n v="10482831"/>
    <x v="17"/>
    <s v="Stephanie Romo Roofing llc"/>
    <x v="1"/>
    <x v="1"/>
    <x v="0"/>
    <s v="0.00"/>
    <n v="112.88"/>
    <n v="112.88"/>
    <s v="0.00"/>
    <s v="0.00"/>
    <s v="0.00"/>
    <s v="0.00"/>
    <s v="0.00"/>
    <n v="225.76"/>
    <n v="225.76"/>
    <n v="112.88"/>
    <s v="0.00"/>
    <s v="0.0%"/>
  </r>
  <r>
    <x v="2"/>
    <x v="21"/>
    <x v="21"/>
    <x v="0"/>
    <x v="0"/>
    <x v="1"/>
    <x v="4"/>
    <s v="0010482832"/>
    <n v="10482832"/>
    <n v="10482832"/>
    <x v="17"/>
    <s v="STERIS Corp"/>
    <x v="1"/>
    <x v="1"/>
    <x v="0"/>
    <n v="387"/>
    <s v="0.00"/>
    <s v="0.00"/>
    <s v="0.00"/>
    <n v="2183.6999999999998"/>
    <s v="0.00"/>
    <s v="0.00"/>
    <n v="387"/>
    <n v="2570.6999999999998"/>
    <n v="2957.7"/>
    <n v="2570.6999999999998"/>
    <n v="2570.6999999999998"/>
    <n v="0.8691550867227914"/>
  </r>
  <r>
    <x v="2"/>
    <x v="21"/>
    <x v="21"/>
    <x v="0"/>
    <x v="0"/>
    <x v="2"/>
    <x v="4"/>
    <s v="0010482833"/>
    <n v="10482833"/>
    <n v="10482833"/>
    <x v="17"/>
    <s v="Steveco Inc"/>
    <x v="1"/>
    <x v="1"/>
    <x v="0"/>
    <s v="0.00"/>
    <n v="214.5"/>
    <s v="0.00"/>
    <s v="0.00"/>
    <s v="0.00"/>
    <s v="0.00"/>
    <s v="0.00"/>
    <s v="0.00"/>
    <n v="214.5"/>
    <n v="214.5"/>
    <n v="0"/>
    <s v="0.00"/>
    <s v="0.0%"/>
  </r>
  <r>
    <x v="2"/>
    <x v="21"/>
    <x v="21"/>
    <x v="0"/>
    <x v="0"/>
    <x v="2"/>
    <x v="4"/>
    <s v="0010482835"/>
    <n v="10482835"/>
    <n v="10482835"/>
    <x v="17"/>
    <s v="Stillwater Feed &amp; Farm"/>
    <x v="1"/>
    <x v="1"/>
    <x v="0"/>
    <n v="89.01"/>
    <s v="0.00"/>
    <n v="89.01"/>
    <n v="89.01"/>
    <n v="89.01"/>
    <n v="89.01"/>
    <n v="89.01"/>
    <s v="0.00"/>
    <n v="445.05"/>
    <n v="534.06000000000006"/>
    <n v="445.05"/>
    <n v="356.04"/>
    <n v="0.66666666666666663"/>
  </r>
  <r>
    <x v="2"/>
    <x v="21"/>
    <x v="21"/>
    <x v="0"/>
    <x v="0"/>
    <x v="2"/>
    <x v="4"/>
    <s v="0010482836"/>
    <n v="10482836"/>
    <n v="10482836"/>
    <x v="17"/>
    <s v="Strait and Lamp Lumber"/>
    <x v="1"/>
    <x v="1"/>
    <x v="0"/>
    <n v="467.56"/>
    <s v="0.00"/>
    <s v="0.00"/>
    <s v="0.00"/>
    <s v="0.00"/>
    <s v="0.00"/>
    <s v="0.00"/>
    <s v="0.00"/>
    <n v="0"/>
    <n v="467.56"/>
    <n v="0"/>
    <s v="0.00"/>
    <s v="0.0%"/>
  </r>
  <r>
    <x v="2"/>
    <x v="21"/>
    <x v="21"/>
    <x v="0"/>
    <x v="0"/>
    <x v="2"/>
    <x v="4"/>
    <s v="0010482838"/>
    <n v="10482838"/>
    <n v="10482838"/>
    <x v="17"/>
    <s v="Summit Construction"/>
    <x v="1"/>
    <x v="1"/>
    <x v="0"/>
    <s v="0.00"/>
    <n v="339.69"/>
    <n v="208.72"/>
    <s v="0.00"/>
    <s v="0.00"/>
    <n v="-186.11"/>
    <s v="0.00"/>
    <s v="0.00"/>
    <n v="362.29999999999995"/>
    <n v="362.29999999999995"/>
    <n v="22.609999999999985"/>
    <n v="-186.11"/>
    <n v="-0.51369031189621872"/>
  </r>
  <r>
    <x v="2"/>
    <x v="21"/>
    <x v="21"/>
    <x v="0"/>
    <x v="0"/>
    <x v="1"/>
    <x v="4"/>
    <s v="0010482840"/>
    <n v="10482840"/>
    <n v="10482840"/>
    <x v="17"/>
    <s v="Synergy Electrical LLC."/>
    <x v="1"/>
    <x v="1"/>
    <x v="0"/>
    <n v="220.84"/>
    <n v="220.84"/>
    <s v="0.00"/>
    <s v="0.00"/>
    <s v="0.00"/>
    <s v="0.00"/>
    <s v="0.00"/>
    <s v="0.00"/>
    <n v="220.84"/>
    <n v="441.68"/>
    <n v="0"/>
    <s v="0.00"/>
    <s v="0.0%"/>
  </r>
  <r>
    <x v="2"/>
    <x v="21"/>
    <x v="21"/>
    <x v="0"/>
    <x v="0"/>
    <x v="2"/>
    <x v="4"/>
    <s v="0010482841"/>
    <n v="10482841"/>
    <n v="10482841"/>
    <x v="17"/>
    <s v="Tabloids Best"/>
    <x v="1"/>
    <x v="1"/>
    <x v="0"/>
    <n v="496.48"/>
    <n v="770.57"/>
    <s v="0.00"/>
    <s v="0.00"/>
    <s v="0.00"/>
    <n v="-26.98"/>
    <s v="0.00"/>
    <s v="0.00"/>
    <n v="743.59"/>
    <n v="1240.07"/>
    <n v="-26.98"/>
    <n v="-26.98"/>
    <n v="-2.1756836307627796E-2"/>
  </r>
  <r>
    <x v="2"/>
    <x v="21"/>
    <x v="21"/>
    <x v="0"/>
    <x v="0"/>
    <x v="2"/>
    <x v="4"/>
    <s v="0010482842"/>
    <n v="10482842"/>
    <n v="10482842"/>
    <x v="17"/>
    <s v="Tattletale Portable Alarm Systems"/>
    <x v="1"/>
    <x v="1"/>
    <x v="0"/>
    <s v="0.00"/>
    <s v="0.00"/>
    <n v="-154.07"/>
    <s v="0.00"/>
    <s v="0.00"/>
    <s v="0.00"/>
    <s v="0.00"/>
    <s v="0.00"/>
    <n v="-154.07"/>
    <n v="-154.07"/>
    <n v="-154.07"/>
    <s v="0.00"/>
    <s v="0.0%"/>
  </r>
  <r>
    <x v="2"/>
    <x v="21"/>
    <x v="21"/>
    <x v="0"/>
    <x v="0"/>
    <x v="2"/>
    <x v="4"/>
    <s v="0010482843"/>
    <n v="10482843"/>
    <n v="10482843"/>
    <x v="17"/>
    <s v="Horizon Telcom Inc"/>
    <x v="1"/>
    <x v="1"/>
    <x v="0"/>
    <n v="120.99"/>
    <s v="0.00"/>
    <s v="0.00"/>
    <s v="0.00"/>
    <n v="-15.22"/>
    <n v="120.99"/>
    <s v="0.00"/>
    <s v="0.00"/>
    <n v="105.77"/>
    <n v="226.76"/>
    <n v="105.77"/>
    <n v="105.77"/>
    <n v="0.46644028929264419"/>
  </r>
  <r>
    <x v="2"/>
    <x v="21"/>
    <x v="21"/>
    <x v="0"/>
    <x v="0"/>
    <x v="2"/>
    <x v="4"/>
    <s v="0010482845"/>
    <n v="10482845"/>
    <n v="10482845"/>
    <x v="17"/>
    <s v="Brandmotion"/>
    <x v="1"/>
    <x v="1"/>
    <x v="8"/>
    <n v="117.16"/>
    <s v="0.00"/>
    <s v="0.00"/>
    <s v="0.00"/>
    <s v="0.00"/>
    <s v="0.00"/>
    <s v="0.00"/>
    <s v="0.00"/>
    <n v="0"/>
    <n v="117.16"/>
    <n v="0"/>
    <s v="0.00"/>
    <s v="0.0%"/>
  </r>
  <r>
    <x v="2"/>
    <x v="21"/>
    <x v="21"/>
    <x v="0"/>
    <x v="0"/>
    <x v="2"/>
    <x v="4"/>
    <s v="0010482847"/>
    <n v="10482847"/>
    <n v="10482847"/>
    <x v="17"/>
    <s v="Bruce  &amp; Merrilees"/>
    <x v="1"/>
    <x v="1"/>
    <x v="0"/>
    <s v="0.00"/>
    <s v="0.00"/>
    <s v="0.00"/>
    <s v="0.00"/>
    <s v="0.00"/>
    <s v="0.00"/>
    <s v="0.00"/>
    <n v="695.5"/>
    <n v="695.5"/>
    <n v="695.5"/>
    <n v="695.5"/>
    <n v="695.5"/>
    <n v="1"/>
  </r>
  <r>
    <x v="2"/>
    <x v="21"/>
    <x v="21"/>
    <x v="0"/>
    <x v="0"/>
    <x v="2"/>
    <x v="4"/>
    <s v="0010482848"/>
    <n v="10482848"/>
    <n v="10482848"/>
    <x v="17"/>
    <s v="Buckeye Dry Cleaner"/>
    <x v="1"/>
    <x v="1"/>
    <x v="0"/>
    <s v="0.00"/>
    <n v="559"/>
    <s v="0.00"/>
    <s v="0.00"/>
    <s v="0.00"/>
    <s v="0.00"/>
    <s v="0.00"/>
    <s v="0.00"/>
    <n v="559"/>
    <n v="559"/>
    <n v="0"/>
    <s v="0.00"/>
    <s v="0.0%"/>
  </r>
  <r>
    <x v="2"/>
    <x v="21"/>
    <x v="21"/>
    <x v="0"/>
    <x v="0"/>
    <x v="2"/>
    <x v="4"/>
    <s v="0010482849"/>
    <n v="10482849"/>
    <n v="10482849"/>
    <x v="17"/>
    <s v="Bucyrus Railcar Repair"/>
    <x v="1"/>
    <x v="1"/>
    <x v="0"/>
    <n v="232.14"/>
    <n v="349.03"/>
    <s v="0.00"/>
    <n v="116.07"/>
    <s v="0.00"/>
    <s v="0.00"/>
    <s v="0.00"/>
    <s v="0.00"/>
    <n v="465.09999999999997"/>
    <n v="697.24"/>
    <n v="116.07"/>
    <n v="116.07"/>
    <n v="0.16647065572830014"/>
  </r>
  <r>
    <x v="2"/>
    <x v="21"/>
    <x v="21"/>
    <x v="0"/>
    <x v="0"/>
    <x v="2"/>
    <x v="4"/>
    <s v="0010482851"/>
    <n v="10482851"/>
    <n v="10482851"/>
    <x v="17"/>
    <s v="Caastle"/>
    <x v="1"/>
    <x v="1"/>
    <x v="0"/>
    <s v="0.00"/>
    <n v="145.13"/>
    <n v="145.13"/>
    <n v="145.13"/>
    <n v="145.13"/>
    <n v="145.13"/>
    <n v="145.13"/>
    <s v="0.00"/>
    <n v="870.78"/>
    <n v="870.78"/>
    <n v="725.65"/>
    <n v="580.52"/>
    <n v="0.66666666666666663"/>
  </r>
  <r>
    <x v="2"/>
    <x v="21"/>
    <x v="21"/>
    <x v="0"/>
    <x v="0"/>
    <x v="2"/>
    <x v="4"/>
    <s v="0010482852"/>
    <n v="10482852"/>
    <n v="10482852"/>
    <x v="17"/>
    <s v="Camping World"/>
    <x v="1"/>
    <x v="1"/>
    <x v="0"/>
    <s v="0.00"/>
    <s v="0.00"/>
    <n v="129.46"/>
    <s v="0.00"/>
    <s v="0.00"/>
    <s v="0.00"/>
    <s v="0.00"/>
    <s v="0.00"/>
    <n v="129.46"/>
    <n v="129.46"/>
    <n v="129.46"/>
    <s v="0.00"/>
    <s v="0.0%"/>
  </r>
  <r>
    <x v="2"/>
    <x v="21"/>
    <x v="21"/>
    <x v="0"/>
    <x v="0"/>
    <x v="2"/>
    <x v="4"/>
    <s v="0010482853"/>
    <n v="10482853"/>
    <n v="10482853"/>
    <x v="17"/>
    <s v="Capital University"/>
    <x v="1"/>
    <x v="1"/>
    <x v="0"/>
    <s v="0.00"/>
    <n v="108.99"/>
    <s v="0.00"/>
    <n v="1069.2"/>
    <n v="-8.17"/>
    <n v="-8.17"/>
    <n v="-7.13"/>
    <n v="-42.78"/>
    <n v="1111.9399999999998"/>
    <n v="1111.9399999999998"/>
    <n v="1002.95"/>
    <n v="1002.95"/>
    <n v="0.90198212133748246"/>
  </r>
  <r>
    <x v="2"/>
    <x v="21"/>
    <x v="21"/>
    <x v="0"/>
    <x v="0"/>
    <x v="2"/>
    <x v="4"/>
    <s v="0010482855"/>
    <n v="10482855"/>
    <n v="10482855"/>
    <x v="17"/>
    <s v="CARS Recon, Inc."/>
    <x v="1"/>
    <x v="1"/>
    <x v="12"/>
    <s v="0.00"/>
    <n v="178.42"/>
    <s v="0.00"/>
    <s v="0.00"/>
    <s v="0.00"/>
    <s v="0.00"/>
    <s v="0.00"/>
    <s v="0.00"/>
    <n v="178.42"/>
    <n v="178.42"/>
    <n v="0"/>
    <s v="0.00"/>
    <s v="0.0%"/>
  </r>
  <r>
    <x v="2"/>
    <x v="21"/>
    <x v="21"/>
    <x v="0"/>
    <x v="0"/>
    <x v="2"/>
    <x v="4"/>
    <s v="0010482861"/>
    <n v="10482861"/>
    <n v="10482861"/>
    <x v="17"/>
    <s v="City of Columbus Recreation &amp; Parks"/>
    <x v="1"/>
    <x v="1"/>
    <x v="0"/>
    <n v="125"/>
    <s v="0.00"/>
    <s v="0.00"/>
    <s v="0.00"/>
    <s v="0.00"/>
    <s v="0.00"/>
    <s v="0.00"/>
    <s v="0.00"/>
    <n v="0"/>
    <n v="125"/>
    <n v="0"/>
    <s v="0.00"/>
    <s v="0.0%"/>
  </r>
  <r>
    <x v="2"/>
    <x v="21"/>
    <x v="21"/>
    <x v="0"/>
    <x v="0"/>
    <x v="2"/>
    <x v="4"/>
    <s v="0010482862"/>
    <n v="10482862"/>
    <n v="10482862"/>
    <x v="17"/>
    <s v="City of Piqua, Ohio-Public Works De"/>
    <x v="1"/>
    <x v="1"/>
    <x v="0"/>
    <s v="0.00"/>
    <n v="315"/>
    <s v="0.00"/>
    <s v="0.00"/>
    <s v="0.00"/>
    <s v="0.00"/>
    <s v="0.00"/>
    <s v="0.00"/>
    <n v="315"/>
    <n v="315"/>
    <n v="0"/>
    <s v="0.00"/>
    <s v="0.0%"/>
  </r>
  <r>
    <x v="2"/>
    <x v="21"/>
    <x v="21"/>
    <x v="0"/>
    <x v="0"/>
    <x v="2"/>
    <x v="4"/>
    <s v="0010482863"/>
    <n v="10482863"/>
    <n v="10482863"/>
    <x v="17"/>
    <s v="Clayco"/>
    <x v="1"/>
    <x v="1"/>
    <x v="10"/>
    <s v="0.00"/>
    <s v="0.00"/>
    <s v="0.00"/>
    <s v="0.00"/>
    <s v="0.00"/>
    <s v="0.00"/>
    <s v="0.00"/>
    <n v="101.89"/>
    <n v="101.89"/>
    <n v="101.89"/>
    <n v="101.89"/>
    <n v="101.89"/>
    <n v="1"/>
  </r>
  <r>
    <x v="2"/>
    <x v="21"/>
    <x v="21"/>
    <x v="0"/>
    <x v="0"/>
    <x v="2"/>
    <x v="4"/>
    <s v="0010482864"/>
    <n v="10482864"/>
    <n v="10482864"/>
    <x v="17"/>
    <s v="Clays Performance Construction"/>
    <x v="1"/>
    <x v="1"/>
    <x v="13"/>
    <n v="277.12"/>
    <n v="942.37"/>
    <s v="0.00"/>
    <s v="0.00"/>
    <s v="0.00"/>
    <s v="0.00"/>
    <s v="0.00"/>
    <s v="0.00"/>
    <n v="942.37"/>
    <n v="1219.49"/>
    <n v="0"/>
    <s v="0.00"/>
    <s v="0.0%"/>
  </r>
  <r>
    <x v="2"/>
    <x v="21"/>
    <x v="21"/>
    <x v="0"/>
    <x v="0"/>
    <x v="2"/>
    <x v="4"/>
    <s v="0010482866"/>
    <n v="10482866"/>
    <n v="10482866"/>
    <x v="17"/>
    <s v="Coconis Furniture &amp; Mattress 1st"/>
    <x v="1"/>
    <x v="1"/>
    <x v="0"/>
    <s v="0.00"/>
    <n v="88.59"/>
    <s v="0.00"/>
    <s v="0.00"/>
    <s v="0.00"/>
    <s v="0.00"/>
    <s v="0.00"/>
    <s v="0.00"/>
    <n v="88.59"/>
    <n v="88.59"/>
    <n v="0"/>
    <s v="0.00"/>
    <s v="0.0%"/>
  </r>
  <r>
    <x v="2"/>
    <x v="21"/>
    <x v="21"/>
    <x v="0"/>
    <x v="0"/>
    <x v="2"/>
    <x v="4"/>
    <s v="0010482867"/>
    <n v="10482867"/>
    <n v="10482867"/>
    <x v="17"/>
    <s v="Elite Lynx Ltd."/>
    <x v="1"/>
    <x v="1"/>
    <x v="0"/>
    <s v="0.00"/>
    <n v="145.13"/>
    <n v="145.13"/>
    <n v="145.13"/>
    <n v="145.13"/>
    <n v="145.13"/>
    <n v="145.13"/>
    <n v="1015.91"/>
    <n v="1886.69"/>
    <n v="1886.69"/>
    <n v="1741.56"/>
    <n v="1596.4299999999998"/>
    <n v="0.84615384615384603"/>
  </r>
  <r>
    <x v="2"/>
    <x v="21"/>
    <x v="21"/>
    <x v="0"/>
    <x v="0"/>
    <x v="2"/>
    <x v="4"/>
    <s v="0010482870"/>
    <n v="10482870"/>
    <n v="10482870"/>
    <x v="17"/>
    <s v="ESI Electrical (Dayton)"/>
    <x v="1"/>
    <x v="1"/>
    <x v="0"/>
    <n v="688.89"/>
    <n v="295.63"/>
    <n v="1362.1"/>
    <n v="688.89"/>
    <s v="0.00"/>
    <s v="0.00"/>
    <s v="0.00"/>
    <s v="0.00"/>
    <n v="2346.62"/>
    <n v="3035.51"/>
    <n v="2050.9899999999998"/>
    <n v="688.89"/>
    <n v="0.22694374256714689"/>
  </r>
  <r>
    <x v="2"/>
    <x v="21"/>
    <x v="21"/>
    <x v="0"/>
    <x v="0"/>
    <x v="2"/>
    <x v="4"/>
    <s v="0010482875"/>
    <n v="10482875"/>
    <n v="10482875"/>
    <x v="17"/>
    <s v="Cardington Yutaka Technologies"/>
    <x v="1"/>
    <x v="1"/>
    <x v="0"/>
    <n v="405"/>
    <n v="675"/>
    <s v="0.00"/>
    <s v="0.00"/>
    <n v="-135"/>
    <s v="0.00"/>
    <s v="0.00"/>
    <n v="356.84"/>
    <n v="896.83999999999992"/>
    <n v="1301.8399999999999"/>
    <n v="221.83999999999997"/>
    <n v="221.83999999999997"/>
    <n v="0.1704049652799115"/>
  </r>
  <r>
    <x v="2"/>
    <x v="21"/>
    <x v="21"/>
    <x v="0"/>
    <x v="0"/>
    <x v="2"/>
    <x v="4"/>
    <s v="0010482880"/>
    <n v="10482880"/>
    <n v="10482880"/>
    <x v="17"/>
    <s v="Axiom Flooring Enterprises"/>
    <x v="1"/>
    <x v="1"/>
    <x v="0"/>
    <s v="0.00"/>
    <n v="335.49"/>
    <n v="335.49"/>
    <n v="223.66"/>
    <s v="0.00"/>
    <s v="0.00"/>
    <s v="0.00"/>
    <s v="0.00"/>
    <n v="894.64"/>
    <n v="894.64"/>
    <n v="559.15"/>
    <n v="223.66"/>
    <n v="0.25"/>
  </r>
  <r>
    <x v="2"/>
    <x v="21"/>
    <x v="21"/>
    <x v="0"/>
    <x v="0"/>
    <x v="2"/>
    <x v="4"/>
    <s v="0010482883"/>
    <n v="10482883"/>
    <n v="10482883"/>
    <x v="17"/>
    <s v="Big Indie AFF, Inc."/>
    <x v="1"/>
    <x v="1"/>
    <x v="0"/>
    <s v="0.00"/>
    <s v="0.00"/>
    <s v="0.00"/>
    <s v="0.00"/>
    <s v="0.00"/>
    <s v="0.00"/>
    <s v="0.00"/>
    <n v="548.67999999999995"/>
    <n v="548.67999999999995"/>
    <n v="548.67999999999995"/>
    <n v="548.67999999999995"/>
    <n v="548.67999999999995"/>
    <n v="1"/>
  </r>
  <r>
    <x v="2"/>
    <x v="21"/>
    <x v="21"/>
    <x v="0"/>
    <x v="0"/>
    <x v="2"/>
    <x v="4"/>
    <s v="0010482887"/>
    <n v="10482887"/>
    <n v="10482887"/>
    <x v="17"/>
    <s v="Hendricks &amp; Sons Electrical Constru"/>
    <x v="1"/>
    <x v="1"/>
    <x v="0"/>
    <s v="0.00"/>
    <n v="378.92"/>
    <n v="378.92"/>
    <n v="378.92"/>
    <n v="2368.7399999999998"/>
    <n v="91.84"/>
    <s v="0.00"/>
    <s v="0.00"/>
    <n v="3597.34"/>
    <n v="3597.34"/>
    <n v="3218.42"/>
    <n v="2839.5"/>
    <n v="0.78933322955294738"/>
  </r>
  <r>
    <x v="2"/>
    <x v="21"/>
    <x v="21"/>
    <x v="0"/>
    <x v="0"/>
    <x v="2"/>
    <x v="4"/>
    <s v="0010482889"/>
    <n v="10482889"/>
    <n v="10482889"/>
    <x v="17"/>
    <s v="John W Danforth Co"/>
    <x v="1"/>
    <x v="1"/>
    <x v="14"/>
    <s v="0.00"/>
    <s v="0.00"/>
    <s v="0.00"/>
    <s v="0.00"/>
    <s v="0.00"/>
    <s v="0.00"/>
    <n v="-596.75"/>
    <s v="0.00"/>
    <n v="-596.75"/>
    <n v="-596.75"/>
    <n v="-596.75"/>
    <n v="-596.75"/>
    <n v="1"/>
  </r>
  <r>
    <x v="2"/>
    <x v="21"/>
    <x v="21"/>
    <x v="0"/>
    <x v="0"/>
    <x v="2"/>
    <x v="4"/>
    <s v="0010482890"/>
    <n v="10482890"/>
    <n v="10482890"/>
    <x v="17"/>
    <s v="Johnstown Youth Athletic Associatio"/>
    <x v="1"/>
    <x v="1"/>
    <x v="0"/>
    <s v="0.00"/>
    <n v="6.1599999999999966"/>
    <n v="6.1599999999999966"/>
    <s v="0.00"/>
    <n v="6.1599999999999966"/>
    <s v="0.00"/>
    <s v="0.00"/>
    <s v="0.00"/>
    <n v="18.47999999999999"/>
    <n v="18.47999999999999"/>
    <n v="12.319999999999993"/>
    <n v="6.1599999999999966"/>
    <n v="0.33333333333333331"/>
  </r>
  <r>
    <x v="2"/>
    <x v="21"/>
    <x v="21"/>
    <x v="0"/>
    <x v="0"/>
    <x v="2"/>
    <x v="4"/>
    <s v="0010482892"/>
    <n v="10482892"/>
    <n v="10482892"/>
    <x v="17"/>
    <s v="Keykens Family Farm LLC"/>
    <x v="1"/>
    <x v="1"/>
    <x v="15"/>
    <s v="0.00"/>
    <n v="134.06"/>
    <n v="134.06"/>
    <n v="134.06"/>
    <n v="134.06"/>
    <n v="134.06"/>
    <n v="134.06"/>
    <n v="804.36"/>
    <n v="1608.7199999999998"/>
    <n v="1608.7199999999998"/>
    <n v="1474.66"/>
    <n v="1340.6"/>
    <n v="0.83333333333333337"/>
  </r>
  <r>
    <x v="0"/>
    <x v="22"/>
    <x v="22"/>
    <x v="0"/>
    <x v="0"/>
    <x v="2"/>
    <x v="1"/>
    <s v="0010482895"/>
    <n v="10482895"/>
    <n v="10482895"/>
    <x v="17"/>
    <s v="MIRABELLI CORPORATION AMERICA"/>
    <x v="1"/>
    <x v="1"/>
    <x v="16"/>
    <s v="0.00"/>
    <n v="7267.56"/>
    <s v="0.00"/>
    <s v="0.00"/>
    <s v="0.00"/>
    <s v="0.00"/>
    <s v="0.00"/>
    <s v="0.00"/>
    <n v="7267.56"/>
    <n v="7267.56"/>
    <n v="0"/>
    <s v="0.00"/>
    <s v="0.0%"/>
  </r>
  <r>
    <x v="2"/>
    <x v="24"/>
    <x v="24"/>
    <x v="6"/>
    <x v="4"/>
    <x v="2"/>
    <x v="4"/>
    <s v="0010482897"/>
    <n v="10482897"/>
    <n v="10482897"/>
    <x v="17"/>
    <s v="Norwood City Schools"/>
    <x v="1"/>
    <x v="1"/>
    <x v="0"/>
    <s v="0.00"/>
    <s v="0.00"/>
    <s v="0.00"/>
    <s v="0.00"/>
    <s v="0.00"/>
    <s v="0.00"/>
    <s v="0.00"/>
    <n v="-8.19"/>
    <n v="-8.19"/>
    <n v="-8.19"/>
    <n v="-8.19"/>
    <n v="-8.19"/>
    <n v="1"/>
  </r>
  <r>
    <x v="0"/>
    <x v="22"/>
    <x v="22"/>
    <x v="0"/>
    <x v="0"/>
    <x v="2"/>
    <x v="4"/>
    <s v="0010482898"/>
    <n v="10482898"/>
    <n v="10482898"/>
    <x v="17"/>
    <s v="OCP Contractors"/>
    <x v="1"/>
    <x v="1"/>
    <x v="0"/>
    <s v="0.00"/>
    <n v="250"/>
    <s v="0.00"/>
    <s v="0.00"/>
    <s v="0.00"/>
    <s v="0.00"/>
    <s v="0.00"/>
    <s v="0.00"/>
    <n v="250"/>
    <n v="250"/>
    <n v="0"/>
    <s v="0.00"/>
    <s v="0.0%"/>
  </r>
  <r>
    <x v="2"/>
    <x v="21"/>
    <x v="21"/>
    <x v="0"/>
    <x v="0"/>
    <x v="2"/>
    <x v="4"/>
    <s v="0010482901"/>
    <n v="10482901"/>
    <n v="10482901"/>
    <x v="17"/>
    <s v="Raising Cane's"/>
    <x v="1"/>
    <x v="1"/>
    <x v="17"/>
    <s v="0.00"/>
    <s v="0.00"/>
    <s v="0.00"/>
    <s v="0.00"/>
    <s v="0.00"/>
    <s v="0.00"/>
    <s v="0.00"/>
    <n v="1259.6500000000001"/>
    <n v="1259.6500000000001"/>
    <n v="1259.6500000000001"/>
    <n v="1259.6500000000001"/>
    <n v="1259.6500000000001"/>
    <n v="1"/>
  </r>
  <r>
    <x v="2"/>
    <x v="21"/>
    <x v="21"/>
    <x v="0"/>
    <x v="0"/>
    <x v="2"/>
    <x v="4"/>
    <s v="0010482902"/>
    <n v="10482902"/>
    <n v="10482902"/>
    <x v="17"/>
    <s v="Rousch General Contracting LLC"/>
    <x v="1"/>
    <x v="1"/>
    <x v="0"/>
    <n v="759.91"/>
    <n v="1401.3200000000002"/>
    <n v="735.67"/>
    <s v="0.00"/>
    <s v="0.00"/>
    <s v="0.00"/>
    <s v="0.00"/>
    <s v="0.00"/>
    <n v="2136.9900000000002"/>
    <n v="2896.9"/>
    <n v="735.67"/>
    <s v="0.00"/>
    <s v="0.0%"/>
  </r>
  <r>
    <x v="2"/>
    <x v="21"/>
    <x v="21"/>
    <x v="0"/>
    <x v="0"/>
    <x v="2"/>
    <x v="4"/>
    <s v="0010482908"/>
    <n v="10482908"/>
    <n v="10482908"/>
    <x v="17"/>
    <s v="Eagle Concrete Construction"/>
    <x v="1"/>
    <x v="1"/>
    <x v="0"/>
    <s v="0.00"/>
    <n v="1231.95"/>
    <s v="0.00"/>
    <s v="0.00"/>
    <s v="0.00"/>
    <s v="0.00"/>
    <s v="0.00"/>
    <n v="-120"/>
    <n v="1111.95"/>
    <n v="1111.95"/>
    <n v="-120"/>
    <n v="-120"/>
    <n v="-0.10791852151625522"/>
  </r>
  <r>
    <x v="2"/>
    <x v="21"/>
    <x v="21"/>
    <x v="0"/>
    <x v="0"/>
    <x v="2"/>
    <x v="4"/>
    <s v="0010482911"/>
    <n v="10482911"/>
    <n v="10482911"/>
    <x v="17"/>
    <s v="Glasfloss Industries Inc"/>
    <x v="1"/>
    <x v="1"/>
    <x v="0"/>
    <n v="224.18"/>
    <s v="0.00"/>
    <s v="0.00"/>
    <n v="228.1"/>
    <s v="0.00"/>
    <s v="0.00"/>
    <s v="0.00"/>
    <s v="0.00"/>
    <n v="228.1"/>
    <n v="452.28"/>
    <n v="228.1"/>
    <n v="228.1"/>
    <n v="0.50433359865570004"/>
  </r>
  <r>
    <x v="2"/>
    <x v="21"/>
    <x v="21"/>
    <x v="0"/>
    <x v="0"/>
    <x v="2"/>
    <x v="4"/>
    <s v="0010482913"/>
    <n v="10482913"/>
    <n v="10482913"/>
    <x v="17"/>
    <s v="Gorsuch Construction"/>
    <x v="1"/>
    <x v="1"/>
    <x v="0"/>
    <n v="918.11"/>
    <n v="3554.56"/>
    <s v="0.00"/>
    <s v="0.00"/>
    <s v="0.00"/>
    <s v="0.00"/>
    <s v="0.00"/>
    <s v="0.00"/>
    <n v="3554.56"/>
    <n v="4472.67"/>
    <n v="0"/>
    <s v="0.00"/>
    <s v="0.0%"/>
  </r>
  <r>
    <x v="2"/>
    <x v="21"/>
    <x v="21"/>
    <x v="0"/>
    <x v="0"/>
    <x v="2"/>
    <x v="4"/>
    <s v="0010482914"/>
    <n v="10482914"/>
    <n v="10482914"/>
    <x v="17"/>
    <s v="Granaz Construction"/>
    <x v="1"/>
    <x v="1"/>
    <x v="0"/>
    <s v="0.00"/>
    <s v="0.00"/>
    <n v="188.13"/>
    <s v="0.00"/>
    <s v="0.00"/>
    <s v="0.00"/>
    <s v="0.00"/>
    <s v="0.00"/>
    <n v="188.13"/>
    <n v="188.13"/>
    <n v="188.13"/>
    <s v="0.00"/>
    <s v="0.0%"/>
  </r>
  <r>
    <x v="2"/>
    <x v="21"/>
    <x v="21"/>
    <x v="0"/>
    <x v="0"/>
    <x v="2"/>
    <x v="4"/>
    <s v="0010482917"/>
    <n v="10482917"/>
    <n v="10482917"/>
    <x v="17"/>
    <s v="HAFH Rentals"/>
    <x v="1"/>
    <x v="1"/>
    <x v="0"/>
    <n v="89.21"/>
    <n v="89.21"/>
    <n v="89.21"/>
    <n v="89.21"/>
    <n v="89.21"/>
    <n v="89.21"/>
    <n v="80.63"/>
    <n v="403.15"/>
    <n v="929.82999999999993"/>
    <n v="1019.04"/>
    <n v="840.62"/>
    <n v="751.41000000000008"/>
    <n v="0.73737046632124359"/>
  </r>
  <r>
    <x v="2"/>
    <x v="21"/>
    <x v="21"/>
    <x v="0"/>
    <x v="0"/>
    <x v="2"/>
    <x v="4"/>
    <s v="0010482918"/>
    <n v="10482918"/>
    <n v="10482918"/>
    <x v="17"/>
    <s v="Hampton Inn"/>
    <x v="1"/>
    <x v="1"/>
    <x v="0"/>
    <n v="349.86"/>
    <n v="349.86"/>
    <n v="466.48"/>
    <n v="466.48"/>
    <n v="349.86"/>
    <n v="349.86"/>
    <s v="0.00"/>
    <s v="0.00"/>
    <n v="1982.5400000000004"/>
    <n v="2332.4"/>
    <n v="1632.68"/>
    <n v="1166.2"/>
    <n v="0.5"/>
  </r>
  <r>
    <x v="2"/>
    <x v="21"/>
    <x v="21"/>
    <x v="0"/>
    <x v="0"/>
    <x v="2"/>
    <x v="2"/>
    <s v="0010482922"/>
    <n v="10482922"/>
    <n v="10482922"/>
    <x v="17"/>
    <s v="Hatzel &amp; Buehler Inc"/>
    <x v="1"/>
    <x v="1"/>
    <x v="0"/>
    <n v="690.67"/>
    <n v="1067.1100000000001"/>
    <s v="0.00"/>
    <s v="0.00"/>
    <s v="0.00"/>
    <s v="0.00"/>
    <s v="0.00"/>
    <n v="246.88999999999987"/>
    <n v="1314"/>
    <n v="2004.67"/>
    <n v="246.88999999999987"/>
    <n v="246.88999999999987"/>
    <n v="0.12315742740700458"/>
  </r>
  <r>
    <x v="2"/>
    <x v="21"/>
    <x v="21"/>
    <x v="0"/>
    <x v="0"/>
    <x v="2"/>
    <x v="4"/>
    <s v="0010482923"/>
    <n v="10482923"/>
    <n v="10482923"/>
    <x v="17"/>
    <s v="Hector Gonzalez/Ohio Taco Shops LLC"/>
    <x v="1"/>
    <x v="1"/>
    <x v="0"/>
    <s v="0.00"/>
    <n v="481.85"/>
    <n v="481.85"/>
    <n v="481.85"/>
    <n v="481.85"/>
    <n v="481.85"/>
    <n v="208.54"/>
    <s v="0.00"/>
    <n v="2617.79"/>
    <n v="2617.79"/>
    <n v="2135.94"/>
    <n v="1654.09"/>
    <n v="0.63186504647049613"/>
  </r>
  <r>
    <x v="0"/>
    <x v="22"/>
    <x v="22"/>
    <x v="0"/>
    <x v="0"/>
    <x v="2"/>
    <x v="4"/>
    <s v="0010482924"/>
    <n v="10482924"/>
    <n v="10482924"/>
    <x v="17"/>
    <s v="HEF USA"/>
    <x v="1"/>
    <x v="1"/>
    <x v="0"/>
    <n v="389.28"/>
    <s v="0.00"/>
    <s v="0.00"/>
    <s v="0.00"/>
    <s v="0.00"/>
    <s v="0.00"/>
    <s v="0.00"/>
    <s v="0.00"/>
    <n v="0"/>
    <n v="389.28"/>
    <n v="0"/>
    <s v="0.00"/>
    <s v="0.0%"/>
  </r>
  <r>
    <x v="2"/>
    <x v="21"/>
    <x v="21"/>
    <x v="0"/>
    <x v="0"/>
    <x v="2"/>
    <x v="4"/>
    <s v="0010482925"/>
    <n v="10482925"/>
    <n v="10482925"/>
    <x v="17"/>
    <s v="Heiberger Paving, Inc"/>
    <x v="1"/>
    <x v="1"/>
    <x v="0"/>
    <s v="0.00"/>
    <n v="182.76"/>
    <s v="0.00"/>
    <s v="0.00"/>
    <s v="0.00"/>
    <s v="0.00"/>
    <s v="0.00"/>
    <s v="0.00"/>
    <n v="182.76"/>
    <n v="182.76"/>
    <n v="0"/>
    <s v="0.00"/>
    <s v="0.0%"/>
  </r>
  <r>
    <x v="2"/>
    <x v="21"/>
    <x v="21"/>
    <x v="0"/>
    <x v="0"/>
    <x v="2"/>
    <x v="4"/>
    <s v="0010482927"/>
    <n v="10482927"/>
    <n v="10482927"/>
    <x v="17"/>
    <s v="Hocking Metropolitan Housing Author"/>
    <x v="1"/>
    <x v="1"/>
    <x v="0"/>
    <n v="272.96999999999997"/>
    <n v="471.98"/>
    <n v="90.99"/>
    <s v="0.00"/>
    <n v="1942.39"/>
    <n v="77.790000000000006"/>
    <n v="-18.48"/>
    <n v="-49.28"/>
    <n v="2515.39"/>
    <n v="2788.3599999999997"/>
    <n v="2043.41"/>
    <n v="1952.4199999999998"/>
    <n v="0.70020370396935838"/>
  </r>
  <r>
    <x v="2"/>
    <x v="21"/>
    <x v="21"/>
    <x v="0"/>
    <x v="0"/>
    <x v="2"/>
    <x v="4"/>
    <s v="0010482928"/>
    <n v="10482928"/>
    <n v="10482928"/>
    <x v="17"/>
    <s v="Couch Interiors INC"/>
    <x v="1"/>
    <x v="1"/>
    <x v="15"/>
    <s v="0.00"/>
    <s v="0.00"/>
    <s v="0.00"/>
    <s v="0.00"/>
    <s v="0.00"/>
    <s v="0.00"/>
    <s v="0.00"/>
    <n v="429"/>
    <n v="429"/>
    <n v="429"/>
    <n v="429"/>
    <n v="429"/>
    <n v="1"/>
  </r>
  <r>
    <x v="2"/>
    <x v="21"/>
    <x v="21"/>
    <x v="0"/>
    <x v="0"/>
    <x v="2"/>
    <x v="4"/>
    <s v="0010482929"/>
    <n v="10482929"/>
    <n v="10482929"/>
    <x v="17"/>
    <s v="Crafts Group"/>
    <x v="1"/>
    <x v="1"/>
    <x v="0"/>
    <n v="225.76"/>
    <n v="225.76"/>
    <n v="112.88"/>
    <s v="0.00"/>
    <s v="0.00"/>
    <s v="0.00"/>
    <s v="0.00"/>
    <n v="225.76"/>
    <n v="564.4"/>
    <n v="790.16"/>
    <n v="338.64"/>
    <n v="225.76"/>
    <n v="0.2857142857142857"/>
  </r>
  <r>
    <x v="2"/>
    <x v="21"/>
    <x v="21"/>
    <x v="0"/>
    <x v="0"/>
    <x v="2"/>
    <x v="4"/>
    <s v="0010482930"/>
    <n v="10482930"/>
    <n v="10482930"/>
    <x v="17"/>
    <s v="Crown Plaza"/>
    <x v="1"/>
    <x v="1"/>
    <x v="0"/>
    <s v="0.00"/>
    <n v="154.79"/>
    <s v="0.00"/>
    <s v="0.00"/>
    <s v="0.00"/>
    <s v="0.00"/>
    <s v="0.00"/>
    <s v="0.00"/>
    <n v="154.79"/>
    <n v="154.79"/>
    <n v="0"/>
    <s v="0.00"/>
    <s v="0.0%"/>
  </r>
  <r>
    <x v="2"/>
    <x v="21"/>
    <x v="21"/>
    <x v="0"/>
    <x v="0"/>
    <x v="2"/>
    <x v="4"/>
    <s v="0010482931"/>
    <n v="10482931"/>
    <n v="10482931"/>
    <x v="17"/>
    <s v="CS Siding LLC"/>
    <x v="1"/>
    <x v="1"/>
    <x v="2"/>
    <s v="0.00"/>
    <s v="0.00"/>
    <s v="0.00"/>
    <n v="9.7799999999999994"/>
    <n v="97.81"/>
    <n v="97.81"/>
    <n v="91.38"/>
    <n v="548.28"/>
    <n v="845.06"/>
    <n v="845.06"/>
    <n v="845.06"/>
    <n v="845.06"/>
    <n v="1"/>
  </r>
  <r>
    <x v="2"/>
    <x v="21"/>
    <x v="21"/>
    <x v="0"/>
    <x v="0"/>
    <x v="2"/>
    <x v="4"/>
    <s v="0010482932"/>
    <n v="10482932"/>
    <n v="10482932"/>
    <x v="17"/>
    <s v="CUI Limited"/>
    <x v="1"/>
    <x v="1"/>
    <x v="0"/>
    <s v="0.00"/>
    <n v="350.67"/>
    <n v="350.67"/>
    <n v="350.67"/>
    <n v="350.67"/>
    <n v="350.67"/>
    <n v="305.67"/>
    <n v="1834.02"/>
    <n v="3893.04"/>
    <n v="3893.04"/>
    <n v="3542.37"/>
    <n v="3191.7"/>
    <n v="0.8198477282534985"/>
  </r>
  <r>
    <x v="2"/>
    <x v="21"/>
    <x v="21"/>
    <x v="0"/>
    <x v="0"/>
    <x v="2"/>
    <x v="4"/>
    <s v="0010482934"/>
    <n v="10482934"/>
    <n v="10482934"/>
    <x v="17"/>
    <s v="D &amp; D Subcontractors"/>
    <x v="1"/>
    <x v="1"/>
    <x v="0"/>
    <s v="0.00"/>
    <n v="89.01"/>
    <n v="89.01"/>
    <n v="89.01"/>
    <n v="89.01"/>
    <n v="89.01"/>
    <n v="80.44"/>
    <n v="557.64"/>
    <n v="1083.1300000000001"/>
    <n v="1083.1300000000001"/>
    <n v="994.11999999999989"/>
    <n v="905.1099999999999"/>
    <n v="0.8356429976087818"/>
  </r>
  <r>
    <x v="2"/>
    <x v="21"/>
    <x v="21"/>
    <x v="0"/>
    <x v="0"/>
    <x v="2"/>
    <x v="4"/>
    <s v="0010482935"/>
    <n v="10482935"/>
    <n v="10482935"/>
    <x v="17"/>
    <s v="D &amp; J Plumbing LLC"/>
    <x v="1"/>
    <x v="1"/>
    <x v="0"/>
    <s v="0.00"/>
    <n v="1109.6600000000001"/>
    <s v="0.00"/>
    <s v="0.00"/>
    <s v="0.00"/>
    <s v="0.00"/>
    <s v="0.00"/>
    <n v="-191.24"/>
    <n v="918.42000000000007"/>
    <n v="918.42"/>
    <n v="-191.24"/>
    <n v="-191.24"/>
    <n v="-0.2082271727532066"/>
  </r>
  <r>
    <x v="2"/>
    <x v="21"/>
    <x v="21"/>
    <x v="0"/>
    <x v="0"/>
    <x v="2"/>
    <x v="4"/>
    <s v="0010482936"/>
    <n v="10482936"/>
    <n v="10482936"/>
    <x v="17"/>
    <s v="Dalmation Fire"/>
    <x v="1"/>
    <x v="1"/>
    <x v="0"/>
    <s v="0.00"/>
    <s v="0.00"/>
    <n v="216.78"/>
    <n v="216.78"/>
    <n v="216.78"/>
    <n v="398.06"/>
    <n v="181.28"/>
    <n v="181.28"/>
    <n v="1410.96"/>
    <n v="1410.96"/>
    <n v="1410.96"/>
    <n v="1194.18"/>
    <n v="0.84635992515733971"/>
  </r>
  <r>
    <x v="2"/>
    <x v="21"/>
    <x v="21"/>
    <x v="0"/>
    <x v="0"/>
    <x v="2"/>
    <x v="4"/>
    <s v="0010482937"/>
    <n v="10482937"/>
    <n v="10482937"/>
    <x v="17"/>
    <s v="DANIS"/>
    <x v="1"/>
    <x v="1"/>
    <x v="0"/>
    <s v="0.00"/>
    <s v="0.00"/>
    <n v="296.31"/>
    <s v="0.00"/>
    <s v="0.00"/>
    <s v="0.00"/>
    <s v="0.00"/>
    <s v="0.00"/>
    <n v="296.31"/>
    <n v="296.31"/>
    <n v="296.31"/>
    <s v="0.00"/>
    <s v="0.0%"/>
  </r>
  <r>
    <x v="0"/>
    <x v="22"/>
    <x v="22"/>
    <x v="0"/>
    <x v="0"/>
    <x v="2"/>
    <x v="4"/>
    <s v="0010482938"/>
    <n v="10482938"/>
    <n v="10482938"/>
    <x v="17"/>
    <s v="Dayton Christian School"/>
    <x v="1"/>
    <x v="1"/>
    <x v="0"/>
    <n v="230"/>
    <s v="0.00"/>
    <s v="0.00"/>
    <s v="0.00"/>
    <s v="0.00"/>
    <s v="0.00"/>
    <s v="0.00"/>
    <s v="0.00"/>
    <n v="0"/>
    <n v="230"/>
    <n v="0"/>
    <s v="0.00"/>
    <s v="0.0%"/>
  </r>
  <r>
    <x v="2"/>
    <x v="21"/>
    <x v="21"/>
    <x v="0"/>
    <x v="0"/>
    <x v="2"/>
    <x v="4"/>
    <s v="0010482939"/>
    <n v="10482939"/>
    <n v="10482939"/>
    <x v="17"/>
    <s v="DC Construction -Sprinklers"/>
    <x v="1"/>
    <x v="1"/>
    <x v="0"/>
    <n v="89.01"/>
    <n v="89.01"/>
    <s v="0.00"/>
    <s v="0.00"/>
    <s v="0.00"/>
    <s v="0.00"/>
    <n v="80.44"/>
    <n v="160.88"/>
    <n v="330.33"/>
    <n v="419.34"/>
    <n v="241.32"/>
    <n v="241.32"/>
    <n v="0.57547574760337672"/>
  </r>
  <r>
    <x v="2"/>
    <x v="21"/>
    <x v="21"/>
    <x v="0"/>
    <x v="0"/>
    <x v="1"/>
    <x v="4"/>
    <s v="0010482940"/>
    <n v="10482940"/>
    <n v="10482940"/>
    <x v="17"/>
    <s v="Deer Creek State Park"/>
    <x v="1"/>
    <x v="1"/>
    <x v="0"/>
    <n v="1062.71"/>
    <n v="950.36"/>
    <n v="0"/>
    <s v="0.00"/>
    <n v="112.35"/>
    <s v="0.00"/>
    <s v="0.00"/>
    <n v="-96.3"/>
    <n v="966.41000000000008"/>
    <n v="2029.12"/>
    <n v="16.049999999999997"/>
    <n v="16.049999999999997"/>
    <n v="7.9098328339378635E-3"/>
  </r>
  <r>
    <x v="2"/>
    <x v="21"/>
    <x v="21"/>
    <x v="0"/>
    <x v="0"/>
    <x v="2"/>
    <x v="4"/>
    <s v="0010482942"/>
    <n v="10482942"/>
    <n v="10482942"/>
    <x v="17"/>
    <s v="Derby Fabricating Solutions"/>
    <x v="1"/>
    <x v="1"/>
    <x v="0"/>
    <n v="112.61"/>
    <s v="0.00"/>
    <s v="0.00"/>
    <s v="0.00"/>
    <s v="0.00"/>
    <s v="0.00"/>
    <s v="0.00"/>
    <s v="0.00"/>
    <n v="0"/>
    <n v="112.61"/>
    <n v="0"/>
    <s v="0.00"/>
    <s v="0.0%"/>
  </r>
  <r>
    <x v="2"/>
    <x v="21"/>
    <x v="21"/>
    <x v="0"/>
    <x v="0"/>
    <x v="2"/>
    <x v="4"/>
    <s v="0010482944"/>
    <n v="10482944"/>
    <n v="10482944"/>
    <x v="17"/>
    <s v="Dorsey Contracting Solutions LLC"/>
    <x v="1"/>
    <x v="1"/>
    <x v="0"/>
    <s v="0.00"/>
    <s v="0.00"/>
    <s v="0.00"/>
    <s v="0.00"/>
    <s v="0.00"/>
    <s v="0.00"/>
    <s v="0.00"/>
    <n v="780.78"/>
    <n v="780.78"/>
    <n v="780.78"/>
    <n v="780.78"/>
    <n v="780.78"/>
    <n v="1"/>
  </r>
  <r>
    <x v="2"/>
    <x v="21"/>
    <x v="21"/>
    <x v="0"/>
    <x v="0"/>
    <x v="2"/>
    <x v="4"/>
    <s v="0010482945"/>
    <n v="10482945"/>
    <n v="10482945"/>
    <x v="17"/>
    <s v="Double Eight Fire Protection"/>
    <x v="1"/>
    <x v="1"/>
    <x v="0"/>
    <s v="0.00"/>
    <n v="91.38"/>
    <s v="0.00"/>
    <s v="0.00"/>
    <s v="0.00"/>
    <s v="0.00"/>
    <s v="0.00"/>
    <s v="0.00"/>
    <n v="91.38"/>
    <n v="91.38"/>
    <n v="0"/>
    <s v="0.00"/>
    <s v="0.0%"/>
  </r>
  <r>
    <x v="2"/>
    <x v="21"/>
    <x v="21"/>
    <x v="0"/>
    <x v="0"/>
    <x v="2"/>
    <x v="4"/>
    <s v="0010482949"/>
    <n v="10482949"/>
    <n v="10482949"/>
    <x v="17"/>
    <s v="Dublin Millwork"/>
    <x v="1"/>
    <x v="1"/>
    <x v="0"/>
    <n v="130.06"/>
    <n v="224.66"/>
    <n v="130.06"/>
    <n v="116.89"/>
    <s v="0.00"/>
    <s v="0.00"/>
    <s v="0.00"/>
    <s v="0.00"/>
    <n v="471.61"/>
    <n v="601.67000000000007"/>
    <n v="246.95"/>
    <n v="116.89"/>
    <n v="0.19427593198929644"/>
  </r>
  <r>
    <x v="2"/>
    <x v="21"/>
    <x v="21"/>
    <x v="0"/>
    <x v="0"/>
    <x v="2"/>
    <x v="4"/>
    <s v="0010482950"/>
    <n v="10482950"/>
    <n v="10482950"/>
    <x v="17"/>
    <s v="Smart Club LLC"/>
    <x v="1"/>
    <x v="1"/>
    <x v="0"/>
    <s v="0.00"/>
    <n v="117.16"/>
    <s v="0.00"/>
    <n v="117.16"/>
    <n v="117.16"/>
    <n v="117.16"/>
    <s v="0.00"/>
    <n v="11.2"/>
    <n v="479.84"/>
    <n v="479.84"/>
    <n v="362.67999999999995"/>
    <n v="362.67999999999995"/>
    <n v="0.75583527842614195"/>
  </r>
  <r>
    <x v="2"/>
    <x v="21"/>
    <x v="21"/>
    <x v="0"/>
    <x v="0"/>
    <x v="2"/>
    <x v="4"/>
    <s v="0010482951"/>
    <n v="10482951"/>
    <n v="10482951"/>
    <x v="17"/>
    <s v="Cliff Miller"/>
    <x v="2"/>
    <x v="1"/>
    <x v="0"/>
    <s v="0.00"/>
    <n v="130.06"/>
    <s v="0.00"/>
    <s v="0.00"/>
    <s v="0.00"/>
    <s v="0.00"/>
    <s v="0.00"/>
    <s v="0.00"/>
    <n v="130.06"/>
    <n v="130.06"/>
    <n v="0"/>
    <s v="0.00"/>
    <s v="0.0%"/>
  </r>
  <r>
    <x v="2"/>
    <x v="21"/>
    <x v="21"/>
    <x v="0"/>
    <x v="2"/>
    <x v="3"/>
    <x v="6"/>
    <s v="0010482954"/>
    <n v="10482954"/>
    <n v="10482954"/>
    <x v="17"/>
    <s v="Dan Wampler"/>
    <x v="2"/>
    <x v="1"/>
    <x v="0"/>
    <s v="0.00"/>
    <s v="0.00"/>
    <s v="0.00"/>
    <n v="116.35"/>
    <n v="249.79"/>
    <n v="249.79"/>
    <n v="234.85"/>
    <n v="805.96"/>
    <n v="1656.74"/>
    <n v="1656.74"/>
    <n v="1656.7399999999998"/>
    <n v="1656.7399999999998"/>
    <n v="0.99999999999999989"/>
  </r>
  <r>
    <x v="0"/>
    <x v="23"/>
    <x v="23"/>
    <x v="0"/>
    <x v="6"/>
    <x v="3"/>
    <x v="19"/>
    <s v="0010482955"/>
    <n v="10482955"/>
    <n v="10482955"/>
    <x v="17"/>
    <s v="Daphnne West"/>
    <x v="2"/>
    <x v="1"/>
    <x v="0"/>
    <s v="0.00"/>
    <s v="0.00"/>
    <s v="0.00"/>
    <s v="0.00"/>
    <s v="0.00"/>
    <s v="0.00"/>
    <n v="116.89"/>
    <n v="407.56"/>
    <n v="524.45000000000005"/>
    <n v="524.45000000000005"/>
    <n v="524.45000000000005"/>
    <n v="524.45000000000005"/>
    <n v="1"/>
  </r>
  <r>
    <x v="2"/>
    <x v="21"/>
    <x v="21"/>
    <x v="0"/>
    <x v="2"/>
    <x v="3"/>
    <x v="6"/>
    <s v="0010482958"/>
    <n v="10482958"/>
    <n v="10482958"/>
    <x v="17"/>
    <s v="Donovan Kuhn"/>
    <x v="2"/>
    <x v="1"/>
    <x v="0"/>
    <s v="0.00"/>
    <n v="89.01"/>
    <n v="89.01"/>
    <n v="89.01"/>
    <n v="89.01"/>
    <n v="89.01"/>
    <s v="0.00"/>
    <s v="0.00"/>
    <n v="445.05"/>
    <n v="445.05"/>
    <n v="356.04"/>
    <n v="267.03000000000003"/>
    <n v="0.60000000000000009"/>
  </r>
  <r>
    <x v="2"/>
    <x v="21"/>
    <x v="21"/>
    <x v="0"/>
    <x v="2"/>
    <x v="3"/>
    <x v="6"/>
    <s v="0010482962"/>
    <n v="10482962"/>
    <n v="10482962"/>
    <x v="17"/>
    <s v="Fred Stumbo"/>
    <x v="2"/>
    <x v="1"/>
    <x v="0"/>
    <s v="0.00"/>
    <n v="116.35"/>
    <n v="116.35"/>
    <n v="116.35"/>
    <n v="116.35"/>
    <n v="116.35"/>
    <n v="101.41"/>
    <n v="633.46"/>
    <n v="1316.62"/>
    <n v="1316.62"/>
    <n v="1200.2700000000002"/>
    <n v="1083.92"/>
    <n v="0.82325955856663291"/>
  </r>
  <r>
    <x v="2"/>
    <x v="21"/>
    <x v="21"/>
    <x v="0"/>
    <x v="2"/>
    <x v="3"/>
    <x v="6"/>
    <s v="0010482967"/>
    <n v="10482967"/>
    <n v="10482967"/>
    <x v="17"/>
    <s v="Holly Neokratis"/>
    <x v="2"/>
    <x v="1"/>
    <x v="0"/>
    <s v="0.00"/>
    <n v="233.78"/>
    <n v="233.78"/>
    <n v="233.78"/>
    <n v="233.78"/>
    <n v="233.78"/>
    <n v="203.78"/>
    <n v="1222.68"/>
    <n v="2595.36"/>
    <n v="2595.36"/>
    <n v="2361.5800000000004"/>
    <n v="2127.8000000000002"/>
    <n v="0.81984772825349861"/>
  </r>
  <r>
    <x v="2"/>
    <x v="21"/>
    <x v="21"/>
    <x v="0"/>
    <x v="2"/>
    <x v="3"/>
    <x v="6"/>
    <s v="0010482970"/>
    <n v="10482970"/>
    <n v="10482970"/>
    <x v="17"/>
    <s v="Janet Orr"/>
    <x v="2"/>
    <x v="1"/>
    <x v="0"/>
    <s v="0.00"/>
    <n v="178.02"/>
    <n v="178.02"/>
    <n v="178.02"/>
    <n v="178.02"/>
    <n v="65.670000000000016"/>
    <n v="169.45"/>
    <n v="965.28"/>
    <n v="1912.48"/>
    <n v="1912.48"/>
    <n v="1734.46"/>
    <n v="1556.44"/>
    <n v="0.81383334727683432"/>
  </r>
  <r>
    <x v="2"/>
    <x v="21"/>
    <x v="21"/>
    <x v="0"/>
    <x v="2"/>
    <x v="3"/>
    <x v="6"/>
    <s v="0010482971"/>
    <n v="10482971"/>
    <n v="10482971"/>
    <x v="17"/>
    <s v="Jeff Litzinger"/>
    <x v="2"/>
    <x v="1"/>
    <x v="0"/>
    <s v="0.00"/>
    <s v="0.00"/>
    <n v="116.89"/>
    <n v="116.89"/>
    <n v="116.89"/>
    <n v="116.89"/>
    <n v="116.89"/>
    <n v="203.78"/>
    <n v="788.23"/>
    <n v="788.23"/>
    <n v="788.23"/>
    <n v="671.34"/>
    <n v="0.85170572041155501"/>
  </r>
  <r>
    <x v="0"/>
    <x v="22"/>
    <x v="22"/>
    <x v="0"/>
    <x v="2"/>
    <x v="3"/>
    <x v="6"/>
    <s v="0010482974"/>
    <n v="10482974"/>
    <n v="10482974"/>
    <x v="17"/>
    <s v="Jim Morgan"/>
    <x v="2"/>
    <x v="1"/>
    <x v="0"/>
    <s v="0.00"/>
    <n v="89.01"/>
    <s v="0.00"/>
    <s v="0.00"/>
    <s v="0.00"/>
    <s v="0.00"/>
    <s v="0.00"/>
    <s v="0.00"/>
    <n v="89.01"/>
    <n v="89.01"/>
    <n v="0"/>
    <s v="0.00"/>
    <s v="0.0%"/>
  </r>
  <r>
    <x v="0"/>
    <x v="22"/>
    <x v="22"/>
    <x v="0"/>
    <x v="2"/>
    <x v="3"/>
    <x v="6"/>
    <s v="0010482977"/>
    <n v="10482977"/>
    <n v="10482977"/>
    <x v="17"/>
    <s v="John Kershner"/>
    <x v="2"/>
    <x v="1"/>
    <x v="0"/>
    <s v="0.00"/>
    <s v="0.00"/>
    <n v="249.29"/>
    <s v="0.00"/>
    <s v="0.00"/>
    <s v="0.00"/>
    <s v="0.00"/>
    <s v="0.00"/>
    <n v="249.29"/>
    <n v="249.29"/>
    <n v="249.29"/>
    <s v="0.00"/>
    <s v="0.0%"/>
  </r>
  <r>
    <x v="0"/>
    <x v="9"/>
    <x v="9"/>
    <x v="0"/>
    <x v="0"/>
    <x v="2"/>
    <x v="4"/>
    <s v="0010482984"/>
    <n v="10482984"/>
    <n v="10482984"/>
    <x v="17"/>
    <s v="MWE"/>
    <x v="1"/>
    <x v="1"/>
    <x v="0"/>
    <s v="0.00"/>
    <s v="0.00"/>
    <s v="0.00"/>
    <s v="0.00"/>
    <s v="0.00"/>
    <s v="0.00"/>
    <s v="0.00"/>
    <n v="258"/>
    <n v="258"/>
    <n v="258"/>
    <n v="258"/>
    <n v="258"/>
    <n v="1"/>
  </r>
  <r>
    <x v="0"/>
    <x v="9"/>
    <x v="9"/>
    <x v="0"/>
    <x v="0"/>
    <x v="2"/>
    <x v="4"/>
    <s v="0010482986"/>
    <n v="10482986"/>
    <n v="10482986"/>
    <x v="17"/>
    <s v="New Albany Country Club"/>
    <x v="1"/>
    <x v="1"/>
    <x v="0"/>
    <n v="89.21"/>
    <s v="0.00"/>
    <s v="0.00"/>
    <s v="0.00"/>
    <s v="0.00"/>
    <s v="0.00"/>
    <s v="0.00"/>
    <s v="0.00"/>
    <n v="0"/>
    <n v="89.21"/>
    <n v="0"/>
    <s v="0.00"/>
    <s v="0.0%"/>
  </r>
  <r>
    <x v="0"/>
    <x v="12"/>
    <x v="12"/>
    <x v="0"/>
    <x v="0"/>
    <x v="2"/>
    <x v="4"/>
    <s v="0010482987"/>
    <n v="10482987"/>
    <n v="10482987"/>
    <x v="17"/>
    <s v="O P C"/>
    <x v="1"/>
    <x v="1"/>
    <x v="0"/>
    <s v="0.00"/>
    <s v="0.00"/>
    <s v="0.00"/>
    <s v="0.00"/>
    <s v="0.00"/>
    <n v="116.62"/>
    <s v="0.00"/>
    <n v="-217"/>
    <n v="-100.38"/>
    <n v="-100.38"/>
    <n v="-100.38"/>
    <n v="-100.38"/>
    <n v="1"/>
  </r>
  <r>
    <x v="0"/>
    <x v="12"/>
    <x v="12"/>
    <x v="0"/>
    <x v="0"/>
    <x v="2"/>
    <x v="4"/>
    <s v="0010482988"/>
    <n v="10482988"/>
    <n v="10482988"/>
    <x v="17"/>
    <s v="Ohio Mills"/>
    <x v="1"/>
    <x v="1"/>
    <x v="0"/>
    <s v="0.00"/>
    <n v="97.59"/>
    <n v="97.59"/>
    <n v="97.59"/>
    <n v="97.59"/>
    <n v="97.59"/>
    <n v="91.16"/>
    <n v="637.70000000000005"/>
    <n v="1216.81"/>
    <n v="1216.81"/>
    <n v="1119.22"/>
    <n v="1021.6300000000001"/>
    <n v="0.83959697898603736"/>
  </r>
  <r>
    <x v="0"/>
    <x v="12"/>
    <x v="12"/>
    <x v="0"/>
    <x v="0"/>
    <x v="2"/>
    <x v="4"/>
    <s v="0010482989"/>
    <n v="10482989"/>
    <n v="10482989"/>
    <x v="17"/>
    <s v="Ohio University Athens ROTC Dept"/>
    <x v="1"/>
    <x v="1"/>
    <x v="0"/>
    <n v="236.48"/>
    <n v="406.96"/>
    <n v="406.96"/>
    <n v="406.96"/>
    <n v="406.96"/>
    <n v="406.96"/>
    <n v="375"/>
    <n v="546.76"/>
    <n v="2956.5600000000004"/>
    <n v="3193.04"/>
    <n v="2549.6000000000004"/>
    <n v="2142.6400000000003"/>
    <n v="0.6710345000375818"/>
  </r>
  <r>
    <x v="0"/>
    <x v="2"/>
    <x v="2"/>
    <x v="0"/>
    <x v="2"/>
    <x v="3"/>
    <x v="19"/>
    <s v="0010482992"/>
    <n v="10482992"/>
    <n v="10482992"/>
    <x v="17"/>
    <s v="Charles Schultz"/>
    <x v="2"/>
    <x v="1"/>
    <x v="0"/>
    <s v="0.00"/>
    <s v="0.00"/>
    <s v="0.00"/>
    <s v="0.00"/>
    <s v="0.00"/>
    <s v="0.00"/>
    <s v="0.00"/>
    <n v="1306.17"/>
    <n v="1306.17"/>
    <n v="1306.17"/>
    <n v="1306.17"/>
    <n v="1306.17"/>
    <n v="1"/>
  </r>
  <r>
    <x v="2"/>
    <x v="8"/>
    <x v="8"/>
    <x v="0"/>
    <x v="2"/>
    <x v="3"/>
    <x v="19"/>
    <s v="0010482994"/>
    <n v="10482994"/>
    <n v="10482994"/>
    <x v="17"/>
    <s v="Kent Walters"/>
    <x v="2"/>
    <x v="1"/>
    <x v="0"/>
    <s v="0.00"/>
    <n v="88.67"/>
    <s v="0.00"/>
    <s v="0.00"/>
    <s v="0.00"/>
    <s v="0.00"/>
    <s v="0.00"/>
    <n v="160.28"/>
    <n v="248.95"/>
    <n v="248.95"/>
    <n v="160.28"/>
    <n v="160.28"/>
    <n v="0.64382406105643708"/>
  </r>
  <r>
    <x v="2"/>
    <x v="8"/>
    <x v="8"/>
    <x v="0"/>
    <x v="2"/>
    <x v="3"/>
    <x v="19"/>
    <s v="0010482995"/>
    <n v="10482995"/>
    <n v="10482995"/>
    <x v="17"/>
    <s v="Kevin Johnson"/>
    <x v="2"/>
    <x v="1"/>
    <x v="0"/>
    <s v="0.00"/>
    <s v="0.00"/>
    <s v="0.00"/>
    <n v="101.41"/>
    <n v="101.41"/>
    <n v="101.41"/>
    <n v="101.41"/>
    <n v="304.95"/>
    <n v="710.58999999999992"/>
    <n v="710.58999999999992"/>
    <n v="710.59"/>
    <n v="710.59"/>
    <n v="1.0000000000000002"/>
  </r>
  <r>
    <x v="2"/>
    <x v="19"/>
    <x v="19"/>
    <x v="0"/>
    <x v="2"/>
    <x v="3"/>
    <x v="19"/>
    <s v="0010482997"/>
    <n v="10482997"/>
    <n v="10482997"/>
    <x v="17"/>
    <s v="Laura Vanmeter"/>
    <x v="2"/>
    <x v="1"/>
    <x v="0"/>
    <s v="0.00"/>
    <s v="0.00"/>
    <n v="89.21"/>
    <n v="89.21"/>
    <n v="89.21"/>
    <n v="89.21"/>
    <n v="89.21"/>
    <s v="0.00"/>
    <n v="446.04999999999995"/>
    <n v="446.04999999999995"/>
    <n v="446.04999999999995"/>
    <n v="356.84"/>
    <n v="0.8"/>
  </r>
  <r>
    <x v="2"/>
    <x v="19"/>
    <x v="19"/>
    <x v="0"/>
    <x v="2"/>
    <x v="3"/>
    <x v="19"/>
    <s v="0010482998"/>
    <n v="10482998"/>
    <n v="10482998"/>
    <x v="17"/>
    <s v="Lloyd Cain"/>
    <x v="2"/>
    <x v="1"/>
    <x v="0"/>
    <s v="0.00"/>
    <n v="89.01"/>
    <n v="89.01"/>
    <s v="0.00"/>
    <s v="0.00"/>
    <s v="0.00"/>
    <s v="0.00"/>
    <n v="160.88"/>
    <n v="338.9"/>
    <n v="338.9"/>
    <n v="249.89"/>
    <n v="160.88"/>
    <n v="0.47471230451460611"/>
  </r>
  <r>
    <x v="0"/>
    <x v="9"/>
    <x v="9"/>
    <x v="0"/>
    <x v="2"/>
    <x v="3"/>
    <x v="6"/>
    <s v="0010483001"/>
    <n v="10483001"/>
    <n v="10483001"/>
    <x v="17"/>
    <s v="Matt Hughes"/>
    <x v="2"/>
    <x v="1"/>
    <x v="0"/>
    <s v="0.00"/>
    <n v="160.88"/>
    <s v="0.00"/>
    <s v="0.00"/>
    <s v="0.00"/>
    <s v="0.00"/>
    <s v="0.00"/>
    <s v="0.00"/>
    <n v="160.88"/>
    <n v="160.88"/>
    <n v="0"/>
    <s v="0.00"/>
    <s v="0.0%"/>
  </r>
  <r>
    <x v="0"/>
    <x v="9"/>
    <x v="9"/>
    <x v="0"/>
    <x v="2"/>
    <x v="3"/>
    <x v="6"/>
    <s v="0010483002"/>
    <n v="10483002"/>
    <n v="10483002"/>
    <x v="17"/>
    <s v="Matt Kurz"/>
    <x v="2"/>
    <x v="1"/>
    <x v="0"/>
    <s v="0.00"/>
    <s v="0.00"/>
    <n v="160.76"/>
    <s v="0.00"/>
    <s v="0.00"/>
    <s v="0.00"/>
    <s v="0.00"/>
    <s v="0.00"/>
    <n v="160.76"/>
    <n v="160.76"/>
    <n v="160.76"/>
    <s v="0.00"/>
    <s v="0.0%"/>
  </r>
  <r>
    <x v="0"/>
    <x v="12"/>
    <x v="12"/>
    <x v="0"/>
    <x v="2"/>
    <x v="3"/>
    <x v="19"/>
    <s v="0010483006"/>
    <n v="10483006"/>
    <n v="10483006"/>
    <x v="17"/>
    <s v="Penny Strohm"/>
    <x v="2"/>
    <x v="1"/>
    <x v="0"/>
    <s v="0.00"/>
    <s v="0.00"/>
    <s v="0.00"/>
    <s v="0.00"/>
    <s v="0.00"/>
    <s v="0.00"/>
    <n v="62.19"/>
    <s v="0.00"/>
    <n v="62.19"/>
    <n v="62.19"/>
    <n v="62.19"/>
    <n v="62.19"/>
    <n v="1"/>
  </r>
  <r>
    <x v="2"/>
    <x v="19"/>
    <x v="19"/>
    <x v="0"/>
    <x v="2"/>
    <x v="3"/>
    <x v="19"/>
    <s v="0010483011"/>
    <n v="10483011"/>
    <n v="10483011"/>
    <x v="17"/>
    <s v="Richard Colborn"/>
    <x v="2"/>
    <x v="1"/>
    <x v="0"/>
    <s v="0.00"/>
    <s v="0.00"/>
    <s v="0.00"/>
    <s v="0.00"/>
    <s v="0.00"/>
    <n v="79.110000000000014"/>
    <s v="0.00"/>
    <n v="-158.62"/>
    <n v="-79.509999999999991"/>
    <n v="-79.509999999999991"/>
    <n v="-79.509999999999991"/>
    <n v="-79.509999999999991"/>
    <n v="1"/>
  </r>
  <r>
    <x v="2"/>
    <x v="19"/>
    <x v="19"/>
    <x v="0"/>
    <x v="2"/>
    <x v="3"/>
    <x v="19"/>
    <s v="0010483013"/>
    <n v="10483013"/>
    <n v="10483013"/>
    <x v="17"/>
    <s v="Rob Stanton"/>
    <x v="2"/>
    <x v="1"/>
    <x v="0"/>
    <n v="89.21"/>
    <s v="0.00"/>
    <n v="89.21"/>
    <n v="89.21"/>
    <n v="89.21"/>
    <n v="89.21"/>
    <n v="89.21"/>
    <n v="483.78"/>
    <n v="929.82999999999993"/>
    <n v="1019.04"/>
    <n v="929.83000000000015"/>
    <n v="840.62000000000012"/>
    <n v="0.82491364421416247"/>
  </r>
  <r>
    <x v="2"/>
    <x v="19"/>
    <x v="19"/>
    <x v="0"/>
    <x v="2"/>
    <x v="3"/>
    <x v="19"/>
    <s v="0010483014"/>
    <n v="10483014"/>
    <n v="10483014"/>
    <x v="17"/>
    <s v="Robert Carpenter"/>
    <x v="2"/>
    <x v="1"/>
    <x v="0"/>
    <s v="0.00"/>
    <n v="116.35"/>
    <n v="116.35"/>
    <n v="-232.7"/>
    <s v="0.00"/>
    <n v="116.35"/>
    <n v="116.35"/>
    <n v="-202.82"/>
    <n v="29.879999999999995"/>
    <n v="29.879999999999967"/>
    <n v="-86.470000000000027"/>
    <n v="-202.82000000000002"/>
    <n v="-6.7878179384203561"/>
  </r>
  <r>
    <x v="0"/>
    <x v="23"/>
    <x v="23"/>
    <x v="0"/>
    <x v="6"/>
    <x v="3"/>
    <x v="19"/>
    <s v="0010483015"/>
    <n v="10483015"/>
    <n v="10483015"/>
    <x v="17"/>
    <s v="Rocky &amp; Cindy Ferrell"/>
    <x v="2"/>
    <x v="1"/>
    <x v="0"/>
    <s v="0.00"/>
    <n v="154.43"/>
    <n v="154.43"/>
    <n v="154.43"/>
    <n v="154.43"/>
    <n v="154.43"/>
    <n v="134.06"/>
    <n v="804.36"/>
    <n v="1710.5700000000002"/>
    <n v="1710.5700000000002"/>
    <n v="1556.14"/>
    <n v="1401.71"/>
    <n v="0.8194403035245561"/>
  </r>
  <r>
    <x v="2"/>
    <x v="19"/>
    <x v="19"/>
    <x v="0"/>
    <x v="2"/>
    <x v="3"/>
    <x v="6"/>
    <s v="0010483016"/>
    <n v="10483016"/>
    <n v="10483016"/>
    <x v="17"/>
    <s v="Ron Carpenter"/>
    <x v="2"/>
    <x v="1"/>
    <x v="0"/>
    <s v="0.00"/>
    <s v="0.00"/>
    <s v="0.00"/>
    <s v="0.00"/>
    <n v="116.35"/>
    <s v="0.00"/>
    <s v="0.00"/>
    <s v="0.00"/>
    <n v="116.35"/>
    <n v="116.35"/>
    <n v="116.35"/>
    <n v="116.35"/>
    <n v="1"/>
  </r>
  <r>
    <x v="2"/>
    <x v="19"/>
    <x v="19"/>
    <x v="0"/>
    <x v="2"/>
    <x v="3"/>
    <x v="19"/>
    <s v="0010483020"/>
    <n v="10483020"/>
    <n v="10483020"/>
    <x v="17"/>
    <s v="Ryan May"/>
    <x v="2"/>
    <x v="1"/>
    <x v="0"/>
    <s v="0.00"/>
    <n v="129.16"/>
    <n v="129.16"/>
    <n v="129.16"/>
    <n v="129.16"/>
    <n v="129.16"/>
    <n v="112.09"/>
    <n v="672.54"/>
    <n v="1430.4299999999998"/>
    <n v="1430.4299999999998"/>
    <n v="1301.27"/>
    <n v="1172.1099999999999"/>
    <n v="0.8194109463587872"/>
  </r>
  <r>
    <x v="0"/>
    <x v="15"/>
    <x v="15"/>
    <x v="0"/>
    <x v="2"/>
    <x v="3"/>
    <x v="6"/>
    <s v="0010483021"/>
    <n v="10483021"/>
    <n v="10483021"/>
    <x v="17"/>
    <s v="Sally Held"/>
    <x v="2"/>
    <x v="1"/>
    <x v="0"/>
    <s v="0.00"/>
    <n v="89.21"/>
    <n v="89.21"/>
    <n v="89.21"/>
    <s v="0.00"/>
    <s v="0.00"/>
    <s v="0.00"/>
    <n v="80.63"/>
    <n v="348.26"/>
    <n v="348.26"/>
    <n v="259.04999999999995"/>
    <n v="169.83999999999997"/>
    <n v="0.4876816171825647"/>
  </r>
  <r>
    <x v="0"/>
    <x v="23"/>
    <x v="23"/>
    <x v="0"/>
    <x v="6"/>
    <x v="3"/>
    <x v="19"/>
    <s v="0010483022"/>
    <n v="10483022"/>
    <n v="10483022"/>
    <x v="17"/>
    <s v="Stan Turkovich"/>
    <x v="2"/>
    <x v="1"/>
    <x v="0"/>
    <s v="0.00"/>
    <n v="116.89"/>
    <n v="116.89"/>
    <n v="116.89"/>
    <n v="116.89"/>
    <n v="116.89"/>
    <n v="101.89"/>
    <n v="611.34"/>
    <n v="1297.68"/>
    <n v="1297.68"/>
    <n v="1180.7900000000002"/>
    <n v="1063.9000000000001"/>
    <n v="0.81984772825349861"/>
  </r>
  <r>
    <x v="0"/>
    <x v="15"/>
    <x v="15"/>
    <x v="0"/>
    <x v="2"/>
    <x v="3"/>
    <x v="6"/>
    <s v="0010483023"/>
    <n v="10483023"/>
    <n v="10483023"/>
    <x v="17"/>
    <s v="Suzette Shuster"/>
    <x v="2"/>
    <x v="1"/>
    <x v="0"/>
    <s v="0.00"/>
    <n v="89.01"/>
    <n v="89.01"/>
    <n v="89.01"/>
    <s v="0.00"/>
    <s v="0.00"/>
    <n v="-241.32"/>
    <s v="0.00"/>
    <n v="25.710000000000036"/>
    <n v="25.710000000000036"/>
    <n v="-63.3"/>
    <n v="-152.31"/>
    <n v="-5.9241540256709371"/>
  </r>
  <r>
    <x v="0"/>
    <x v="5"/>
    <x v="5"/>
    <x v="0"/>
    <x v="2"/>
    <x v="3"/>
    <x v="19"/>
    <s v="0010483024"/>
    <n v="10483024"/>
    <n v="10483024"/>
    <x v="17"/>
    <s v="Thomas McArtor"/>
    <x v="2"/>
    <x v="1"/>
    <x v="0"/>
    <s v="0.00"/>
    <n v="0"/>
    <s v="0.00"/>
    <n v="-80.44"/>
    <n v="-71.87"/>
    <s v="0.00"/>
    <s v="0.00"/>
    <s v="0.00"/>
    <n v="-152.31"/>
    <n v="-152.31"/>
    <n v="-152.31"/>
    <n v="-152.31"/>
    <n v="1"/>
  </r>
  <r>
    <x v="0"/>
    <x v="5"/>
    <x v="5"/>
    <x v="0"/>
    <x v="2"/>
    <x v="3"/>
    <x v="19"/>
    <s v="0010483027"/>
    <n v="10483027"/>
    <n v="10483027"/>
    <x v="17"/>
    <s v="Todd Willis"/>
    <x v="2"/>
    <x v="1"/>
    <x v="0"/>
    <s v="0.00"/>
    <s v="0.00"/>
    <s v="0.00"/>
    <s v="0.00"/>
    <s v="0.00"/>
    <s v="0.00"/>
    <s v="0.00"/>
    <n v="150.15"/>
    <n v="150.15"/>
    <n v="150.15"/>
    <n v="150.15"/>
    <n v="150.15"/>
    <n v="1"/>
  </r>
  <r>
    <x v="0"/>
    <x v="0"/>
    <x v="0"/>
    <x v="0"/>
    <x v="2"/>
    <x v="3"/>
    <x v="19"/>
    <s v="0010483030"/>
    <n v="10483030"/>
    <n v="10483030"/>
    <x v="17"/>
    <s v="Angelo Dilo"/>
    <x v="2"/>
    <x v="1"/>
    <x v="0"/>
    <s v="0.00"/>
    <n v="129.30000000000001"/>
    <n v="129.30000000000001"/>
    <n v="129.30000000000001"/>
    <n v="129.30000000000001"/>
    <n v="129.30000000000001"/>
    <n v="128.69999999999999"/>
    <n v="772.2"/>
    <n v="1547.4"/>
    <n v="1547.4"/>
    <n v="1418.1"/>
    <n v="1288.8"/>
    <n v="0.83288096161302827"/>
  </r>
  <r>
    <x v="0"/>
    <x v="4"/>
    <x v="4"/>
    <x v="0"/>
    <x v="2"/>
    <x v="3"/>
    <x v="19"/>
    <s v="0010483032"/>
    <n v="10483032"/>
    <n v="10483032"/>
    <x v="17"/>
    <s v="Brian Sowers"/>
    <x v="2"/>
    <x v="1"/>
    <x v="0"/>
    <s v="0.00"/>
    <s v="0.00"/>
    <s v="0.00"/>
    <s v="0.00"/>
    <s v="0.00"/>
    <s v="0.00"/>
    <n v="89.01"/>
    <n v="482.64"/>
    <n v="571.65"/>
    <n v="571.65"/>
    <n v="571.65"/>
    <n v="571.65"/>
    <n v="1"/>
  </r>
  <r>
    <x v="0"/>
    <x v="9"/>
    <x v="9"/>
    <x v="0"/>
    <x v="0"/>
    <x v="2"/>
    <x v="4"/>
    <s v="0010483035"/>
    <n v="10483035"/>
    <n v="10483035"/>
    <x v="17"/>
    <s v="Midwest Acoust-A-Fiber Inc"/>
    <x v="1"/>
    <x v="1"/>
    <x v="0"/>
    <n v="725.40000000000009"/>
    <n v="358.43"/>
    <s v="0.00"/>
    <s v="0.00"/>
    <s v="0.00"/>
    <s v="0.00"/>
    <s v="0.00"/>
    <s v="0.00"/>
    <n v="358.43"/>
    <n v="1083.8300000000002"/>
    <n v="0"/>
    <s v="0.00"/>
    <s v="0.0%"/>
  </r>
  <r>
    <x v="0"/>
    <x v="9"/>
    <x v="9"/>
    <x v="0"/>
    <x v="0"/>
    <x v="2"/>
    <x v="4"/>
    <s v="0010483037"/>
    <n v="10483037"/>
    <n v="10483037"/>
    <x v="17"/>
    <s v="Mike's Landscaping"/>
    <x v="1"/>
    <x v="1"/>
    <x v="0"/>
    <n v="112.61"/>
    <s v="0.00"/>
    <s v="0.00"/>
    <s v="0.00"/>
    <s v="0.00"/>
    <s v="0.00"/>
    <s v="0.00"/>
    <s v="0.00"/>
    <n v="0"/>
    <n v="112.61"/>
    <n v="0"/>
    <s v="0.00"/>
    <s v="0.0%"/>
  </r>
  <r>
    <x v="0"/>
    <x v="5"/>
    <x v="5"/>
    <x v="0"/>
    <x v="0"/>
    <x v="2"/>
    <x v="4"/>
    <s v="0010483039"/>
    <n v="10483039"/>
    <n v="10483039"/>
    <x v="17"/>
    <s v="TC Energy"/>
    <x v="1"/>
    <x v="1"/>
    <x v="13"/>
    <s v="0.00"/>
    <n v="212"/>
    <s v="0.00"/>
    <s v="0.00"/>
    <s v="0.00"/>
    <s v="0.00"/>
    <s v="0.00"/>
    <s v="0.00"/>
    <n v="212"/>
    <n v="212"/>
    <n v="0"/>
    <s v="0.00"/>
    <s v="0.0%"/>
  </r>
  <r>
    <x v="0"/>
    <x v="5"/>
    <x v="5"/>
    <x v="0"/>
    <x v="0"/>
    <x v="2"/>
    <x v="4"/>
    <s v="0010483040"/>
    <n v="10483040"/>
    <n v="10483040"/>
    <x v="17"/>
    <s v="Texas Roadhouse Lancaster"/>
    <x v="1"/>
    <x v="1"/>
    <x v="0"/>
    <s v="0.00"/>
    <s v="0.00"/>
    <s v="0.00"/>
    <s v="0.00"/>
    <s v="0.00"/>
    <s v="0.00"/>
    <n v="53.38"/>
    <n v="160.13999999999999"/>
    <n v="213.51999999999998"/>
    <n v="213.52"/>
    <n v="213.52"/>
    <n v="213.52"/>
    <n v="1"/>
  </r>
  <r>
    <x v="0"/>
    <x v="5"/>
    <x v="5"/>
    <x v="0"/>
    <x v="0"/>
    <x v="1"/>
    <x v="4"/>
    <s v="0010483041"/>
    <n v="10483041"/>
    <n v="10483041"/>
    <x v="17"/>
    <s v="Texas Roadhouse-Triadelphia"/>
    <x v="1"/>
    <x v="1"/>
    <x v="13"/>
    <n v="96.45"/>
    <s v="0.00"/>
    <s v="0.00"/>
    <s v="0.00"/>
    <s v="0.00"/>
    <s v="0.00"/>
    <s v="0.00"/>
    <n v="85"/>
    <n v="85"/>
    <n v="181.45"/>
    <n v="85"/>
    <n v="85"/>
    <n v="0.46844860843207498"/>
  </r>
  <r>
    <x v="2"/>
    <x v="11"/>
    <x v="11"/>
    <x v="0"/>
    <x v="0"/>
    <x v="2"/>
    <x v="4"/>
    <s v="0010483043"/>
    <n v="10483043"/>
    <n v="10483043"/>
    <x v="17"/>
    <s v="The Christmas Store"/>
    <x v="1"/>
    <x v="1"/>
    <x v="0"/>
    <s v="0.00"/>
    <n v="80.05"/>
    <n v="80.05"/>
    <n v="-400.25"/>
    <s v="0.00"/>
    <s v="0.00"/>
    <s v="0.00"/>
    <s v="0.00"/>
    <n v="-240.15"/>
    <n v="-240.15"/>
    <n v="-320.2"/>
    <n v="-400.25"/>
    <n v="1.6666666666666665"/>
  </r>
  <r>
    <x v="0"/>
    <x v="23"/>
    <x v="23"/>
    <x v="0"/>
    <x v="0"/>
    <x v="2"/>
    <x v="4"/>
    <s v="0010483045"/>
    <n v="10483045"/>
    <n v="10483045"/>
    <x v="17"/>
    <s v="The Meeting Point"/>
    <x v="1"/>
    <x v="1"/>
    <x v="0"/>
    <n v="234.32"/>
    <n v="234.32"/>
    <n v="234.32"/>
    <n v="234.32"/>
    <n v="234.32"/>
    <n v="234.32"/>
    <n v="204.26"/>
    <n v="1021.3"/>
    <n v="2397.16"/>
    <n v="2631.4799999999996"/>
    <n v="2162.8399999999997"/>
    <n v="1928.5199999999998"/>
    <n v="0.73286515572985544"/>
  </r>
  <r>
    <x v="0"/>
    <x v="5"/>
    <x v="5"/>
    <x v="0"/>
    <x v="0"/>
    <x v="2"/>
    <x v="4"/>
    <s v="0010483046"/>
    <n v="10483046"/>
    <n v="10483046"/>
    <x v="17"/>
    <s v="The Superior Group"/>
    <x v="1"/>
    <x v="1"/>
    <x v="0"/>
    <s v="0.00"/>
    <n v="395.59"/>
    <s v="0.00"/>
    <s v="0.00"/>
    <s v="0.00"/>
    <s v="0.00"/>
    <s v="0.00"/>
    <s v="0.00"/>
    <n v="395.59"/>
    <n v="395.59"/>
    <n v="0"/>
    <s v="0.00"/>
    <s v="0.0%"/>
  </r>
  <r>
    <x v="0"/>
    <x v="5"/>
    <x v="5"/>
    <x v="0"/>
    <x v="0"/>
    <x v="2"/>
    <x v="4"/>
    <s v="0010483047"/>
    <n v="10483047"/>
    <n v="10483047"/>
    <x v="17"/>
    <s v="Titan Electrical Construction &amp; Des"/>
    <x v="1"/>
    <x v="1"/>
    <x v="0"/>
    <s v="0.00"/>
    <n v="117.16"/>
    <n v="117.16"/>
    <n v="117.16"/>
    <n v="117.16"/>
    <n v="117.16"/>
    <s v="0.00"/>
    <n v="510.65"/>
    <n v="1096.4499999999998"/>
    <n v="1096.4499999999998"/>
    <n v="979.29"/>
    <n v="862.12999999999988"/>
    <n v="0.78629212458388442"/>
  </r>
  <r>
    <x v="2"/>
    <x v="11"/>
    <x v="11"/>
    <x v="0"/>
    <x v="0"/>
    <x v="2"/>
    <x v="4"/>
    <s v="0010483049"/>
    <n v="10483049"/>
    <n v="10483049"/>
    <x v="17"/>
    <s v="Traditions Painting and Property"/>
    <x v="1"/>
    <x v="1"/>
    <x v="0"/>
    <n v="129.76"/>
    <s v="0.00"/>
    <s v="0.00"/>
    <s v="0.00"/>
    <s v="0.00"/>
    <s v="0.00"/>
    <s v="0.00"/>
    <s v="0.00"/>
    <n v="0"/>
    <n v="129.76"/>
    <n v="0"/>
    <s v="0.00"/>
    <s v="0.0%"/>
  </r>
  <r>
    <x v="0"/>
    <x v="5"/>
    <x v="5"/>
    <x v="0"/>
    <x v="0"/>
    <x v="2"/>
    <x v="4"/>
    <s v="0010483050"/>
    <n v="10483050"/>
    <n v="10483050"/>
    <x v="17"/>
    <s v="Trailer Solutions Carroll"/>
    <x v="1"/>
    <x v="1"/>
    <x v="0"/>
    <s v="0.00"/>
    <s v="0.00"/>
    <s v="0.00"/>
    <s v="0.00"/>
    <s v="0.00"/>
    <s v="0.00"/>
    <s v="0.00"/>
    <n v="571"/>
    <n v="571"/>
    <n v="571"/>
    <n v="571"/>
    <n v="571"/>
    <n v="1"/>
  </r>
  <r>
    <x v="2"/>
    <x v="17"/>
    <x v="17"/>
    <x v="0"/>
    <x v="0"/>
    <x v="2"/>
    <x v="4"/>
    <s v="0010483053"/>
    <n v="10483053"/>
    <n v="10483053"/>
    <x v="17"/>
    <s v="Vexos"/>
    <x v="1"/>
    <x v="1"/>
    <x v="0"/>
    <n v="133.13"/>
    <n v="133.13"/>
    <n v="133.13"/>
    <n v="133.13"/>
    <n v="133.13"/>
    <n v="133.13"/>
    <n v="133.13"/>
    <n v="399.39"/>
    <n v="1198.17"/>
    <n v="1331.3"/>
    <n v="1065.04"/>
    <n v="931.91"/>
    <n v="0.7"/>
  </r>
  <r>
    <x v="2"/>
    <x v="17"/>
    <x v="17"/>
    <x v="0"/>
    <x v="0"/>
    <x v="2"/>
    <x v="4"/>
    <s v="0010483056"/>
    <n v="10483056"/>
    <n v="10483056"/>
    <x v="17"/>
    <s v="Weed Man"/>
    <x v="1"/>
    <x v="1"/>
    <x v="0"/>
    <n v="242.3"/>
    <n v="153.71"/>
    <n v="88.59"/>
    <s v="0.00"/>
    <s v="0.00"/>
    <s v="0.00"/>
    <s v="0.00"/>
    <s v="0.00"/>
    <n v="242.3"/>
    <n v="484.6"/>
    <n v="88.59"/>
    <s v="0.00"/>
    <s v="0.0%"/>
  </r>
  <r>
    <x v="2"/>
    <x v="17"/>
    <x v="17"/>
    <x v="0"/>
    <x v="0"/>
    <x v="2"/>
    <x v="4"/>
    <s v="0010483057"/>
    <n v="10483057"/>
    <n v="10483057"/>
    <x v="17"/>
    <s v="Wholesale Direct"/>
    <x v="1"/>
    <x v="1"/>
    <x v="0"/>
    <s v="0.00"/>
    <s v="0.00"/>
    <s v="0.00"/>
    <s v="0.00"/>
    <s v="0.00"/>
    <s v="0.00"/>
    <s v="0.00"/>
    <n v="1010.5899999999999"/>
    <n v="1010.5899999999999"/>
    <n v="1010.5899999999999"/>
    <n v="1010.5899999999999"/>
    <n v="1010.5899999999999"/>
    <n v="1"/>
  </r>
  <r>
    <x v="2"/>
    <x v="17"/>
    <x v="17"/>
    <x v="0"/>
    <x v="0"/>
    <x v="2"/>
    <x v="4"/>
    <s v="0010483058"/>
    <n v="10483058"/>
    <n v="10483058"/>
    <x v="17"/>
    <s v="Wilcox Communities"/>
    <x v="1"/>
    <x v="1"/>
    <x v="0"/>
    <n v="670.39"/>
    <n v="2632.79"/>
    <s v="0.00"/>
    <s v="0.00"/>
    <s v="0.00"/>
    <s v="0.00"/>
    <s v="0.00"/>
    <s v="0.00"/>
    <n v="2632.79"/>
    <n v="3303.18"/>
    <n v="0"/>
    <s v="0.00"/>
    <s v="0.0%"/>
  </r>
  <r>
    <x v="2"/>
    <x v="17"/>
    <x v="17"/>
    <x v="0"/>
    <x v="0"/>
    <x v="2"/>
    <x v="4"/>
    <s v="0010483060"/>
    <n v="10483060"/>
    <n v="10483060"/>
    <x v="17"/>
    <s v="Winchester Care and Rehab"/>
    <x v="1"/>
    <x v="1"/>
    <x v="0"/>
    <s v="0.00"/>
    <n v="206.37"/>
    <n v="206.37"/>
    <n v="206.37"/>
    <n v="206.37"/>
    <s v="0.00"/>
    <s v="0.00"/>
    <n v="182.76"/>
    <n v="1008.24"/>
    <n v="1008.24"/>
    <n v="801.87"/>
    <n v="595.5"/>
    <n v="0.59063318257557729"/>
  </r>
  <r>
    <x v="2"/>
    <x v="17"/>
    <x v="17"/>
    <x v="0"/>
    <x v="0"/>
    <x v="2"/>
    <x v="4"/>
    <s v="0010483062"/>
    <n v="10483062"/>
    <n v="10483062"/>
    <x v="17"/>
    <s v="Wood Group USA, Inc."/>
    <x v="1"/>
    <x v="1"/>
    <x v="18"/>
    <s v="0.00"/>
    <n v="37.81"/>
    <n v="116.89"/>
    <n v="116.89"/>
    <n v="116.89"/>
    <n v="116.89"/>
    <n v="713.23"/>
    <n v="4788.83"/>
    <n v="6007.43"/>
    <n v="6007.43"/>
    <n v="5969.62"/>
    <n v="5852.73"/>
    <n v="0.97424855553872447"/>
  </r>
  <r>
    <x v="2"/>
    <x v="17"/>
    <x v="17"/>
    <x v="0"/>
    <x v="0"/>
    <x v="2"/>
    <x v="4"/>
    <s v="0010483063"/>
    <n v="10483063"/>
    <n v="10483063"/>
    <x v="17"/>
    <s v="Wooten Machine Co Inc"/>
    <x v="1"/>
    <x v="1"/>
    <x v="13"/>
    <n v="177.6"/>
    <s v="0.00"/>
    <s v="0.00"/>
    <s v="0.00"/>
    <s v="0.00"/>
    <s v="0.00"/>
    <s v="0.00"/>
    <s v="0.00"/>
    <n v="0"/>
    <n v="177.6"/>
    <n v="0"/>
    <s v="0.00"/>
    <s v="0.0%"/>
  </r>
  <r>
    <x v="2"/>
    <x v="19"/>
    <x v="19"/>
    <x v="0"/>
    <x v="0"/>
    <x v="2"/>
    <x v="4"/>
    <s v="0010483068"/>
    <n v="10483068"/>
    <n v="10483068"/>
    <x v="17"/>
    <s v="Rudolph Foods Co."/>
    <x v="1"/>
    <x v="1"/>
    <x v="0"/>
    <n v="129.28"/>
    <s v="0.00"/>
    <s v="0.00"/>
    <s v="0.00"/>
    <s v="0.00"/>
    <s v="0.00"/>
    <s v="0.00"/>
    <s v="0.00"/>
    <n v="0"/>
    <n v="129.28"/>
    <n v="0"/>
    <s v="0.00"/>
    <s v="0.0%"/>
  </r>
  <r>
    <x v="2"/>
    <x v="19"/>
    <x v="19"/>
    <x v="0"/>
    <x v="0"/>
    <x v="2"/>
    <x v="4"/>
    <s v="0010483069"/>
    <n v="10483069"/>
    <n v="10483069"/>
    <x v="17"/>
    <s v="RVM Construction, Inc."/>
    <x v="1"/>
    <x v="1"/>
    <x v="0"/>
    <n v="276.47000000000003"/>
    <n v="632.34"/>
    <s v="0.00"/>
    <s v="0.00"/>
    <s v="0.00"/>
    <s v="0.00"/>
    <s v="0.00"/>
    <s v="0.00"/>
    <n v="632.34"/>
    <n v="908.81"/>
    <n v="0"/>
    <s v="0.00"/>
    <s v="0.0%"/>
  </r>
  <r>
    <x v="0"/>
    <x v="15"/>
    <x v="15"/>
    <x v="0"/>
    <x v="0"/>
    <x v="2"/>
    <x v="4"/>
    <s v="0010483071"/>
    <n v="10483071"/>
    <n v="10483071"/>
    <x v="17"/>
    <s v="Schell Scenic Studio Inc"/>
    <x v="1"/>
    <x v="1"/>
    <x v="0"/>
    <s v="0.00"/>
    <n v="258.32"/>
    <n v="258.32"/>
    <n v="258.32"/>
    <n v="258.32"/>
    <n v="258.32"/>
    <n v="224.18"/>
    <n v="420"/>
    <n v="1935.78"/>
    <n v="1935.78"/>
    <n v="1677.4599999999998"/>
    <n v="1419.14"/>
    <n v="0.73311016747770918"/>
  </r>
  <r>
    <x v="0"/>
    <x v="15"/>
    <x v="15"/>
    <x v="0"/>
    <x v="0"/>
    <x v="2"/>
    <x v="4"/>
    <s v="0010483073"/>
    <n v="10483073"/>
    <n v="10483073"/>
    <x v="17"/>
    <s v="Shull Construction"/>
    <x v="1"/>
    <x v="1"/>
    <x v="0"/>
    <s v="0.00"/>
    <n v="116.35"/>
    <n v="116.35"/>
    <n v="116.35"/>
    <n v="116.35"/>
    <n v="116.35"/>
    <s v="0.00"/>
    <s v="0.00"/>
    <n v="581.75"/>
    <n v="581.75"/>
    <n v="465.4"/>
    <n v="349.04999999999995"/>
    <n v="0.59999999999999987"/>
  </r>
  <r>
    <x v="0"/>
    <x v="9"/>
    <x v="9"/>
    <x v="0"/>
    <x v="0"/>
    <x v="2"/>
    <x v="4"/>
    <s v="0010483075"/>
    <n v="10483075"/>
    <n v="10483075"/>
    <x v="17"/>
    <s v="Microtek Labs"/>
    <x v="1"/>
    <x v="1"/>
    <x v="0"/>
    <n v="351.48"/>
    <s v="0.00"/>
    <s v="0.00"/>
    <s v="0.00"/>
    <s v="0.00"/>
    <s v="0.00"/>
    <s v="0.00"/>
    <s v="0.00"/>
    <n v="0"/>
    <n v="351.48"/>
    <n v="0"/>
    <s v="0.00"/>
    <s v="0.0%"/>
  </r>
  <r>
    <x v="0"/>
    <x v="12"/>
    <x v="12"/>
    <x v="0"/>
    <x v="0"/>
    <x v="2"/>
    <x v="4"/>
    <s v="0010483078"/>
    <n v="10483078"/>
    <n v="10483078"/>
    <x v="17"/>
    <s v="PharmaCann"/>
    <x v="1"/>
    <x v="1"/>
    <x v="10"/>
    <n v="116.89"/>
    <s v="0.00"/>
    <s v="0.00"/>
    <s v="0.00"/>
    <s v="0.00"/>
    <s v="0.00"/>
    <s v="0.00"/>
    <s v="0.00"/>
    <n v="0"/>
    <n v="116.89"/>
    <n v="0"/>
    <s v="0.00"/>
    <s v="0.0%"/>
  </r>
  <r>
    <x v="0"/>
    <x v="12"/>
    <x v="12"/>
    <x v="0"/>
    <x v="0"/>
    <x v="2"/>
    <x v="4"/>
    <s v="0010483080"/>
    <n v="10483080"/>
    <n v="10483080"/>
    <x v="17"/>
    <s v="Pizzino Engineering &amp; Consulting LL"/>
    <x v="1"/>
    <x v="1"/>
    <x v="0"/>
    <s v="0.00"/>
    <n v="294.25"/>
    <n v="294.25"/>
    <n v="294.25"/>
    <s v="0.00"/>
    <s v="0.00"/>
    <s v="0.00"/>
    <s v="0.00"/>
    <n v="882.75"/>
    <n v="882.75"/>
    <n v="588.5"/>
    <n v="294.25"/>
    <n v="0.33333333333333331"/>
  </r>
  <r>
    <x v="0"/>
    <x v="12"/>
    <x v="12"/>
    <x v="0"/>
    <x v="0"/>
    <x v="2"/>
    <x v="4"/>
    <s v="0010483084"/>
    <n v="10483084"/>
    <n v="10483084"/>
    <x v="17"/>
    <s v="Primetech Communications"/>
    <x v="1"/>
    <x v="1"/>
    <x v="0"/>
    <n v="117.16"/>
    <s v="0.00"/>
    <n v="117.16"/>
    <n v="117.16"/>
    <n v="117.16"/>
    <n v="117.16"/>
    <n v="117.16"/>
    <n v="612.78"/>
    <n v="1198.58"/>
    <n v="1315.7399999999998"/>
    <n v="1198.58"/>
    <n v="1081.42"/>
    <n v="0.82191010381990381"/>
  </r>
  <r>
    <x v="0"/>
    <x v="12"/>
    <x v="12"/>
    <x v="0"/>
    <x v="0"/>
    <x v="2"/>
    <x v="4"/>
    <s v="0010483085"/>
    <n v="10483085"/>
    <n v="10483085"/>
    <x v="17"/>
    <s v="Pritchard Electric"/>
    <x v="1"/>
    <x v="1"/>
    <x v="0"/>
    <s v="0.00"/>
    <n v="112.61"/>
    <s v="0.00"/>
    <s v="0.00"/>
    <s v="0.00"/>
    <s v="0.00"/>
    <s v="0.00"/>
    <s v="0.00"/>
    <n v="112.61"/>
    <n v="112.61"/>
    <n v="0"/>
    <s v="0.00"/>
    <s v="0.0%"/>
  </r>
  <r>
    <x v="0"/>
    <x v="12"/>
    <x v="12"/>
    <x v="0"/>
    <x v="0"/>
    <x v="2"/>
    <x v="4"/>
    <s v="0010483086"/>
    <n v="10483086"/>
    <n v="10483086"/>
    <x v="17"/>
    <s v="Proline Electric Inc"/>
    <x v="1"/>
    <x v="1"/>
    <x v="0"/>
    <n v="293.56"/>
    <n v="787.18"/>
    <s v="0.00"/>
    <s v="0.00"/>
    <s v="0.00"/>
    <s v="0.00"/>
    <s v="0.00"/>
    <s v="0.00"/>
    <n v="787.18"/>
    <n v="1080.74"/>
    <n v="0"/>
    <s v="0.00"/>
    <s v="0.0%"/>
  </r>
  <r>
    <x v="0"/>
    <x v="12"/>
    <x v="12"/>
    <x v="0"/>
    <x v="0"/>
    <x v="2"/>
    <x v="4"/>
    <s v="0010483087"/>
    <n v="10483087"/>
    <n v="10483087"/>
    <x v="17"/>
    <s v="Puroclean-Delaware"/>
    <x v="1"/>
    <x v="1"/>
    <x v="0"/>
    <s v="0.00"/>
    <n v="194.72"/>
    <s v="0.00"/>
    <n v="0"/>
    <s v="0.00"/>
    <n v="0"/>
    <s v="0.00"/>
    <s v="0.00"/>
    <n v="194.72"/>
    <n v="194.72"/>
    <n v="0"/>
    <n v="0"/>
    <n v="0"/>
  </r>
  <r>
    <x v="0"/>
    <x v="12"/>
    <x v="12"/>
    <x v="0"/>
    <x v="0"/>
    <x v="2"/>
    <x v="4"/>
    <s v="0010483088"/>
    <n v="10483088"/>
    <n v="10483088"/>
    <x v="17"/>
    <s v="Quality Equipment Management"/>
    <x v="1"/>
    <x v="1"/>
    <x v="2"/>
    <s v="0.00"/>
    <s v="0.00"/>
    <s v="0.00"/>
    <s v="0.00"/>
    <s v="0.00"/>
    <s v="0.00"/>
    <n v="7"/>
    <n v="1140.05"/>
    <n v="1147.05"/>
    <n v="1147.05"/>
    <n v="1147.05"/>
    <n v="1147.05"/>
    <n v="1"/>
  </r>
  <r>
    <x v="0"/>
    <x v="12"/>
    <x v="12"/>
    <x v="0"/>
    <x v="0"/>
    <x v="2"/>
    <x v="4"/>
    <s v="0010483089"/>
    <n v="10483089"/>
    <n v="10483089"/>
    <x v="17"/>
    <s v="Quality Quartz Engineering"/>
    <x v="1"/>
    <x v="1"/>
    <x v="0"/>
    <n v="112.88"/>
    <n v="134.38"/>
    <n v="247.26"/>
    <s v="0.00"/>
    <s v="0.00"/>
    <s v="0.00"/>
    <s v="0.00"/>
    <s v="0.00"/>
    <n v="381.64"/>
    <n v="494.52"/>
    <n v="247.26"/>
    <s v="0.00"/>
    <s v="0.0%"/>
  </r>
  <r>
    <x v="0"/>
    <x v="12"/>
    <x v="12"/>
    <x v="0"/>
    <x v="0"/>
    <x v="2"/>
    <x v="4"/>
    <s v="0010483090"/>
    <n v="10483090"/>
    <n v="10483090"/>
    <x v="17"/>
    <s v="Quanex Building Products"/>
    <x v="1"/>
    <x v="1"/>
    <x v="0"/>
    <s v="0.00"/>
    <s v="0.00"/>
    <s v="0.00"/>
    <s v="0.00"/>
    <s v="0.00"/>
    <n v="154.85"/>
    <s v="0.00"/>
    <n v="928.28"/>
    <n v="1083.1299999999999"/>
    <n v="1083.1299999999999"/>
    <n v="1083.1299999999999"/>
    <n v="1083.1299999999999"/>
    <n v="1"/>
  </r>
  <r>
    <x v="2"/>
    <x v="19"/>
    <x v="19"/>
    <x v="0"/>
    <x v="0"/>
    <x v="2"/>
    <x v="4"/>
    <s v="0010483091"/>
    <n v="10483091"/>
    <n v="10483091"/>
    <x v="17"/>
    <s v="R T Moore"/>
    <x v="1"/>
    <x v="1"/>
    <x v="15"/>
    <n v="134.63999999999999"/>
    <s v="0.00"/>
    <s v="0.00"/>
    <s v="0.00"/>
    <s v="0.00"/>
    <s v="0.00"/>
    <s v="0.00"/>
    <s v="0.00"/>
    <n v="0"/>
    <n v="134.63999999999999"/>
    <n v="0"/>
    <s v="0.00"/>
    <s v="0.0%"/>
  </r>
  <r>
    <x v="2"/>
    <x v="19"/>
    <x v="19"/>
    <x v="0"/>
    <x v="0"/>
    <x v="1"/>
    <x v="4"/>
    <s v="0010483093"/>
    <n v="10483093"/>
    <n v="10483093"/>
    <x v="17"/>
    <s v="Rainbow Management Group LLC"/>
    <x v="1"/>
    <x v="1"/>
    <x v="0"/>
    <n v="395.59"/>
    <s v="0.00"/>
    <s v="0.00"/>
    <s v="0.00"/>
    <s v="0.00"/>
    <s v="0.00"/>
    <s v="0.00"/>
    <s v="0.00"/>
    <n v="0"/>
    <n v="395.59"/>
    <n v="0"/>
    <s v="0.00"/>
    <s v="0.0%"/>
  </r>
  <r>
    <x v="2"/>
    <x v="7"/>
    <x v="7"/>
    <x v="0"/>
    <x v="0"/>
    <x v="2"/>
    <x v="4"/>
    <s v="0010483095"/>
    <n v="10483095"/>
    <n v="10483095"/>
    <x v="17"/>
    <s v="Hux Construction LLC"/>
    <x v="1"/>
    <x v="1"/>
    <x v="0"/>
    <s v="0.00"/>
    <n v="129.76"/>
    <n v="129.76"/>
    <n v="129.76"/>
    <n v="129.76"/>
    <n v="129.76"/>
    <n v="112.61"/>
    <n v="563.04999999999995"/>
    <n v="1324.46"/>
    <n v="1324.46"/>
    <n v="1194.7"/>
    <n v="1064.94"/>
    <n v="0.80405599263095906"/>
  </r>
  <r>
    <x v="2"/>
    <x v="8"/>
    <x v="8"/>
    <x v="0"/>
    <x v="0"/>
    <x v="2"/>
    <x v="4"/>
    <s v="0010483097"/>
    <n v="10483097"/>
    <n v="10483097"/>
    <x v="17"/>
    <s v="iot Deployment"/>
    <x v="1"/>
    <x v="1"/>
    <x v="10"/>
    <s v="0.00"/>
    <s v="0.00"/>
    <s v="0.00"/>
    <s v="0.00"/>
    <s v="0.00"/>
    <s v="0.00"/>
    <s v="0.00"/>
    <n v="225.54"/>
    <n v="225.54"/>
    <n v="225.54"/>
    <n v="225.54"/>
    <n v="225.54"/>
    <n v="1"/>
  </r>
  <r>
    <x v="2"/>
    <x v="7"/>
    <x v="7"/>
    <x v="0"/>
    <x v="0"/>
    <x v="2"/>
    <x v="4"/>
    <s v="0010483098"/>
    <n v="10483098"/>
    <n v="10483098"/>
    <x v="17"/>
    <s v="J and J Stampworks"/>
    <x v="1"/>
    <x v="1"/>
    <x v="0"/>
    <s v="0.00"/>
    <s v="0.00"/>
    <n v="515.45000000000005"/>
    <s v="0.00"/>
    <s v="0.00"/>
    <s v="0.00"/>
    <s v="0.00"/>
    <s v="0.00"/>
    <n v="515.45000000000005"/>
    <n v="515.45000000000005"/>
    <n v="515.45000000000005"/>
    <s v="0.00"/>
    <s v="0.0%"/>
  </r>
  <r>
    <x v="2"/>
    <x v="8"/>
    <x v="8"/>
    <x v="0"/>
    <x v="0"/>
    <x v="2"/>
    <x v="4"/>
    <s v="0010483099"/>
    <n v="10483099"/>
    <n v="10483099"/>
    <x v="17"/>
    <s v="Kal Electric Inc"/>
    <x v="1"/>
    <x v="1"/>
    <x v="0"/>
    <n v="555.54"/>
    <s v="0.00"/>
    <s v="0.00"/>
    <s v="0.00"/>
    <s v="0.00"/>
    <s v="0.00"/>
    <s v="0.00"/>
    <n v="0"/>
    <n v="0"/>
    <n v="555.54"/>
    <n v="0"/>
    <n v="0"/>
    <n v="0"/>
  </r>
  <r>
    <x v="2"/>
    <x v="8"/>
    <x v="8"/>
    <x v="0"/>
    <x v="0"/>
    <x v="2"/>
    <x v="4"/>
    <s v="0010483101"/>
    <n v="10483101"/>
    <n v="10483101"/>
    <x v="17"/>
    <s v="KB Hauling"/>
    <x v="1"/>
    <x v="1"/>
    <x v="0"/>
    <n v="134.06"/>
    <n v="134.06"/>
    <n v="134.06"/>
    <n v="134.06"/>
    <n v="134.06"/>
    <n v="134.06"/>
    <s v="0.00"/>
    <n v="938.42"/>
    <n v="1608.7199999999998"/>
    <n v="1742.78"/>
    <n v="1474.66"/>
    <n v="1340.6"/>
    <n v="0.76923076923076927"/>
  </r>
  <r>
    <x v="2"/>
    <x v="8"/>
    <x v="8"/>
    <x v="0"/>
    <x v="0"/>
    <x v="2"/>
    <x v="4"/>
    <s v="0010483102"/>
    <n v="10483102"/>
    <n v="10483102"/>
    <x v="17"/>
    <s v="Kenyon College"/>
    <x v="1"/>
    <x v="1"/>
    <x v="0"/>
    <s v="0.00"/>
    <n v="108.99"/>
    <n v="120.99"/>
    <n v="120.99"/>
    <s v="0.00"/>
    <s v="0.00"/>
    <s v="0.00"/>
    <n v="167.89"/>
    <n v="518.8599999999999"/>
    <n v="518.86"/>
    <n v="409.87"/>
    <n v="288.88"/>
    <n v="0.55675904868365256"/>
  </r>
  <r>
    <x v="2"/>
    <x v="8"/>
    <x v="8"/>
    <x v="0"/>
    <x v="0"/>
    <x v="2"/>
    <x v="3"/>
    <s v="0010483103"/>
    <n v="10483103"/>
    <n v="10483103"/>
    <x v="17"/>
    <s v="KEP ELECTRIC INC"/>
    <x v="1"/>
    <x v="1"/>
    <x v="0"/>
    <n v="2449.0499999999997"/>
    <n v="3774.15"/>
    <n v="3306.16"/>
    <s v="0.00"/>
    <s v="0.00"/>
    <s v="0.00"/>
    <s v="0.00"/>
    <s v="0.00"/>
    <n v="7080.3099999999995"/>
    <n v="9529.36"/>
    <n v="3306.16"/>
    <s v="0.00"/>
    <s v="0.0%"/>
  </r>
  <r>
    <x v="2"/>
    <x v="6"/>
    <x v="6"/>
    <x v="0"/>
    <x v="0"/>
    <x v="2"/>
    <x v="4"/>
    <s v="0010483104"/>
    <n v="10483104"/>
    <n v="10483104"/>
    <x v="17"/>
    <s v="Kraft Electrical &amp; Telecom Service"/>
    <x v="1"/>
    <x v="1"/>
    <x v="0"/>
    <n v="268.75"/>
    <s v="0.00"/>
    <s v="0.00"/>
    <s v="0.00"/>
    <s v="0.00"/>
    <s v="0.00"/>
    <s v="0.00"/>
    <s v="0.00"/>
    <n v="0"/>
    <n v="268.75"/>
    <n v="0"/>
    <s v="0.00"/>
    <s v="0.0%"/>
  </r>
  <r>
    <x v="2"/>
    <x v="19"/>
    <x v="19"/>
    <x v="0"/>
    <x v="0"/>
    <x v="2"/>
    <x v="4"/>
    <s v="0010483105"/>
    <n v="10483105"/>
    <n v="10483105"/>
    <x v="17"/>
    <s v="La Quinta Inn &amp; Suites"/>
    <x v="1"/>
    <x v="1"/>
    <x v="0"/>
    <n v="117.16"/>
    <s v="0.00"/>
    <s v="0.00"/>
    <s v="0.00"/>
    <s v="0.00"/>
    <s v="0.00"/>
    <s v="0.00"/>
    <s v="0.00"/>
    <n v="0"/>
    <n v="117.16"/>
    <n v="0"/>
    <s v="0.00"/>
    <s v="0.0%"/>
  </r>
  <r>
    <x v="2"/>
    <x v="19"/>
    <x v="19"/>
    <x v="0"/>
    <x v="0"/>
    <x v="2"/>
    <x v="4"/>
    <s v="0010483106"/>
    <n v="10483106"/>
    <n v="10483106"/>
    <x v="17"/>
    <s v="Lang Masonry"/>
    <x v="1"/>
    <x v="1"/>
    <x v="0"/>
    <n v="222.51"/>
    <n v="586.91"/>
    <s v="0.00"/>
    <s v="0.00"/>
    <s v="0.00"/>
    <s v="0.00"/>
    <s v="0.00"/>
    <s v="0.00"/>
    <n v="586.91"/>
    <n v="809.42"/>
    <n v="0"/>
    <s v="0.00"/>
    <s v="0.0%"/>
  </r>
  <r>
    <x v="2"/>
    <x v="19"/>
    <x v="19"/>
    <x v="0"/>
    <x v="0"/>
    <x v="2"/>
    <x v="4"/>
    <s v="0010483107"/>
    <n v="10483107"/>
    <n v="10483107"/>
    <x v="17"/>
    <s v="Lawrence Plumbing LLC"/>
    <x v="1"/>
    <x v="1"/>
    <x v="1"/>
    <n v="273.38"/>
    <n v="273.38"/>
    <s v="0.00"/>
    <s v="0.00"/>
    <s v="0.00"/>
    <s v="0.00"/>
    <s v="0.00"/>
    <s v="0.00"/>
    <n v="273.38"/>
    <n v="546.76"/>
    <n v="0"/>
    <s v="0.00"/>
    <s v="0.0%"/>
  </r>
  <r>
    <x v="2"/>
    <x v="19"/>
    <x v="19"/>
    <x v="0"/>
    <x v="0"/>
    <x v="2"/>
    <x v="4"/>
    <s v="0010483108"/>
    <n v="10483108"/>
    <n v="10483108"/>
    <x v="17"/>
    <s v="Lehman Daman"/>
    <x v="1"/>
    <x v="1"/>
    <x v="0"/>
    <s v="0.00"/>
    <s v="0.00"/>
    <s v="0.00"/>
    <s v="0.00"/>
    <s v="0.00"/>
    <s v="0.00"/>
    <s v="0.00"/>
    <n v="90.53"/>
    <n v="90.53"/>
    <n v="90.53"/>
    <n v="90.53"/>
    <n v="90.53"/>
    <n v="1"/>
  </r>
  <r>
    <x v="2"/>
    <x v="19"/>
    <x v="19"/>
    <x v="0"/>
    <x v="0"/>
    <x v="2"/>
    <x v="4"/>
    <s v="0010483111"/>
    <n v="10483111"/>
    <n v="10483111"/>
    <x v="17"/>
    <s v="Lucky Deal"/>
    <x v="1"/>
    <x v="1"/>
    <x v="0"/>
    <n v="144.79"/>
    <s v="0.00"/>
    <n v="144.79"/>
    <n v="144.79"/>
    <n v="144.79"/>
    <n v="144.79"/>
    <n v="144.79"/>
    <n v="868.74"/>
    <n v="1592.69"/>
    <n v="1737.48"/>
    <n v="1592.6899999999998"/>
    <n v="1447.9"/>
    <n v="0.83333333333333326"/>
  </r>
  <r>
    <x v="0"/>
    <x v="9"/>
    <x v="9"/>
    <x v="0"/>
    <x v="0"/>
    <x v="2"/>
    <x v="4"/>
    <s v="0010483112"/>
    <n v="10483112"/>
    <n v="10483112"/>
    <x v="17"/>
    <s v="Mac Services LLC"/>
    <x v="1"/>
    <x v="1"/>
    <x v="0"/>
    <s v="0.00"/>
    <n v="177.18"/>
    <n v="177.18"/>
    <n v="177.18"/>
    <n v="177.18"/>
    <n v="177.18"/>
    <n v="160.12"/>
    <n v="960.72"/>
    <n v="2006.74"/>
    <n v="2006.74"/>
    <n v="1829.5600000000002"/>
    <n v="1652.38"/>
    <n v="0.82341509114284861"/>
  </r>
  <r>
    <x v="0"/>
    <x v="9"/>
    <x v="9"/>
    <x v="0"/>
    <x v="0"/>
    <x v="2"/>
    <x v="4"/>
    <s v="0010483113"/>
    <n v="10483113"/>
    <n v="10483113"/>
    <x v="17"/>
    <s v="Major Johnson"/>
    <x v="1"/>
    <x v="1"/>
    <x v="0"/>
    <s v="0.00"/>
    <s v="0.00"/>
    <s v="0.00"/>
    <n v="-20.65"/>
    <s v="0.00"/>
    <s v="0.00"/>
    <s v="0.00"/>
    <s v="0.00"/>
    <n v="-20.65"/>
    <n v="-20.65"/>
    <n v="-20.65"/>
    <n v="-20.65"/>
    <n v="1"/>
  </r>
  <r>
    <x v="0"/>
    <x v="9"/>
    <x v="9"/>
    <x v="0"/>
    <x v="0"/>
    <x v="2"/>
    <x v="4"/>
    <s v="0010483114"/>
    <n v="10483114"/>
    <n v="10483114"/>
    <x v="17"/>
    <s v="Mark Wahlberg Chevrolet"/>
    <x v="1"/>
    <x v="1"/>
    <x v="0"/>
    <n v="97.81"/>
    <n v="214.97"/>
    <s v="0.00"/>
    <s v="0.00"/>
    <s v="0.00"/>
    <s v="0.00"/>
    <s v="0.00"/>
    <s v="0.00"/>
    <n v="214.97"/>
    <n v="312.77999999999997"/>
    <n v="0"/>
    <s v="0.00"/>
    <s v="0.0%"/>
  </r>
  <r>
    <x v="0"/>
    <x v="9"/>
    <x v="9"/>
    <x v="0"/>
    <x v="0"/>
    <x v="2"/>
    <x v="4"/>
    <s v="0010483115"/>
    <n v="10483115"/>
    <n v="10483115"/>
    <x v="17"/>
    <s v="Mason Furniture"/>
    <x v="1"/>
    <x v="1"/>
    <x v="0"/>
    <n v="350.67"/>
    <n v="101.89"/>
    <s v="0.00"/>
    <n v="350.67"/>
    <s v="0.00"/>
    <s v="0.00"/>
    <s v="0.00"/>
    <n v="418.08999999999986"/>
    <n v="870.64999999999986"/>
    <n v="1221.32"/>
    <n v="768.75999999999988"/>
    <n v="768.75999999999988"/>
    <n v="0.62945010316706507"/>
  </r>
  <r>
    <x v="0"/>
    <x v="9"/>
    <x v="9"/>
    <x v="0"/>
    <x v="0"/>
    <x v="2"/>
    <x v="4"/>
    <s v="0010483116"/>
    <n v="10483116"/>
    <n v="10483116"/>
    <x v="17"/>
    <s v="Metro Heating &amp; A/C"/>
    <x v="1"/>
    <x v="1"/>
    <x v="0"/>
    <n v="112.88"/>
    <s v="0.00"/>
    <n v="112.88"/>
    <s v="0.00"/>
    <s v="0.00"/>
    <s v="0.00"/>
    <s v="0.00"/>
    <s v="0.00"/>
    <n v="112.88"/>
    <n v="225.76"/>
    <n v="112.88"/>
    <s v="0.00"/>
    <s v="0.0%"/>
  </r>
  <r>
    <x v="2"/>
    <x v="10"/>
    <x v="10"/>
    <x v="0"/>
    <x v="5"/>
    <x v="1"/>
    <x v="11"/>
    <s v="0010485952"/>
    <n v="10485952"/>
    <n v="10485952"/>
    <x v="18"/>
    <s v="PLACE SERVICES, INC."/>
    <x v="1"/>
    <x v="1"/>
    <x v="2"/>
    <n v="203.63"/>
    <s v="0.00"/>
    <s v="0.00"/>
    <s v="0.00"/>
    <s v="0.00"/>
    <s v="0.00"/>
    <s v="0.00"/>
    <s v="0.00"/>
    <n v="0"/>
    <n v="203.63"/>
    <n v="0"/>
    <s v="0.00"/>
    <s v="0.0%"/>
  </r>
  <r>
    <x v="2"/>
    <x v="21"/>
    <x v="21"/>
    <x v="0"/>
    <x v="0"/>
    <x v="2"/>
    <x v="4"/>
    <s v="0010485954"/>
    <n v="10485954"/>
    <n v="10485954"/>
    <x v="18"/>
    <s v="Way Point Church"/>
    <x v="1"/>
    <x v="1"/>
    <x v="0"/>
    <s v="0.00"/>
    <n v="112.09"/>
    <n v="112.09"/>
    <n v="112.09"/>
    <n v="112.09"/>
    <s v="0.00"/>
    <s v="0.00"/>
    <s v="0.00"/>
    <n v="448.36"/>
    <n v="448.36"/>
    <n v="336.27"/>
    <n v="224.18"/>
    <n v="0.5"/>
  </r>
  <r>
    <x v="2"/>
    <x v="21"/>
    <x v="21"/>
    <x v="0"/>
    <x v="0"/>
    <x v="3"/>
    <x v="4"/>
    <s v="0010485959"/>
    <n v="10485959"/>
    <n v="10485959"/>
    <x v="18"/>
    <s v="Transwest Buick GMC"/>
    <x v="1"/>
    <x v="1"/>
    <x v="9"/>
    <s v="0.00"/>
    <n v="225.22"/>
    <n v="112.61"/>
    <n v="112.61"/>
    <s v="0.00"/>
    <s v="0.00"/>
    <s v="0.00"/>
    <s v="0.00"/>
    <n v="450.44"/>
    <n v="450.44"/>
    <n v="225.22"/>
    <n v="112.61"/>
    <n v="0.25"/>
  </r>
  <r>
    <x v="2"/>
    <x v="21"/>
    <x v="21"/>
    <x v="0"/>
    <x v="0"/>
    <x v="2"/>
    <x v="4"/>
    <s v="0010485960"/>
    <n v="10485960"/>
    <n v="10485960"/>
    <x v="18"/>
    <s v="Dimension Construction Building Gro"/>
    <x v="1"/>
    <x v="1"/>
    <x v="0"/>
    <s v="0.00"/>
    <s v="0.00"/>
    <s v="0.00"/>
    <n v="134.38"/>
    <n v="134.38"/>
    <n v="134.38"/>
    <s v="0.00"/>
    <s v="0.00"/>
    <n v="403.14"/>
    <n v="403.14"/>
    <n v="403.14"/>
    <n v="403.14"/>
    <n v="1"/>
  </r>
  <r>
    <x v="2"/>
    <x v="21"/>
    <x v="21"/>
    <x v="0"/>
    <x v="0"/>
    <x v="2"/>
    <x v="4"/>
    <s v="0010485961"/>
    <n v="10485961"/>
    <n v="10485961"/>
    <x v="18"/>
    <s v="Veard Construction"/>
    <x v="1"/>
    <x v="1"/>
    <x v="0"/>
    <s v="0.00"/>
    <n v="337.83"/>
    <n v="337.83"/>
    <s v="0.00"/>
    <n v="252.17"/>
    <s v="0.00"/>
    <s v="0.00"/>
    <s v="0.00"/>
    <n v="927.82999999999993"/>
    <n v="927.83"/>
    <n v="590"/>
    <n v="252.17"/>
    <n v="0.27178470193893278"/>
  </r>
  <r>
    <x v="2"/>
    <x v="21"/>
    <x v="21"/>
    <x v="0"/>
    <x v="0"/>
    <x v="2"/>
    <x v="4"/>
    <s v="0010485965"/>
    <n v="10485965"/>
    <n v="10485965"/>
    <x v="18"/>
    <s v="Loves Store 690"/>
    <x v="1"/>
    <x v="1"/>
    <x v="19"/>
    <s v="0.00"/>
    <n v="130.07"/>
    <n v="130.07"/>
    <n v="130.07"/>
    <s v="0.00"/>
    <s v="0.00"/>
    <s v="0.00"/>
    <s v="0.00"/>
    <n v="390.21"/>
    <n v="390.21"/>
    <n v="260.14"/>
    <n v="130.07"/>
    <n v="0.333333333333333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1000"/>
    <s v="772191"/>
    <s v="Johnny Appleseed"/>
    <s v="Nat’l Gold"/>
    <s v="Z13"/>
    <s v="NET 30"/>
    <n v="50000"/>
    <s v="0010126209"/>
    <n v="10126209"/>
    <n v="10126209"/>
    <d v="2016-03-18T00:00:00"/>
    <x v="0"/>
    <x v="0"/>
    <x v="0"/>
    <s v="PA"/>
    <n v="23920.970000000008"/>
    <n v="2618.5400000000004"/>
    <n v="13728.24"/>
    <n v="17158.929999999997"/>
    <n v="-59.210000000000065"/>
    <n v="-19.150000000000176"/>
    <n v="-66.380000000000038"/>
    <n v="-2467.2900000000009"/>
    <n v="30893.68"/>
    <n v="54814.650000000009"/>
    <n v="28275.139999999992"/>
    <n v="14546.899999999994"/>
    <n v="0.26538343307856554"/>
  </r>
  <r>
    <s v="1000"/>
    <s v="774262"/>
    <s v="Jimmy Johnson"/>
    <s v="Monthly Recurring"/>
    <s v="Z03"/>
    <s v="NET 10"/>
    <n v="2500"/>
    <s v="0010482800"/>
    <n v="10482800"/>
    <n v="10482800"/>
    <d v="2021-09-10T00:00:00"/>
    <x v="1"/>
    <x v="1"/>
    <x v="1"/>
    <s v="OH"/>
    <n v="116.62"/>
    <n v="1"/>
    <n v="233.24"/>
    <n v="233.24"/>
    <n v="66.48"/>
    <s v="0.00"/>
    <s v="0.00"/>
    <s v="0.00"/>
    <n v="533.96"/>
    <n v="650.58000000000004"/>
    <n v="532.96"/>
    <n v="299.72000000000003"/>
    <n v="0.46069660917950139"/>
  </r>
  <r>
    <s v="1000"/>
    <s v="774262"/>
    <s v="Jimmy Johnson"/>
    <s v="Monthly Recurring"/>
    <s v="Z03"/>
    <s v="NET 10"/>
    <n v="2500"/>
    <s v="0010482799"/>
    <n v="10482799"/>
    <n v="10482799"/>
    <d v="2021-09-10T00:00:00"/>
    <x v="2"/>
    <x v="1"/>
    <x v="1"/>
    <s v="PA"/>
    <n v="117.16"/>
    <n v="117.16"/>
    <s v="0.00"/>
    <s v="0.00"/>
    <s v="0.00"/>
    <s v="0.00"/>
    <s v="0.00"/>
    <s v="0.00"/>
    <n v="117.16"/>
    <n v="234.32"/>
    <n v="0"/>
    <s v="0.00"/>
    <s v="0.0%"/>
  </r>
  <r>
    <s v="1001"/>
    <s v="774392"/>
    <s v="Angela Roberts"/>
    <s v="Monthly Recurring"/>
    <s v="Z03"/>
    <s v="NET 10"/>
    <n v="2500"/>
    <s v="0010482798"/>
    <n v="10482798"/>
    <n v="10482798"/>
    <d v="2021-09-10T00:00:00"/>
    <x v="3"/>
    <x v="1"/>
    <x v="1"/>
    <s v="OH"/>
    <n v="116.89"/>
    <n v="116.89"/>
    <s v="0.00"/>
    <s v="0.00"/>
    <s v="0.00"/>
    <s v="0.00"/>
    <s v="0.00"/>
    <s v="0.00"/>
    <n v="116.89"/>
    <n v="233.78"/>
    <n v="0"/>
    <s v="0.00"/>
    <s v="0.0%"/>
  </r>
  <r>
    <s v="1001"/>
    <s v="774392"/>
    <s v="Angela Roberts"/>
    <s v="Monthly Recurring"/>
    <s v="Z03"/>
    <s v="NET 10"/>
    <n v="2500"/>
    <s v="0010482797"/>
    <n v="10482797"/>
    <n v="10482797"/>
    <d v="2021-09-10T00:00:00"/>
    <x v="4"/>
    <x v="1"/>
    <x v="1"/>
    <s v="OH"/>
    <s v="0.00"/>
    <n v="116.89"/>
    <s v="0.00"/>
    <s v="0.00"/>
    <s v="0.00"/>
    <s v="0.00"/>
    <s v="0.00"/>
    <s v="0.00"/>
    <n v="116.89"/>
    <n v="116.89"/>
    <n v="0"/>
    <s v="0.00"/>
    <s v="0.0%"/>
  </r>
  <r>
    <s v="1000"/>
    <s v="774262"/>
    <s v="Jimmy Johnson"/>
    <s v="Monthly Recurring"/>
    <s v="Z03"/>
    <s v="NET 10"/>
    <n v="2500"/>
    <s v="0010482796"/>
    <n v="10482796"/>
    <n v="10482796"/>
    <d v="2021-09-10T00:00:00"/>
    <x v="5"/>
    <x v="1"/>
    <x v="1"/>
    <s v="OH"/>
    <n v="112.61"/>
    <s v="0.00"/>
    <s v="0.00"/>
    <s v="0.00"/>
    <s v="0.00"/>
    <s v="0.00"/>
    <s v="0.00"/>
    <s v="0.00"/>
    <n v="0"/>
    <n v="112.61"/>
    <n v="0"/>
    <s v="0.00"/>
    <s v="0.0%"/>
  </r>
  <r>
    <s v="1000"/>
    <s v="774262"/>
    <s v="Jimmy Johnson"/>
    <s v="Monthly Recurring"/>
    <s v="Z03"/>
    <s v="NET 10"/>
    <n v="2500"/>
    <s v="0010482795"/>
    <n v="10482795"/>
    <n v="10482795"/>
    <d v="2021-09-10T00:00:00"/>
    <x v="6"/>
    <x v="1"/>
    <x v="1"/>
    <s v="OH"/>
    <n v="116.62"/>
    <n v="116.62"/>
    <n v="116.62"/>
    <n v="116.62"/>
    <n v="116.62"/>
    <s v="0.00"/>
    <s v="0.00"/>
    <s v="0.00"/>
    <n v="466.48"/>
    <n v="583.1"/>
    <n v="349.86"/>
    <n v="233.24"/>
    <n v="0.4"/>
  </r>
  <r>
    <s v="1001"/>
    <s v="771754"/>
    <s v="Dwide Schrude"/>
    <s v="Monthly Recurring"/>
    <s v="Z03"/>
    <s v="NET 45"/>
    <n v="20000"/>
    <s v="0010002848"/>
    <n v="10002848"/>
    <n v="10002848"/>
    <d v="2016-03-18T00:00:00"/>
    <x v="7"/>
    <x v="0"/>
    <x v="0"/>
    <s v="OH"/>
    <n v="1757"/>
    <s v="0.00"/>
    <s v="0.00"/>
    <s v="0.00"/>
    <s v="0.00"/>
    <s v="0.00"/>
    <s v="0.00"/>
    <n v="-21.45"/>
    <n v="-21.45"/>
    <n v="1735.55"/>
    <n v="-21.45"/>
    <n v="-21.45"/>
    <n v="-1.2359194491659705E-2"/>
  </r>
  <r>
    <s v="1001"/>
    <s v="771754"/>
    <s v="Dwide Schrude"/>
    <s v="Monthly Recurring"/>
    <s v="Z03"/>
    <s v="NET 45"/>
    <n v="5000"/>
    <s v="0010002856"/>
    <n v="10002856"/>
    <n v="10002856"/>
    <d v="2016-03-18T00:00:00"/>
    <x v="8"/>
    <x v="0"/>
    <x v="0"/>
    <s v="OH"/>
    <n v="6653.6299999999992"/>
    <s v="0.00"/>
    <s v="0.00"/>
    <s v="0.00"/>
    <s v="0.00"/>
    <s v="0.00"/>
    <s v="0.00"/>
    <s v="0.00"/>
    <n v="0"/>
    <n v="6653.6299999999992"/>
    <n v="0"/>
    <s v="0.00"/>
    <s v="0.0%"/>
  </r>
  <r>
    <s v="1001"/>
    <s v="771754"/>
    <s v="Dwide Schrude"/>
    <s v="Monthly Recurring"/>
    <s v="Z03"/>
    <s v="NET 30"/>
    <n v="10000"/>
    <s v="0010003309"/>
    <n v="10003309"/>
    <n v="10003309"/>
    <d v="2016-03-18T00:00:00"/>
    <x v="9"/>
    <x v="0"/>
    <x v="0"/>
    <s v="OH"/>
    <n v="745.45"/>
    <s v="0.00"/>
    <s v="0.00"/>
    <s v="0.00"/>
    <s v="0.00"/>
    <s v="0.00"/>
    <s v="0.00"/>
    <s v="0.00"/>
    <n v="0"/>
    <n v="745.45"/>
    <n v="0"/>
    <s v="0.00"/>
    <s v="0.0%"/>
  </r>
  <r>
    <s v="1001"/>
    <s v="774392"/>
    <s v="Angela Roberts"/>
    <s v="Monthly Recurring"/>
    <s v="Z03"/>
    <s v="NET 10"/>
    <n v="2500"/>
    <s v="0010482787"/>
    <n v="10482787"/>
    <n v="10482787"/>
    <d v="2021-09-10T00:00:00"/>
    <x v="10"/>
    <x v="1"/>
    <x v="1"/>
    <s v="OH"/>
    <n v="209.63"/>
    <s v="0.00"/>
    <s v="0.00"/>
    <s v="0.00"/>
    <n v="-37.409999999999997"/>
    <s v="0.00"/>
    <s v="0.00"/>
    <s v="0.00"/>
    <n v="-37.409999999999997"/>
    <n v="172.22"/>
    <n v="-37.409999999999997"/>
    <n v="-37.409999999999997"/>
    <n v="-0.21722215770526068"/>
  </r>
  <r>
    <s v="1000"/>
    <s v="774262"/>
    <s v="Jimmy Johnson"/>
    <s v="Monthly Recurring"/>
    <s v="Z03"/>
    <s v="NET 10"/>
    <n v="2500"/>
    <s v="0010482786"/>
    <n v="10482786"/>
    <n v="10482786"/>
    <d v="2021-09-10T00:00:00"/>
    <x v="11"/>
    <x v="1"/>
    <x v="1"/>
    <s v="OH"/>
    <n v="130.06"/>
    <s v="0.00"/>
    <n v="193.22"/>
    <s v="0.00"/>
    <s v="0.00"/>
    <s v="0.00"/>
    <s v="0.00"/>
    <s v="0.00"/>
    <n v="193.22"/>
    <n v="323.27999999999997"/>
    <n v="193.22"/>
    <s v="0.00"/>
    <s v="0.0%"/>
  </r>
  <r>
    <s v="1001"/>
    <s v="771754"/>
    <s v="Dwide Schrude"/>
    <s v="Monthly Recurring"/>
    <s v="Z03"/>
    <s v="NET 10"/>
    <n v="9000"/>
    <s v="0010415054"/>
    <n v="10415054"/>
    <n v="10415054"/>
    <d v="2020-11-02T00:00:00"/>
    <x v="12"/>
    <x v="0"/>
    <x v="0"/>
    <s v="IL"/>
    <n v="631.9"/>
    <n v="3098.9599999999996"/>
    <n v="2714.89"/>
    <n v="2313.61"/>
    <n v="808.56"/>
    <s v="0.00"/>
    <s v="0.00"/>
    <s v="0.00"/>
    <n v="8936.0199999999986"/>
    <n v="9567.92"/>
    <n v="5837.06"/>
    <n v="3122.17"/>
    <n v="0.3263164825792858"/>
  </r>
  <r>
    <s v="1000"/>
    <s v="774262"/>
    <s v="Jimmy Johnson"/>
    <s v="Monthly Recurring"/>
    <s v="Z03"/>
    <s v="NET 10"/>
    <n v="2500"/>
    <s v="0010482779"/>
    <n v="10482779"/>
    <n v="10482779"/>
    <d v="2021-09-10T00:00:00"/>
    <x v="13"/>
    <x v="1"/>
    <x v="1"/>
    <s v="OH"/>
    <s v="0.00"/>
    <n v="9.2099999999999937"/>
    <n v="9.2099999999999937"/>
    <n v="9.2099999999999937"/>
    <s v="0.00"/>
    <s v="0.00"/>
    <s v="0.00"/>
    <s v="0.00"/>
    <n v="27.629999999999981"/>
    <n v="27.629999999999981"/>
    <n v="18.419999999999987"/>
    <n v="9.2099999999999937"/>
    <n v="0.33333333333333331"/>
  </r>
  <r>
    <s v="1000"/>
    <s v="774262"/>
    <s v="Jimmy Johnson"/>
    <s v="Monthly Recurring"/>
    <s v="Z03"/>
    <s v="NET 10"/>
    <n v="2500"/>
    <s v="0010482780"/>
    <n v="10482780"/>
    <n v="10482780"/>
    <d v="2021-09-10T00:00:00"/>
    <x v="14"/>
    <x v="1"/>
    <x v="1"/>
    <s v="OH"/>
    <s v="0.00"/>
    <n v="253.98"/>
    <s v="0.00"/>
    <s v="0.00"/>
    <s v="0.00"/>
    <s v="0.00"/>
    <s v="0.00"/>
    <s v="0.00"/>
    <n v="253.98"/>
    <n v="253.98"/>
    <n v="0"/>
    <s v="0.00"/>
    <s v="0.0%"/>
  </r>
  <r>
    <s v="1001"/>
    <s v="101444"/>
    <s v="Jessie Gamlig"/>
    <s v="Monthly Recurring"/>
    <s v="Z20"/>
    <s v="NET 10"/>
    <n v="0"/>
    <s v="0010482789"/>
    <n v="10482789"/>
    <n v="10482789"/>
    <d v="2021-09-10T00:00:00"/>
    <x v="15"/>
    <x v="1"/>
    <x v="1"/>
    <s v="OH"/>
    <s v="0.00"/>
    <n v="130.43"/>
    <n v="130.43"/>
    <n v="130.43"/>
    <n v="130.43"/>
    <n v="130.43"/>
    <n v="113.19"/>
    <n v="792.33"/>
    <n v="1557.67"/>
    <n v="1557.67"/>
    <n v="1427.2400000000002"/>
    <n v="1296.8100000000002"/>
    <n v="0.83253192267938658"/>
  </r>
  <r>
    <s v="1000"/>
    <s v="774262"/>
    <s v="Jimmy Johnson"/>
    <s v="Monthly Recurring"/>
    <s v="Z03"/>
    <s v="NET 10"/>
    <n v="2500"/>
    <s v="0010482790"/>
    <n v="10482790"/>
    <n v="10482790"/>
    <d v="2021-09-10T00:00:00"/>
    <x v="16"/>
    <x v="1"/>
    <x v="1"/>
    <s v="OH"/>
    <s v="0.00"/>
    <n v="112.88"/>
    <n v="112.88"/>
    <n v="112.88"/>
    <n v="112.88"/>
    <n v="112.88"/>
    <n v="112.88"/>
    <n v="677.28"/>
    <n v="1354.56"/>
    <n v="1354.56"/>
    <n v="1241.6799999999998"/>
    <n v="1128.8"/>
    <n v="0.83333333333333337"/>
  </r>
  <r>
    <s v="1001"/>
    <s v="771754"/>
    <s v="Dwide Schrude"/>
    <s v="Monthly Recurring"/>
    <s v="Z03"/>
    <s v="NET 10"/>
    <n v="15000"/>
    <s v="0010117714"/>
    <n v="10117714"/>
    <n v="10117714"/>
    <d v="2016-03-18T00:00:00"/>
    <x v="17"/>
    <x v="0"/>
    <x v="0"/>
    <s v="OH"/>
    <n v="706.69"/>
    <s v="0.00"/>
    <s v="0.00"/>
    <s v="0.00"/>
    <s v="0.00"/>
    <s v="0.00"/>
    <s v="0.00"/>
    <s v="0.00"/>
    <n v="0"/>
    <n v="706.69"/>
    <n v="0"/>
    <s v="0.00"/>
    <s v="0.0%"/>
  </r>
  <r>
    <s v="1001"/>
    <s v="774392"/>
    <s v="Angela Roberts"/>
    <s v="Monthly Recurring"/>
    <s v="Z03"/>
    <s v="NET 10"/>
    <n v="2500"/>
    <s v="0010482791"/>
    <n v="10482791"/>
    <n v="10482791"/>
    <d v="2021-09-10T00:00:00"/>
    <x v="18"/>
    <x v="1"/>
    <x v="1"/>
    <s v="OH"/>
    <n v="145.13"/>
    <s v="0.00"/>
    <s v="0.00"/>
    <s v="0.00"/>
    <s v="0.00"/>
    <s v="0.00"/>
    <s v="0.00"/>
    <s v="0.00"/>
    <n v="0"/>
    <n v="145.13"/>
    <n v="0"/>
    <s v="0.00"/>
    <s v="0.0%"/>
  </r>
  <r>
    <s v="1001"/>
    <s v="771754"/>
    <s v="Dwide Schrude"/>
    <s v="Monthly Recurring"/>
    <s v="Z10"/>
    <s v="0001"/>
    <n v="0"/>
    <s v="0010483030"/>
    <n v="10483030"/>
    <n v="10483030"/>
    <d v="2021-09-10T00:00:00"/>
    <x v="19"/>
    <x v="2"/>
    <x v="1"/>
    <s v="OH"/>
    <s v="0.00"/>
    <n v="129.30000000000001"/>
    <n v="129.30000000000001"/>
    <n v="129.30000000000001"/>
    <n v="129.30000000000001"/>
    <n v="129.30000000000001"/>
    <n v="128.69999999999999"/>
    <n v="772.2"/>
    <n v="1547.4"/>
    <n v="1547.4"/>
    <n v="1418.1"/>
    <n v="1288.8"/>
    <n v="0.83288096161302827"/>
  </r>
  <r>
    <s v="US-WMI"/>
    <s v="C-101148"/>
    <s v="Henry Jones"/>
    <s v="Monthly Recurring"/>
    <s v="Z03"/>
    <s v="NET 30"/>
    <n v="5000"/>
    <s v="0010007731"/>
    <n v="10007731"/>
    <n v="10007731"/>
    <d v="2016-03-18T00:00:00"/>
    <x v="20"/>
    <x v="0"/>
    <x v="0"/>
    <s v="OH"/>
    <n v="117.16"/>
    <s v="0.00"/>
    <s v="0.00"/>
    <s v="0.00"/>
    <s v="0.00"/>
    <s v="0.00"/>
    <s v="0.00"/>
    <s v="0.00"/>
    <n v="0"/>
    <n v="117.16"/>
    <n v="0"/>
    <s v="0.00"/>
    <s v="0.0%"/>
  </r>
  <r>
    <s v="1000"/>
    <s v="774262"/>
    <s v="Jimmy Johnson"/>
    <s v="Monthly Recurring"/>
    <s v="Z03"/>
    <s v="NET 10"/>
    <n v="2500"/>
    <s v="0010482804"/>
    <n v="10482804"/>
    <n v="10482804"/>
    <d v="2021-09-10T00:00:00"/>
    <x v="21"/>
    <x v="1"/>
    <x v="1"/>
    <s v="OH"/>
    <n v="233.78"/>
    <n v="229.5"/>
    <s v="0.00"/>
    <n v="463.28"/>
    <n v="112.61"/>
    <s v="0.00"/>
    <n v="233.78"/>
    <n v="101.89"/>
    <n v="1141.0600000000002"/>
    <n v="1374.84"/>
    <n v="911.56"/>
    <n v="911.56"/>
    <n v="0.66302987984056327"/>
  </r>
  <r>
    <s v="1000"/>
    <s v="774262"/>
    <s v="Jimmy Johnson"/>
    <s v="Monthly Recurring"/>
    <s v="Z03"/>
    <s v="NET 10"/>
    <n v="2500"/>
    <s v="0010482880"/>
    <n v="10482880"/>
    <n v="10482880"/>
    <d v="2021-09-10T00:00:00"/>
    <x v="22"/>
    <x v="1"/>
    <x v="1"/>
    <s v="OH"/>
    <s v="0.00"/>
    <n v="335.49"/>
    <n v="335.49"/>
    <n v="223.66"/>
    <s v="0.00"/>
    <s v="0.00"/>
    <s v="0.00"/>
    <s v="0.00"/>
    <n v="894.64"/>
    <n v="894.64"/>
    <n v="559.15"/>
    <n v="223.66"/>
    <n v="0.25"/>
  </r>
  <r>
    <s v="1000"/>
    <s v="774262"/>
    <s v="Jimmy Johnson"/>
    <s v="Monthly Recurring"/>
    <s v="Z03"/>
    <s v="NET 10"/>
    <n v="2500"/>
    <s v="0010482805"/>
    <n v="10482805"/>
    <n v="10482805"/>
    <d v="2021-09-10T00:00:00"/>
    <x v="23"/>
    <x v="1"/>
    <x v="1"/>
    <s v="OH"/>
    <n v="89.21"/>
    <s v="0.00"/>
    <n v="89.21"/>
    <n v="89.21"/>
    <n v="89.21"/>
    <s v="0.00"/>
    <s v="0.00"/>
    <s v="0.00"/>
    <n v="267.63"/>
    <n v="356.84"/>
    <n v="267.63"/>
    <n v="178.42"/>
    <n v="0.5"/>
  </r>
  <r>
    <s v="1000"/>
    <s v="774262"/>
    <s v="Jimmy Johnson"/>
    <s v="Monthly Recurring"/>
    <s v="Z03"/>
    <s v="NET 10"/>
    <n v="2500"/>
    <s v="0010482807"/>
    <n v="10482807"/>
    <n v="10482807"/>
    <d v="2021-09-10T00:00:00"/>
    <x v="24"/>
    <x v="1"/>
    <x v="1"/>
    <s v="OH"/>
    <s v="0.00"/>
    <s v="0.00"/>
    <s v="0.00"/>
    <s v="0.00"/>
    <s v="0.00"/>
    <s v="0.00"/>
    <s v="0.00"/>
    <n v="294.25"/>
    <n v="294.25"/>
    <n v="294.25"/>
    <n v="294.25"/>
    <n v="294.25"/>
    <n v="1"/>
  </r>
  <r>
    <s v="1000"/>
    <s v="774262"/>
    <s v="Jimmy Johnson"/>
    <s v="Monthly Recurring"/>
    <s v="Z03"/>
    <s v="NET 10"/>
    <n v="2500"/>
    <s v="0010482808"/>
    <n v="10482808"/>
    <n v="10482808"/>
    <d v="2021-09-10T00:00:00"/>
    <x v="25"/>
    <x v="1"/>
    <x v="1"/>
    <s v="OH"/>
    <s v="0.00"/>
    <n v="129.76"/>
    <n v="129.76"/>
    <s v="0.00"/>
    <s v="0.00"/>
    <s v="0.00"/>
    <s v="0.00"/>
    <s v="0.00"/>
    <n v="259.52"/>
    <n v="259.52"/>
    <n v="129.76"/>
    <s v="0.00"/>
    <s v="0.0%"/>
  </r>
  <r>
    <s v="1001"/>
    <s v="774392"/>
    <s v="Angela Roberts"/>
    <s v="Monthly Recurring"/>
    <s v="Z03"/>
    <s v="NET 10"/>
    <n v="2500"/>
    <s v="0010482809"/>
    <n v="10482809"/>
    <n v="10482809"/>
    <d v="2021-09-10T00:00:00"/>
    <x v="26"/>
    <x v="1"/>
    <x v="1"/>
    <s v="SD"/>
    <n v="112.88"/>
    <s v="0.00"/>
    <s v="0.00"/>
    <s v="0.00"/>
    <s v="0.00"/>
    <s v="0.00"/>
    <s v="0.00"/>
    <s v="0.00"/>
    <n v="0"/>
    <n v="112.88"/>
    <n v="0"/>
    <s v="0.00"/>
    <s v="0.0%"/>
  </r>
  <r>
    <s v="1000"/>
    <s v="774262"/>
    <s v="Jimmy Johnson"/>
    <s v="Monthly Recurring"/>
    <s v="Z03"/>
    <s v="NET 10"/>
    <n v="2500"/>
    <s v="0010482810"/>
    <n v="10482810"/>
    <n v="10482810"/>
    <d v="2021-09-10T00:00:00"/>
    <x v="27"/>
    <x v="1"/>
    <x v="1"/>
    <s v="OH"/>
    <s v="0.00"/>
    <n v="97.81"/>
    <n v="97.81"/>
    <n v="97.81"/>
    <s v="0.00"/>
    <n v="97.81"/>
    <s v="0.00"/>
    <s v="0.00"/>
    <n v="391.24"/>
    <n v="391.24"/>
    <n v="293.43"/>
    <n v="195.62"/>
    <n v="0.5"/>
  </r>
  <r>
    <s v="1000"/>
    <s v="774262"/>
    <s v="Jimmy Johnson"/>
    <s v="Monthly Recurring"/>
    <s v="Z03"/>
    <s v="NET 10"/>
    <n v="2500"/>
    <s v="0010482811"/>
    <n v="10482811"/>
    <n v="10482811"/>
    <d v="2021-09-10T00:00:00"/>
    <x v="28"/>
    <x v="1"/>
    <x v="1"/>
    <s v="OH"/>
    <n v="101.89"/>
    <s v="0.00"/>
    <s v="0.00"/>
    <s v="0.00"/>
    <s v="0.00"/>
    <s v="0.00"/>
    <s v="0.00"/>
    <s v="0.00"/>
    <n v="0"/>
    <n v="101.89"/>
    <n v="0"/>
    <s v="0.00"/>
    <s v="0.0%"/>
  </r>
  <r>
    <s v="1000"/>
    <s v="774262"/>
    <s v="Jimmy Johnson"/>
    <s v="Monthly Recurring"/>
    <s v="Z03"/>
    <s v="NET 10"/>
    <n v="2500"/>
    <s v="0010482883"/>
    <n v="10482883"/>
    <n v="10482883"/>
    <d v="2021-09-10T00:00:00"/>
    <x v="29"/>
    <x v="1"/>
    <x v="1"/>
    <s v="OH"/>
    <s v="0.00"/>
    <s v="0.00"/>
    <s v="0.00"/>
    <s v="0.00"/>
    <s v="0.00"/>
    <s v="0.00"/>
    <s v="0.00"/>
    <n v="548.67999999999995"/>
    <n v="548.67999999999995"/>
    <n v="548.67999999999995"/>
    <n v="548.67999999999995"/>
    <n v="548.67999999999995"/>
    <n v="1"/>
  </r>
  <r>
    <s v="1000"/>
    <s v="772191"/>
    <s v="Johnny Appleseed"/>
    <s v="Nat’l Gold"/>
    <s v="Z13"/>
    <s v="NET 30"/>
    <n v="350000"/>
    <s v="0010126303"/>
    <n v="10126303"/>
    <n v="10126303"/>
    <d v="2016-03-22T00:00:00"/>
    <x v="30"/>
    <x v="0"/>
    <x v="0"/>
    <s v="CA"/>
    <n v="65881.900000000009"/>
    <n v="34775.94"/>
    <n v="3433.33"/>
    <n v="3097.16"/>
    <n v="4031.96"/>
    <n v="3045.3999999999996"/>
    <n v="310.87"/>
    <n v="4903.6099999999997"/>
    <n v="53598.270000000011"/>
    <n v="119480.17000000001"/>
    <n v="18822.329999999998"/>
    <n v="15389"/>
    <n v="0.12879961586931118"/>
  </r>
  <r>
    <s v="1000"/>
    <s v="774262"/>
    <s v="Jimmy Johnson"/>
    <s v="Monthly Recurring"/>
    <s v="Z03"/>
    <s v="NET 10"/>
    <n v="2500"/>
    <s v="0010482813"/>
    <n v="10482813"/>
    <n v="10482813"/>
    <d v="2021-09-10T00:00:00"/>
    <x v="31"/>
    <x v="1"/>
    <x v="1"/>
    <s v="OH"/>
    <s v="0.00"/>
    <s v="0.00"/>
    <s v="0.00"/>
    <s v="0.00"/>
    <s v="0.00"/>
    <s v="0.00"/>
    <s v="0.00"/>
    <n v="112.09"/>
    <n v="112.09"/>
    <n v="112.09"/>
    <n v="112.09"/>
    <n v="112.09"/>
    <n v="1"/>
  </r>
  <r>
    <s v="1000"/>
    <s v="774262"/>
    <s v="Jimmy Johnson"/>
    <s v="Monthly Recurring"/>
    <s v="Z03"/>
    <s v="NET 10"/>
    <n v="2500"/>
    <s v="0010482845"/>
    <n v="10482845"/>
    <n v="10482845"/>
    <d v="2021-09-10T00:00:00"/>
    <x v="32"/>
    <x v="1"/>
    <x v="1"/>
    <s v="MI"/>
    <n v="117.16"/>
    <s v="0.00"/>
    <s v="0.00"/>
    <s v="0.00"/>
    <s v="0.00"/>
    <s v="0.00"/>
    <s v="0.00"/>
    <s v="0.00"/>
    <n v="0"/>
    <n v="117.16"/>
    <n v="0"/>
    <s v="0.00"/>
    <s v="0.0%"/>
  </r>
  <r>
    <s v="1001"/>
    <s v="774374"/>
    <s v="Blake Walters"/>
    <s v="Monthly Recurring"/>
    <s v="Z10"/>
    <s v="0001"/>
    <n v="0"/>
    <s v="0010483032"/>
    <n v="10483032"/>
    <n v="10483032"/>
    <d v="2021-09-10T00:00:00"/>
    <x v="33"/>
    <x v="2"/>
    <x v="1"/>
    <s v="OH"/>
    <s v="0.00"/>
    <s v="0.00"/>
    <s v="0.00"/>
    <s v="0.00"/>
    <s v="0.00"/>
    <s v="0.00"/>
    <n v="89.01"/>
    <n v="482.64"/>
    <n v="571.65"/>
    <n v="571.65"/>
    <n v="571.65"/>
    <n v="571.65"/>
    <n v="1"/>
  </r>
  <r>
    <s v="1000"/>
    <s v="774262"/>
    <s v="Jimmy Johnson"/>
    <s v="Monthly Recurring"/>
    <s v="Z03"/>
    <s v="NET 10"/>
    <n v="2500"/>
    <s v="0010482847"/>
    <n v="10482847"/>
    <n v="10482847"/>
    <d v="2021-09-10T00:00:00"/>
    <x v="34"/>
    <x v="1"/>
    <x v="1"/>
    <s v="OH"/>
    <s v="0.00"/>
    <s v="0.00"/>
    <s v="0.00"/>
    <s v="0.00"/>
    <s v="0.00"/>
    <s v="0.00"/>
    <s v="0.00"/>
    <n v="695.5"/>
    <n v="695.5"/>
    <n v="695.5"/>
    <n v="695.5"/>
    <n v="695.5"/>
    <n v="1"/>
  </r>
  <r>
    <s v="1000"/>
    <s v="774262"/>
    <s v="Jimmy Johnson"/>
    <s v="Monthly Recurring"/>
    <s v="Z03"/>
    <s v="NET 10"/>
    <n v="2500"/>
    <s v="0010482848"/>
    <n v="10482848"/>
    <n v="10482848"/>
    <d v="2021-09-10T00:00:00"/>
    <x v="35"/>
    <x v="1"/>
    <x v="1"/>
    <s v="OH"/>
    <s v="0.00"/>
    <n v="559"/>
    <s v="0.00"/>
    <s v="0.00"/>
    <s v="0.00"/>
    <s v="0.00"/>
    <s v="0.00"/>
    <s v="0.00"/>
    <n v="559"/>
    <n v="559"/>
    <n v="0"/>
    <s v="0.00"/>
    <s v="0.0%"/>
  </r>
  <r>
    <s v="1000"/>
    <s v="774262"/>
    <s v="Jimmy Johnson"/>
    <s v="Monthly Recurring"/>
    <s v="Z03"/>
    <s v="NET 10"/>
    <n v="2500"/>
    <s v="0010482849"/>
    <n v="10482849"/>
    <n v="10482849"/>
    <d v="2021-09-10T00:00:00"/>
    <x v="36"/>
    <x v="1"/>
    <x v="1"/>
    <s v="OH"/>
    <n v="232.14"/>
    <n v="349.03"/>
    <s v="0.00"/>
    <n v="116.07"/>
    <s v="0.00"/>
    <s v="0.00"/>
    <s v="0.00"/>
    <s v="0.00"/>
    <n v="465.09999999999997"/>
    <n v="697.24"/>
    <n v="116.07"/>
    <n v="116.07"/>
    <n v="0.16647065572830014"/>
  </r>
  <r>
    <s v="1000"/>
    <s v="774262"/>
    <s v="Jimmy Johnson"/>
    <s v="Monthly Recurring"/>
    <s v="Z03"/>
    <s v="NET 10"/>
    <n v="2500"/>
    <s v="0010482851"/>
    <n v="10482851"/>
    <n v="10482851"/>
    <d v="2021-09-10T00:00:00"/>
    <x v="37"/>
    <x v="1"/>
    <x v="1"/>
    <s v="OH"/>
    <s v="0.00"/>
    <n v="145.13"/>
    <n v="145.13"/>
    <n v="145.13"/>
    <n v="145.13"/>
    <n v="145.13"/>
    <n v="145.13"/>
    <s v="0.00"/>
    <n v="870.78"/>
    <n v="870.78"/>
    <n v="725.65"/>
    <n v="580.52"/>
    <n v="0.66666666666666663"/>
  </r>
  <r>
    <s v="1000"/>
    <s v="774262"/>
    <s v="Jimmy Johnson"/>
    <s v="Monthly Recurring"/>
    <s v="Z03"/>
    <s v="NET 10"/>
    <n v="2500"/>
    <s v="0010482852"/>
    <n v="10482852"/>
    <n v="10482852"/>
    <d v="2021-09-10T00:00:00"/>
    <x v="38"/>
    <x v="1"/>
    <x v="1"/>
    <s v="OH"/>
    <s v="0.00"/>
    <s v="0.00"/>
    <n v="129.46"/>
    <s v="0.00"/>
    <s v="0.00"/>
    <s v="0.00"/>
    <s v="0.00"/>
    <s v="0.00"/>
    <n v="129.46"/>
    <n v="129.46"/>
    <n v="129.46"/>
    <s v="0.00"/>
    <s v="0.0%"/>
  </r>
  <r>
    <s v="1001"/>
    <s v="105885"/>
    <s v="Jack Bowers"/>
    <s v="Monthly Recurring"/>
    <s v="Z03"/>
    <s v="NET 45"/>
    <n v="20000"/>
    <s v="0010017644"/>
    <n v="10017644"/>
    <n v="10017644"/>
    <d v="2016-03-18T00:00:00"/>
    <x v="39"/>
    <x v="0"/>
    <x v="0"/>
    <s v="OH"/>
    <n v="419.26"/>
    <s v="0.00"/>
    <s v="0.00"/>
    <s v="0.00"/>
    <s v="0.00"/>
    <s v="0.00"/>
    <s v="0.00"/>
    <n v="161.25"/>
    <n v="161.25"/>
    <n v="580.51"/>
    <n v="161.25"/>
    <n v="161.25"/>
    <n v="0.2777729927133038"/>
  </r>
  <r>
    <s v="1000"/>
    <s v="774262"/>
    <s v="Jimmy Johnson"/>
    <s v="Monthly Recurring"/>
    <s v="Z03"/>
    <s v="NET 10"/>
    <n v="2500"/>
    <s v="0010482853"/>
    <n v="10482853"/>
    <n v="10482853"/>
    <d v="2021-09-10T00:00:00"/>
    <x v="40"/>
    <x v="1"/>
    <x v="1"/>
    <s v="OH"/>
    <s v="0.00"/>
    <n v="108.99"/>
    <s v="0.00"/>
    <n v="1069.2"/>
    <n v="-8.17"/>
    <n v="-8.17"/>
    <n v="-7.13"/>
    <n v="-42.78"/>
    <n v="1111.9399999999998"/>
    <n v="1111.9399999999998"/>
    <n v="1002.95"/>
    <n v="1002.95"/>
    <n v="0.90198212133748246"/>
  </r>
  <r>
    <s v="1000"/>
    <s v="774262"/>
    <s v="Jimmy Johnson"/>
    <s v="Monthly Recurring"/>
    <s v="Z03"/>
    <s v="NET 10"/>
    <n v="2500"/>
    <s v="0010482875"/>
    <n v="10482875"/>
    <n v="10482875"/>
    <d v="2021-09-10T00:00:00"/>
    <x v="41"/>
    <x v="1"/>
    <x v="1"/>
    <s v="OH"/>
    <n v="405"/>
    <n v="675"/>
    <s v="0.00"/>
    <s v="0.00"/>
    <n v="-135"/>
    <s v="0.00"/>
    <s v="0.00"/>
    <n v="356.84"/>
    <n v="896.83999999999992"/>
    <n v="1301.8399999999999"/>
    <n v="221.83999999999997"/>
    <n v="221.83999999999997"/>
    <n v="0.1704049652799115"/>
  </r>
  <r>
    <s v="1000"/>
    <s v="774262"/>
    <s v="Jimmy Johnson"/>
    <s v="Monthly Recurring"/>
    <s v="Z03"/>
    <s v="NET 10"/>
    <n v="2500"/>
    <s v="0010482855"/>
    <n v="10482855"/>
    <n v="10482855"/>
    <d v="2021-09-10T00:00:00"/>
    <x v="42"/>
    <x v="1"/>
    <x v="1"/>
    <s v="TN"/>
    <s v="0.00"/>
    <n v="178.42"/>
    <s v="0.00"/>
    <s v="0.00"/>
    <s v="0.00"/>
    <s v="0.00"/>
    <s v="0.00"/>
    <s v="0.00"/>
    <n v="178.42"/>
    <n v="178.42"/>
    <n v="0"/>
    <s v="0.00"/>
    <s v="0.0%"/>
  </r>
  <r>
    <s v="1001"/>
    <s v="105885"/>
    <s v="Jack Bowers"/>
    <s v="Monthly Recurring"/>
    <s v="Z10"/>
    <s v="0001"/>
    <n v="0"/>
    <s v="0010482992"/>
    <n v="10482992"/>
    <n v="10482992"/>
    <d v="2021-09-10T00:00:00"/>
    <x v="43"/>
    <x v="2"/>
    <x v="1"/>
    <s v="OH"/>
    <s v="0.00"/>
    <s v="0.00"/>
    <s v="0.00"/>
    <s v="0.00"/>
    <s v="0.00"/>
    <s v="0.00"/>
    <s v="0.00"/>
    <n v="1306.17"/>
    <n v="1306.17"/>
    <n v="1306.17"/>
    <n v="1306.17"/>
    <n v="1306.17"/>
    <n v="1"/>
  </r>
  <r>
    <s v="1001"/>
    <s v="105885"/>
    <s v="Jack Bowers"/>
    <s v="Monthly Recurring"/>
    <s v="Z03"/>
    <s v="NET 30"/>
    <n v="10000"/>
    <s v="0010320412"/>
    <n v="10320412"/>
    <n v="10320412"/>
    <d v="2017-01-19T00:00:00"/>
    <x v="44"/>
    <x v="0"/>
    <x v="0"/>
    <s v="MN"/>
    <n v="395.34"/>
    <s v="0.00"/>
    <s v="0.00"/>
    <s v="0.00"/>
    <s v="0.00"/>
    <s v="0.00"/>
    <s v="0.00"/>
    <s v="0.00"/>
    <n v="0"/>
    <n v="395.34"/>
    <n v="0"/>
    <s v="0.00"/>
    <s v="0.0%"/>
  </r>
  <r>
    <s v="1000"/>
    <s v="774262"/>
    <s v="Jimmy Johnson"/>
    <s v="Monthly Recurring"/>
    <s v="Z03"/>
    <s v="NET 10"/>
    <n v="2500"/>
    <s v="0010482861"/>
    <n v="10482861"/>
    <n v="10482861"/>
    <d v="2021-09-10T00:00:00"/>
    <x v="45"/>
    <x v="1"/>
    <x v="1"/>
    <s v="OH"/>
    <n v="125"/>
    <s v="0.00"/>
    <s v="0.00"/>
    <s v="0.00"/>
    <s v="0.00"/>
    <s v="0.00"/>
    <s v="0.00"/>
    <s v="0.00"/>
    <n v="0"/>
    <n v="125"/>
    <n v="0"/>
    <s v="0.00"/>
    <s v="0.0%"/>
  </r>
  <r>
    <s v="1000"/>
    <s v="774262"/>
    <s v="Jimmy Johnson"/>
    <s v="Monthly Recurring"/>
    <s v="Z03"/>
    <s v="NET 10"/>
    <n v="2500"/>
    <s v="0010482862"/>
    <n v="10482862"/>
    <n v="10482862"/>
    <d v="2021-09-10T00:00:00"/>
    <x v="46"/>
    <x v="1"/>
    <x v="1"/>
    <s v="OH"/>
    <s v="0.00"/>
    <n v="315"/>
    <s v="0.00"/>
    <s v="0.00"/>
    <s v="0.00"/>
    <s v="0.00"/>
    <s v="0.00"/>
    <s v="0.00"/>
    <n v="315"/>
    <n v="315"/>
    <n v="0"/>
    <s v="0.00"/>
    <s v="0.0%"/>
  </r>
  <r>
    <s v="1000"/>
    <s v="774262"/>
    <s v="Jimmy Johnson"/>
    <s v="Monthly Recurring"/>
    <s v="Z03"/>
    <s v="NET 10"/>
    <n v="2500"/>
    <s v="0010482863"/>
    <n v="10482863"/>
    <n v="10482863"/>
    <d v="2021-09-10T00:00:00"/>
    <x v="47"/>
    <x v="1"/>
    <x v="1"/>
    <s v="IL"/>
    <s v="0.00"/>
    <s v="0.00"/>
    <s v="0.00"/>
    <s v="0.00"/>
    <s v="0.00"/>
    <s v="0.00"/>
    <s v="0.00"/>
    <n v="101.89"/>
    <n v="101.89"/>
    <n v="101.89"/>
    <n v="101.89"/>
    <n v="101.89"/>
    <n v="1"/>
  </r>
  <r>
    <s v="1001"/>
    <s v="105885"/>
    <s v="Jack Bowers"/>
    <s v="Monthly Recurring"/>
    <s v="Z03"/>
    <s v="NET 45"/>
    <n v="15000"/>
    <s v="0010021852"/>
    <n v="10021852"/>
    <n v="10021852"/>
    <d v="2016-03-18T00:00:00"/>
    <x v="48"/>
    <x v="0"/>
    <x v="0"/>
    <s v="OH"/>
    <n v="6299.2"/>
    <n v="1202.7499999999998"/>
    <n v="233.89"/>
    <n v="292.87000000000006"/>
    <n v="492.45000000000016"/>
    <s v="0.00"/>
    <s v="0.00"/>
    <s v="0.00"/>
    <n v="2221.96"/>
    <n v="8521.16"/>
    <n v="1019.2100000000002"/>
    <n v="785.32000000000016"/>
    <n v="9.2161161156462293E-2"/>
  </r>
  <r>
    <s v="1000"/>
    <s v="774262"/>
    <s v="Jimmy Johnson"/>
    <s v="Monthly Recurring"/>
    <s v="Z03"/>
    <s v="NET 10"/>
    <n v="2500"/>
    <s v="0010482864"/>
    <n v="10482864"/>
    <n v="10482864"/>
    <d v="2021-09-10T00:00:00"/>
    <x v="49"/>
    <x v="1"/>
    <x v="1"/>
    <s v="WV"/>
    <n v="277.12"/>
    <n v="942.37"/>
    <s v="0.00"/>
    <s v="0.00"/>
    <s v="0.00"/>
    <s v="0.00"/>
    <s v="0.00"/>
    <s v="0.00"/>
    <n v="942.37"/>
    <n v="1219.49"/>
    <n v="0"/>
    <s v="0.00"/>
    <s v="0.0%"/>
  </r>
  <r>
    <s v="1000"/>
    <s v="774262"/>
    <s v="Jimmy Johnson"/>
    <s v="Monthly Recurring"/>
    <s v="Z03"/>
    <s v="NET 10"/>
    <n v="2500"/>
    <s v="0010482951"/>
    <n v="10482951"/>
    <n v="10482951"/>
    <d v="2021-09-10T00:00:00"/>
    <x v="50"/>
    <x v="2"/>
    <x v="1"/>
    <s v="OH"/>
    <s v="0.00"/>
    <n v="130.06"/>
    <s v="0.00"/>
    <s v="0.00"/>
    <s v="0.00"/>
    <s v="0.00"/>
    <s v="0.00"/>
    <s v="0.00"/>
    <n v="130.06"/>
    <n v="130.06"/>
    <n v="0"/>
    <s v="0.00"/>
    <s v="0.0%"/>
  </r>
  <r>
    <s v="1000"/>
    <s v="774262"/>
    <s v="Jimmy Johnson"/>
    <s v="Monthly Recurring"/>
    <s v="Z03"/>
    <s v="NET 10"/>
    <n v="2500"/>
    <s v="0010482866"/>
    <n v="10482866"/>
    <n v="10482866"/>
    <d v="2021-09-10T00:00:00"/>
    <x v="51"/>
    <x v="1"/>
    <x v="1"/>
    <s v="OH"/>
    <s v="0.00"/>
    <n v="88.59"/>
    <s v="0.00"/>
    <s v="0.00"/>
    <s v="0.00"/>
    <s v="0.00"/>
    <s v="0.00"/>
    <s v="0.00"/>
    <n v="88.59"/>
    <n v="88.59"/>
    <n v="0"/>
    <s v="0.00"/>
    <s v="0.0%"/>
  </r>
  <r>
    <s v="1000"/>
    <s v="774262"/>
    <s v="Jimmy Johnson"/>
    <s v="Monthly Recurring"/>
    <s v="Z03"/>
    <s v="NET 10"/>
    <n v="2500"/>
    <s v="0010482803"/>
    <n v="10482803"/>
    <n v="10482803"/>
    <d v="2021-09-10T00:00:00"/>
    <x v="52"/>
    <x v="1"/>
    <x v="1"/>
    <s v="OH"/>
    <s v="0.00"/>
    <n v="80.63"/>
    <s v="0.00"/>
    <s v="0.00"/>
    <s v="0.00"/>
    <s v="0.00"/>
    <s v="0.00"/>
    <s v="0.00"/>
    <n v="80.63"/>
    <n v="80.63"/>
    <n v="0"/>
    <s v="0.00"/>
    <s v="0.0%"/>
  </r>
  <r>
    <s v="1001"/>
    <s v="105885"/>
    <s v="Jack Bowers"/>
    <s v="Monthly Recurring"/>
    <s v="Z03"/>
    <s v="NET 10"/>
    <n v="2500"/>
    <s v="0010477860"/>
    <n v="10477860"/>
    <n v="10477860"/>
    <d v="2021-07-29T00:00:00"/>
    <x v="53"/>
    <x v="0"/>
    <x v="0"/>
    <s v="OH"/>
    <n v="140"/>
    <s v="0.00"/>
    <s v="0.00"/>
    <s v="0.00"/>
    <s v="0.00"/>
    <n v="210"/>
    <s v="0.00"/>
    <s v="0.00"/>
    <n v="210"/>
    <n v="350"/>
    <n v="210"/>
    <n v="210"/>
    <n v="0.6"/>
  </r>
  <r>
    <s v="1000"/>
    <s v="774262"/>
    <s v="Jimmy Johnson"/>
    <s v="Monthly Recurring"/>
    <s v="Z03"/>
    <s v="NET 10"/>
    <n v="2500"/>
    <s v="0010482802"/>
    <n v="10482802"/>
    <n v="10482802"/>
    <d v="2021-09-10T00:00:00"/>
    <x v="54"/>
    <x v="1"/>
    <x v="1"/>
    <s v="OH"/>
    <s v="0.00"/>
    <n v="90.74"/>
    <n v="90.74"/>
    <n v="90.74"/>
    <n v="90.74"/>
    <s v="0.00"/>
    <s v="0.00"/>
    <s v="0.00"/>
    <n v="362.96"/>
    <n v="362.96"/>
    <n v="272.21999999999997"/>
    <n v="181.48"/>
    <n v="0.5"/>
  </r>
  <r>
    <s v="1001"/>
    <s v="105885"/>
    <s v="Jack Bowers"/>
    <s v="Monthly Recurring"/>
    <s v="Z03"/>
    <s v="NET 45"/>
    <n v="2500"/>
    <s v="0010024172"/>
    <n v="10024172"/>
    <n v="10024172"/>
    <d v="2016-03-18T00:00:00"/>
    <x v="55"/>
    <x v="0"/>
    <x v="0"/>
    <s v="OH"/>
    <n v="423.54"/>
    <s v="0.00"/>
    <s v="0.00"/>
    <s v="0.00"/>
    <s v="0.00"/>
    <s v="0.00"/>
    <s v="0.00"/>
    <s v="0.00"/>
    <n v="0"/>
    <n v="423.54"/>
    <n v="0"/>
    <s v="0.00"/>
    <s v="0.0%"/>
  </r>
  <r>
    <s v="1000"/>
    <s v="774262"/>
    <s v="Jimmy Johnson"/>
    <s v="Monthly Recurring"/>
    <s v="Z03"/>
    <s v="NET 10"/>
    <n v="2500"/>
    <s v="0010482928"/>
    <n v="10482928"/>
    <n v="10482928"/>
    <d v="2021-09-10T00:00:00"/>
    <x v="56"/>
    <x v="1"/>
    <x v="1"/>
    <s v="IN"/>
    <s v="0.00"/>
    <s v="0.00"/>
    <s v="0.00"/>
    <s v="0.00"/>
    <s v="0.00"/>
    <s v="0.00"/>
    <s v="0.00"/>
    <n v="429"/>
    <n v="429"/>
    <n v="429"/>
    <n v="429"/>
    <n v="429"/>
    <n v="1"/>
  </r>
  <r>
    <s v="1000"/>
    <s v="774262"/>
    <s v="Jimmy Johnson"/>
    <s v="Monthly Recurring"/>
    <s v="Z03"/>
    <s v="NET 10"/>
    <n v="2500"/>
    <s v="0010482929"/>
    <n v="10482929"/>
    <n v="10482929"/>
    <d v="2021-09-10T00:00:00"/>
    <x v="57"/>
    <x v="1"/>
    <x v="1"/>
    <s v="OH"/>
    <n v="225.76"/>
    <n v="225.76"/>
    <n v="112.88"/>
    <s v="0.00"/>
    <s v="0.00"/>
    <s v="0.00"/>
    <s v="0.00"/>
    <n v="225.76"/>
    <n v="564.4"/>
    <n v="790.16"/>
    <n v="338.64"/>
    <n v="225.76"/>
    <n v="0.2857142857142857"/>
  </r>
  <r>
    <s v="1000"/>
    <s v="774262"/>
    <s v="Jimmy Johnson"/>
    <s v="Monthly Recurring"/>
    <s v="Z03"/>
    <s v="NET 10"/>
    <n v="2500"/>
    <s v="0010482930"/>
    <n v="10482930"/>
    <n v="10482930"/>
    <d v="2021-09-10T00:00:00"/>
    <x v="58"/>
    <x v="1"/>
    <x v="1"/>
    <s v="OH"/>
    <s v="0.00"/>
    <n v="154.79"/>
    <s v="0.00"/>
    <s v="0.00"/>
    <s v="0.00"/>
    <s v="0.00"/>
    <s v="0.00"/>
    <s v="0.00"/>
    <n v="154.79"/>
    <n v="154.79"/>
    <n v="0"/>
    <s v="0.00"/>
    <s v="0.0%"/>
  </r>
  <r>
    <s v="1000"/>
    <s v="774262"/>
    <s v="Jimmy Johnson"/>
    <s v="Monthly Recurring"/>
    <s v="Z03"/>
    <s v="NET 10"/>
    <n v="2500"/>
    <s v="0010482931"/>
    <n v="10482931"/>
    <n v="10482931"/>
    <d v="2021-09-10T00:00:00"/>
    <x v="59"/>
    <x v="1"/>
    <x v="1"/>
    <s v="GA"/>
    <s v="0.00"/>
    <s v="0.00"/>
    <s v="0.00"/>
    <n v="9.7799999999999994"/>
    <n v="97.81"/>
    <n v="97.81"/>
    <n v="91.38"/>
    <n v="548.28"/>
    <n v="845.06"/>
    <n v="845.06"/>
    <n v="845.06"/>
    <n v="845.06"/>
    <n v="1"/>
  </r>
  <r>
    <s v="1000"/>
    <s v="774262"/>
    <s v="Jimmy Johnson"/>
    <s v="Monthly Recurring"/>
    <s v="Z03"/>
    <s v="NET 10"/>
    <n v="2500"/>
    <s v="0010482932"/>
    <n v="10482932"/>
    <n v="10482932"/>
    <d v="2021-09-10T00:00:00"/>
    <x v="60"/>
    <x v="1"/>
    <x v="1"/>
    <s v="OH"/>
    <s v="0.00"/>
    <n v="350.67"/>
    <n v="350.67"/>
    <n v="350.67"/>
    <n v="350.67"/>
    <n v="350.67"/>
    <n v="305.67"/>
    <n v="1834.02"/>
    <n v="3893.04"/>
    <n v="3893.04"/>
    <n v="3542.37"/>
    <n v="3191.7"/>
    <n v="0.8198477282534985"/>
  </r>
  <r>
    <s v="1000"/>
    <s v="774262"/>
    <s v="Jimmy Johnson"/>
    <s v="Monthly Recurring"/>
    <s v="Z03"/>
    <s v="NET 10"/>
    <n v="2500"/>
    <s v="0010482934"/>
    <n v="10482934"/>
    <n v="10482934"/>
    <d v="2021-09-10T00:00:00"/>
    <x v="61"/>
    <x v="1"/>
    <x v="1"/>
    <s v="OH"/>
    <s v="0.00"/>
    <n v="89.01"/>
    <n v="89.01"/>
    <n v="89.01"/>
    <n v="89.01"/>
    <n v="89.01"/>
    <n v="80.44"/>
    <n v="557.64"/>
    <n v="1083.1300000000001"/>
    <n v="1083.1300000000001"/>
    <n v="994.11999999999989"/>
    <n v="905.1099999999999"/>
    <n v="0.8356429976087818"/>
  </r>
  <r>
    <s v="1000"/>
    <s v="774262"/>
    <s v="Jimmy Johnson"/>
    <s v="Monthly Recurring"/>
    <s v="Z03"/>
    <s v="NET 10"/>
    <n v="2500"/>
    <s v="0010482935"/>
    <n v="10482935"/>
    <n v="10482935"/>
    <d v="2021-09-10T00:00:00"/>
    <x v="62"/>
    <x v="1"/>
    <x v="1"/>
    <s v="OH"/>
    <s v="0.00"/>
    <n v="1109.6600000000001"/>
    <s v="0.00"/>
    <s v="0.00"/>
    <s v="0.00"/>
    <s v="0.00"/>
    <s v="0.00"/>
    <n v="-191.24"/>
    <n v="918.42000000000007"/>
    <n v="918.42"/>
    <n v="-191.24"/>
    <n v="-191.24"/>
    <n v="-0.2082271727532066"/>
  </r>
  <r>
    <s v="1000"/>
    <s v="774262"/>
    <s v="Jimmy Johnson"/>
    <s v="Monthly Recurring"/>
    <s v="Z03"/>
    <s v="NET 10"/>
    <n v="2500"/>
    <s v="0010482936"/>
    <n v="10482936"/>
    <n v="10482936"/>
    <d v="2021-09-10T00:00:00"/>
    <x v="63"/>
    <x v="1"/>
    <x v="1"/>
    <s v="OH"/>
    <s v="0.00"/>
    <s v="0.00"/>
    <n v="216.78"/>
    <n v="216.78"/>
    <n v="216.78"/>
    <n v="398.06"/>
    <n v="181.28"/>
    <n v="181.28"/>
    <n v="1410.96"/>
    <n v="1410.96"/>
    <n v="1410.96"/>
    <n v="1194.18"/>
    <n v="0.84635992515733971"/>
  </r>
  <r>
    <s v="1000"/>
    <s v="774262"/>
    <s v="Jimmy Johnson"/>
    <s v="Monthly Recurring"/>
    <s v="Z10"/>
    <s v="0001"/>
    <n v="0.01"/>
    <s v="0010482954"/>
    <n v="10482954"/>
    <n v="10482954"/>
    <d v="2021-09-10T00:00:00"/>
    <x v="64"/>
    <x v="2"/>
    <x v="1"/>
    <s v="OH"/>
    <s v="0.00"/>
    <s v="0.00"/>
    <s v="0.00"/>
    <n v="116.35"/>
    <n v="249.79"/>
    <n v="249.79"/>
    <n v="234.85"/>
    <n v="805.96"/>
    <n v="1656.74"/>
    <n v="1656.74"/>
    <n v="1656.7399999999998"/>
    <n v="1656.7399999999998"/>
    <n v="0.99999999999999989"/>
  </r>
  <r>
    <s v="1000"/>
    <s v="774262"/>
    <s v="Jimmy Johnson"/>
    <s v="Monthly Recurring"/>
    <s v="Z03"/>
    <s v="NET 10"/>
    <n v="2500"/>
    <s v="0010482937"/>
    <n v="10482937"/>
    <n v="10482937"/>
    <d v="2021-09-10T00:00:00"/>
    <x v="65"/>
    <x v="1"/>
    <x v="1"/>
    <s v="OH"/>
    <s v="0.00"/>
    <s v="0.00"/>
    <n v="296.31"/>
    <s v="0.00"/>
    <s v="0.00"/>
    <s v="0.00"/>
    <s v="0.00"/>
    <s v="0.00"/>
    <n v="296.31"/>
    <n v="296.31"/>
    <n v="296.31"/>
    <s v="0.00"/>
    <s v="0.0%"/>
  </r>
  <r>
    <s v="1001"/>
    <s v="101444"/>
    <s v="Jessie Gamlig"/>
    <s v="Monthly Recurring"/>
    <s v="Z20"/>
    <s v="0001"/>
    <n v="0"/>
    <s v="0010482955"/>
    <n v="10482955"/>
    <n v="10482955"/>
    <d v="2021-09-10T00:00:00"/>
    <x v="66"/>
    <x v="2"/>
    <x v="1"/>
    <s v="OH"/>
    <s v="0.00"/>
    <s v="0.00"/>
    <s v="0.00"/>
    <s v="0.00"/>
    <s v="0.00"/>
    <s v="0.00"/>
    <n v="116.89"/>
    <n v="407.56"/>
    <n v="524.45000000000005"/>
    <n v="524.45000000000005"/>
    <n v="524.45000000000005"/>
    <n v="524.45000000000005"/>
    <n v="1"/>
  </r>
  <r>
    <s v="1001"/>
    <s v="774392"/>
    <s v="Angela Roberts"/>
    <s v="Monthly Recurring"/>
    <s v="Z03"/>
    <s v="NET 10"/>
    <n v="2500"/>
    <s v="0010482938"/>
    <n v="10482938"/>
    <n v="10482938"/>
    <d v="2021-09-10T00:00:00"/>
    <x v="67"/>
    <x v="1"/>
    <x v="1"/>
    <s v="OH"/>
    <n v="230"/>
    <s v="0.00"/>
    <s v="0.00"/>
    <s v="0.00"/>
    <s v="0.00"/>
    <s v="0.00"/>
    <s v="0.00"/>
    <s v="0.00"/>
    <n v="0"/>
    <n v="230"/>
    <n v="0"/>
    <s v="0.00"/>
    <s v="0.0%"/>
  </r>
  <r>
    <s v="1000"/>
    <s v="774262"/>
    <s v="Jimmy Johnson"/>
    <s v="Monthly Recurring"/>
    <s v="Z03"/>
    <s v="NET 10"/>
    <n v="2500"/>
    <s v="0010482939"/>
    <n v="10482939"/>
    <n v="10482939"/>
    <d v="2021-09-10T00:00:00"/>
    <x v="68"/>
    <x v="1"/>
    <x v="1"/>
    <s v="OH"/>
    <n v="89.01"/>
    <n v="89.01"/>
    <s v="0.00"/>
    <s v="0.00"/>
    <s v="0.00"/>
    <s v="0.00"/>
    <n v="80.44"/>
    <n v="160.88"/>
    <n v="330.33"/>
    <n v="419.34"/>
    <n v="241.32"/>
    <n v="241.32"/>
    <n v="0.57547574760337672"/>
  </r>
  <r>
    <s v="1000"/>
    <s v="774262"/>
    <s v="Jimmy Johnson"/>
    <s v="Monthly Recurring"/>
    <s v="Z03"/>
    <s v="NET 30"/>
    <n v="2500"/>
    <s v="0010482940"/>
    <n v="10482940"/>
    <n v="10482940"/>
    <d v="2021-09-10T00:00:00"/>
    <x v="69"/>
    <x v="1"/>
    <x v="1"/>
    <s v="OH"/>
    <n v="1062.71"/>
    <n v="950.36"/>
    <n v="0"/>
    <s v="0.00"/>
    <n v="112.35"/>
    <s v="0.00"/>
    <s v="0.00"/>
    <n v="-96.3"/>
    <n v="966.41000000000008"/>
    <n v="2029.12"/>
    <n v="16.049999999999997"/>
    <n v="16.049999999999997"/>
    <n v="7.9098328339378635E-3"/>
  </r>
  <r>
    <s v="1000"/>
    <s v="774262"/>
    <s v="Jimmy Johnson"/>
    <s v="Monthly Recurring"/>
    <s v="Z03"/>
    <s v="NET 10"/>
    <n v="2500"/>
    <s v="0010482942"/>
    <n v="10482942"/>
    <n v="10482942"/>
    <d v="2021-09-10T00:00:00"/>
    <x v="70"/>
    <x v="1"/>
    <x v="1"/>
    <s v="OH"/>
    <n v="112.61"/>
    <s v="0.00"/>
    <s v="0.00"/>
    <s v="0.00"/>
    <s v="0.00"/>
    <s v="0.00"/>
    <s v="0.00"/>
    <s v="0.00"/>
    <n v="0"/>
    <n v="112.61"/>
    <n v="0"/>
    <s v="0.00"/>
    <s v="0.0%"/>
  </r>
  <r>
    <s v="1001"/>
    <s v="105885"/>
    <s v="Jack Bowers"/>
    <s v="Monthly Recurring"/>
    <s v="Z03"/>
    <s v="NET 30"/>
    <n v="10000"/>
    <s v="0010120806"/>
    <n v="10120806"/>
    <n v="10120806"/>
    <d v="2016-03-18T00:00:00"/>
    <x v="71"/>
    <x v="0"/>
    <x v="0"/>
    <s v="OH"/>
    <n v="8116.25"/>
    <n v="890.34"/>
    <s v="0.00"/>
    <s v="0.00"/>
    <s v="0.00"/>
    <s v="0.00"/>
    <s v="0.00"/>
    <s v="0.00"/>
    <n v="890.34"/>
    <n v="9006.59"/>
    <n v="0"/>
    <s v="0.00"/>
    <s v="0.0%"/>
  </r>
  <r>
    <s v="1000"/>
    <s v="774262"/>
    <s v="Jimmy Johnson"/>
    <s v="Monthly Recurring"/>
    <s v="Z03"/>
    <s v="NET 10"/>
    <n v="2500"/>
    <s v="0010485960"/>
    <n v="10485960"/>
    <n v="10485960"/>
    <d v="2021-09-17T00:00:00"/>
    <x v="72"/>
    <x v="1"/>
    <x v="1"/>
    <s v="OH"/>
    <s v="0.00"/>
    <s v="0.00"/>
    <s v="0.00"/>
    <n v="134.38"/>
    <n v="134.38"/>
    <n v="134.38"/>
    <s v="0.00"/>
    <s v="0.00"/>
    <n v="403.14"/>
    <n v="403.14"/>
    <n v="403.14"/>
    <n v="403.14"/>
    <n v="1"/>
  </r>
  <r>
    <s v="1000"/>
    <s v=" C-101210"/>
    <s v="Suzy Smith"/>
    <s v="Monthly Recurring"/>
    <s v="Z03"/>
    <s v="NET 45"/>
    <n v="575000"/>
    <s v="0010071175"/>
    <n v="10071175"/>
    <n v="10071175"/>
    <d v="2016-03-18T00:00:00"/>
    <x v="73"/>
    <x v="0"/>
    <x v="0"/>
    <s v="GA"/>
    <n v="301054.09000000037"/>
    <n v="57576.660000000018"/>
    <n v="13299.910000000002"/>
    <n v="2458.92"/>
    <n v="7969.3500000000013"/>
    <s v="0.00"/>
    <n v="-1207.8500000000001"/>
    <n v="4683.3600000000006"/>
    <n v="84780.35000000002"/>
    <n v="385834.44000000035"/>
    <n v="27203.69"/>
    <n v="13903.780000000002"/>
    <n v="3.6035611543645478E-2"/>
  </r>
  <r>
    <s v="1000"/>
    <s v="774262"/>
    <s v="Jimmy Johnson"/>
    <s v="Monthly Recurring"/>
    <s v="Z10"/>
    <s v="0001"/>
    <n v="0.01"/>
    <s v="0010482958"/>
    <n v="10482958"/>
    <n v="10482958"/>
    <d v="2021-09-10T00:00:00"/>
    <x v="74"/>
    <x v="2"/>
    <x v="1"/>
    <s v="OH"/>
    <s v="0.00"/>
    <n v="89.01"/>
    <n v="89.01"/>
    <n v="89.01"/>
    <n v="89.01"/>
    <n v="89.01"/>
    <s v="0.00"/>
    <s v="0.00"/>
    <n v="445.05"/>
    <n v="445.05"/>
    <n v="356.04"/>
    <n v="267.03000000000003"/>
    <n v="0.60000000000000009"/>
  </r>
  <r>
    <s v="1000"/>
    <s v="774262"/>
    <s v="Jimmy Johnson"/>
    <s v="Monthly Recurring"/>
    <s v="Z03"/>
    <s v="NET 10"/>
    <n v="2500"/>
    <s v="0010482944"/>
    <n v="10482944"/>
    <n v="10482944"/>
    <d v="2021-09-10T00:00:00"/>
    <x v="75"/>
    <x v="1"/>
    <x v="1"/>
    <s v="OH"/>
    <s v="0.00"/>
    <s v="0.00"/>
    <s v="0.00"/>
    <s v="0.00"/>
    <s v="0.00"/>
    <s v="0.00"/>
    <s v="0.00"/>
    <n v="780.78"/>
    <n v="780.78"/>
    <n v="780.78"/>
    <n v="780.78"/>
    <n v="780.78"/>
    <n v="1"/>
  </r>
  <r>
    <s v="1000"/>
    <s v="774262"/>
    <s v="Jimmy Johnson"/>
    <s v="Monthly Recurring"/>
    <s v="Z03"/>
    <s v="NET 10"/>
    <n v="2500"/>
    <s v="0010482945"/>
    <n v="10482945"/>
    <n v="10482945"/>
    <d v="2021-09-10T00:00:00"/>
    <x v="76"/>
    <x v="1"/>
    <x v="1"/>
    <s v="OH"/>
    <s v="0.00"/>
    <n v="91.38"/>
    <s v="0.00"/>
    <s v="0.00"/>
    <s v="0.00"/>
    <s v="0.00"/>
    <s v="0.00"/>
    <s v="0.00"/>
    <n v="91.38"/>
    <n v="91.38"/>
    <n v="0"/>
    <s v="0.00"/>
    <s v="0.0%"/>
  </r>
  <r>
    <s v="1001"/>
    <s v="774374"/>
    <s v="Blake Walters"/>
    <s v="Monthly Recurring"/>
    <s v="Z03"/>
    <s v="NET 10"/>
    <n v="2500"/>
    <s v="0010031900"/>
    <n v="10031900"/>
    <n v="10031900"/>
    <d v="2016-03-18T00:00:00"/>
    <x v="77"/>
    <x v="0"/>
    <x v="0"/>
    <s v="OH"/>
    <s v="0.00"/>
    <n v="-1622.78"/>
    <s v="0.00"/>
    <s v="0.00"/>
    <s v="0.00"/>
    <s v="0.00"/>
    <s v="0.00"/>
    <s v="0.00"/>
    <n v="-1622.78"/>
    <n v="-1622.78"/>
    <n v="0"/>
    <s v="0.00"/>
    <s v="0.0%"/>
  </r>
  <r>
    <s v="1000"/>
    <s v="774262"/>
    <s v="Jimmy Johnson"/>
    <s v="Monthly Recurring"/>
    <s v="Z03"/>
    <s v="NET 10"/>
    <n v="2500"/>
    <s v="0010482949"/>
    <n v="10482949"/>
    <n v="10482949"/>
    <d v="2021-09-10T00:00:00"/>
    <x v="78"/>
    <x v="1"/>
    <x v="1"/>
    <s v="OH"/>
    <n v="130.06"/>
    <n v="224.66"/>
    <n v="130.06"/>
    <n v="116.89"/>
    <s v="0.00"/>
    <s v="0.00"/>
    <s v="0.00"/>
    <s v="0.00"/>
    <n v="471.61"/>
    <n v="601.67000000000007"/>
    <n v="246.95"/>
    <n v="116.89"/>
    <n v="0.19427593198929644"/>
  </r>
  <r>
    <s v="1000"/>
    <s v="774262"/>
    <s v="Jimmy Johnson"/>
    <s v="Monthly Recurring"/>
    <s v="Z03"/>
    <s v="NET 10"/>
    <n v="2500"/>
    <s v="0010482908"/>
    <n v="10482908"/>
    <n v="10482908"/>
    <d v="2021-09-10T00:00:00"/>
    <x v="79"/>
    <x v="1"/>
    <x v="1"/>
    <s v="OH"/>
    <s v="0.00"/>
    <n v="1231.95"/>
    <s v="0.00"/>
    <s v="0.00"/>
    <s v="0.00"/>
    <s v="0.00"/>
    <s v="0.00"/>
    <n v="-120"/>
    <n v="1111.95"/>
    <n v="1111.95"/>
    <n v="-120"/>
    <n v="-120"/>
    <n v="-0.10791852151625522"/>
  </r>
  <r>
    <s v="1001"/>
    <s v="774378"/>
    <s v="Oscar Mendoza"/>
    <s v="Monthly Recurring"/>
    <s v="Z03"/>
    <s v="NET 30"/>
    <n v="2500"/>
    <s v="0010033561"/>
    <n v="10033561"/>
    <n v="10033561"/>
    <d v="2016-03-18T00:00:00"/>
    <x v="80"/>
    <x v="0"/>
    <x v="0"/>
    <s v="OH"/>
    <n v="257.86"/>
    <s v="0.00"/>
    <s v="0.00"/>
    <s v="0.00"/>
    <s v="0.00"/>
    <s v="0.00"/>
    <s v="0.00"/>
    <s v="0.00"/>
    <n v="0"/>
    <n v="257.86"/>
    <n v="0"/>
    <s v="0.00"/>
    <s v="0.0%"/>
  </r>
  <r>
    <s v="1000"/>
    <s v=" C-101210"/>
    <s v="Suzy Smith"/>
    <s v="Nat’l Gold"/>
    <s v="Z03"/>
    <s v="NET 45"/>
    <n v="125000"/>
    <s v="0010126298"/>
    <n v="10126298"/>
    <n v="10126298"/>
    <d v="2016-03-18T00:00:00"/>
    <x v="81"/>
    <x v="0"/>
    <x v="0"/>
    <s v="OH"/>
    <n v="43464.800000000003"/>
    <n v="1204"/>
    <n v="37634.970000000016"/>
    <n v="1255.8499999999999"/>
    <n v="1255.8499999999999"/>
    <n v="2368.21"/>
    <n v="-132.5"/>
    <n v="5002.43"/>
    <n v="48588.810000000012"/>
    <n v="92053.610000000044"/>
    <n v="47384.810000000012"/>
    <n v="9749.84"/>
    <n v="0.10591480334122687"/>
  </r>
  <r>
    <s v="1000"/>
    <s v="774262"/>
    <s v="Jimmy Johnson"/>
    <s v="Monthly Recurring"/>
    <s v="Z03"/>
    <s v="NET 10"/>
    <n v="2500"/>
    <s v="0010482867"/>
    <n v="10482867"/>
    <n v="10482867"/>
    <d v="2021-09-10T00:00:00"/>
    <x v="82"/>
    <x v="1"/>
    <x v="1"/>
    <s v="OH"/>
    <s v="0.00"/>
    <n v="145.13"/>
    <n v="145.13"/>
    <n v="145.13"/>
    <n v="145.13"/>
    <n v="145.13"/>
    <n v="145.13"/>
    <n v="1015.91"/>
    <n v="1886.69"/>
    <n v="1886.69"/>
    <n v="1741.56"/>
    <n v="1596.4299999999998"/>
    <n v="0.84615384615384603"/>
  </r>
  <r>
    <s v="1001"/>
    <s v="774378"/>
    <s v="Oscar Mendoza"/>
    <s v="Monthly Recurring"/>
    <s v="Z03"/>
    <s v="NET 45"/>
    <n v="10000"/>
    <s v="0010034751"/>
    <n v="10034751"/>
    <n v="10034751"/>
    <d v="2016-03-18T00:00:00"/>
    <x v="83"/>
    <x v="0"/>
    <x v="0"/>
    <s v="OH"/>
    <n v="7109.2699999999968"/>
    <n v="240.11"/>
    <s v="0.00"/>
    <s v="0.00"/>
    <s v="0.00"/>
    <s v="0.00"/>
    <s v="0.00"/>
    <n v="911.94"/>
    <n v="1152.0500000000002"/>
    <n v="8261.3199999999961"/>
    <n v="911.94"/>
    <n v="911.94"/>
    <n v="0.11038671786106827"/>
  </r>
  <r>
    <s v="1000"/>
    <s v="774262"/>
    <s v="Jimmy Johnson"/>
    <s v="Monthly Recurring"/>
    <s v="Z03"/>
    <s v="NET 10"/>
    <n v="2500"/>
    <s v="0010482870"/>
    <n v="10482870"/>
    <n v="10482870"/>
    <d v="2021-09-10T00:00:00"/>
    <x v="84"/>
    <x v="1"/>
    <x v="1"/>
    <s v="OH"/>
    <n v="688.89"/>
    <n v="295.63"/>
    <n v="1362.1"/>
    <n v="688.89"/>
    <s v="0.00"/>
    <s v="0.00"/>
    <s v="0.00"/>
    <s v="0.00"/>
    <n v="2346.62"/>
    <n v="3035.51"/>
    <n v="2050.9899999999998"/>
    <n v="688.89"/>
    <n v="0.22694374256714689"/>
  </r>
  <r>
    <s v="1001"/>
    <s v="774392"/>
    <s v="Angela Roberts"/>
    <s v="Monthly Recurring"/>
    <s v="Z03"/>
    <s v="NET 10"/>
    <n v="2500"/>
    <s v="0010482815"/>
    <n v="10482815"/>
    <n v="10482815"/>
    <d v="2021-09-10T00:00:00"/>
    <x v="85"/>
    <x v="1"/>
    <x v="1"/>
    <s v="OH"/>
    <n v="108.99"/>
    <n v="95"/>
    <s v="0.00"/>
    <s v="0.00"/>
    <s v="0.00"/>
    <s v="0.00"/>
    <s v="0.00"/>
    <s v="0.00"/>
    <n v="95"/>
    <n v="203.99"/>
    <n v="0"/>
    <s v="0.00"/>
    <s v="0.0%"/>
  </r>
  <r>
    <s v="1000"/>
    <s v="105950"/>
    <s v="Steve Smith"/>
    <s v="Monthly Recurring"/>
    <s v="Z03"/>
    <s v="NET 30"/>
    <n v="10000"/>
    <s v="0010036604"/>
    <n v="10036604"/>
    <n v="10036604"/>
    <d v="2016-03-18T00:00:00"/>
    <x v="86"/>
    <x v="0"/>
    <x v="0"/>
    <s v="OH"/>
    <n v="3371.19"/>
    <s v="0.00"/>
    <s v="0.00"/>
    <s v="0.00"/>
    <s v="0.00"/>
    <s v="0.00"/>
    <s v="0.00"/>
    <s v="0.00"/>
    <n v="0"/>
    <n v="3371.19"/>
    <n v="0"/>
    <s v="0.00"/>
    <s v="0.0%"/>
  </r>
  <r>
    <s v="1000"/>
    <s v="774262"/>
    <s v="Jimmy Johnson"/>
    <s v="Monthly Recurring"/>
    <s v="Z03"/>
    <s v="NET 10"/>
    <n v="2500"/>
    <s v="0010482816"/>
    <n v="10482816"/>
    <n v="10482816"/>
    <d v="2021-09-10T00:00:00"/>
    <x v="87"/>
    <x v="1"/>
    <x v="1"/>
    <s v="OH"/>
    <s v="0.00"/>
    <n v="10.75"/>
    <s v="0.00"/>
    <s v="0.00"/>
    <s v="0.00"/>
    <s v="0.00"/>
    <s v="0.00"/>
    <s v="0.00"/>
    <n v="10.75"/>
    <n v="10.75"/>
    <n v="0"/>
    <s v="0.00"/>
    <s v="0.0%"/>
  </r>
  <r>
    <s v="1000"/>
    <s v="105950"/>
    <s v="Steve Smith"/>
    <s v="Monthly Recurring"/>
    <s v="Z10"/>
    <s v="NET 10"/>
    <n v="0.01"/>
    <s v="0010416299"/>
    <n v="10416299"/>
    <n v="10416299"/>
    <d v="2020-11-17T00:00:00"/>
    <x v="88"/>
    <x v="0"/>
    <x v="0"/>
    <s v="PA"/>
    <s v="0.00"/>
    <s v="0.00"/>
    <s v="0.00"/>
    <s v="0.00"/>
    <s v="0.00"/>
    <n v="179.79"/>
    <s v="0.00"/>
    <n v="225.51"/>
    <n v="405.29999999999995"/>
    <n v="405.29999999999995"/>
    <n v="405.29999999999995"/>
    <n v="405.29999999999995"/>
    <n v="1"/>
  </r>
  <r>
    <s v="1000"/>
    <s v="774262"/>
    <s v="Jimmy Johnson"/>
    <s v="Monthly Recurring"/>
    <s v="Z03"/>
    <s v="NET 10"/>
    <n v="2500"/>
    <s v="0010482817"/>
    <n v="10482817"/>
    <n v="10482817"/>
    <d v="2021-09-10T00:00:00"/>
    <x v="89"/>
    <x v="1"/>
    <x v="1"/>
    <s v="MI"/>
    <n v="432.33000000000004"/>
    <n v="433.35"/>
    <s v="0.00"/>
    <n v="144.11000000000001"/>
    <s v="0.00"/>
    <s v="0.00"/>
    <n v="289.24"/>
    <n v="154.24"/>
    <n v="1020.94"/>
    <n v="1453.2700000000002"/>
    <n v="587.59"/>
    <n v="587.59"/>
    <n v="0.40432266543725526"/>
  </r>
  <r>
    <s v="1000"/>
    <s v="105950"/>
    <s v="Steve Smith"/>
    <s v="Monthly Recurring"/>
    <s v="Z03"/>
    <s v="NET 10"/>
    <n v="9000"/>
    <s v="0010353599"/>
    <n v="10353599"/>
    <n v="10353599"/>
    <d v="2018-05-08T00:00:00"/>
    <x v="90"/>
    <x v="0"/>
    <x v="0"/>
    <s v="CO"/>
    <s v="0.00"/>
    <s v="0.00"/>
    <s v="0.00"/>
    <s v="0.00"/>
    <s v="0.00"/>
    <s v="0.00"/>
    <s v="0.00"/>
    <n v="1990.4"/>
    <n v="1990.4"/>
    <n v="1990.4"/>
    <n v="1990.4"/>
    <n v="1990.4"/>
    <n v="1"/>
  </r>
  <r>
    <s v="1000"/>
    <s v="774262"/>
    <s v="Jimmy Johnson"/>
    <s v="Monthly Recurring"/>
    <s v="Z03"/>
    <s v="NET 10"/>
    <n v="2500"/>
    <s v="0010482819"/>
    <n v="10482819"/>
    <n v="10482819"/>
    <d v="2021-09-10T00:00:00"/>
    <x v="91"/>
    <x v="1"/>
    <x v="1"/>
    <s v="OH"/>
    <s v="0.00"/>
    <n v="89.21"/>
    <n v="89.21"/>
    <n v="89.21"/>
    <n v="89.21"/>
    <n v="89.21"/>
    <n v="80.63"/>
    <n v="796.97"/>
    <n v="1323.65"/>
    <n v="1323.65"/>
    <n v="1234.44"/>
    <n v="1145.23"/>
    <n v="0.86520605900351299"/>
  </r>
  <r>
    <s v="1000"/>
    <s v="774262"/>
    <s v="Jimmy Johnson"/>
    <s v="Monthly Recurring"/>
    <s v="Z03"/>
    <s v="NET 10"/>
    <n v="2500"/>
    <s v="0010482820"/>
    <n v="10482820"/>
    <n v="10482820"/>
    <d v="2021-09-10T00:00:00"/>
    <x v="92"/>
    <x v="1"/>
    <x v="1"/>
    <s v="OH"/>
    <n v="75"/>
    <n v="165.98"/>
    <n v="127.47999999999999"/>
    <n v="15.97999999999999"/>
    <n v="75"/>
    <n v="75"/>
    <s v="0.00"/>
    <n v="1.3899999999999864"/>
    <n v="460.82999999999993"/>
    <n v="535.82999999999993"/>
    <n v="294.85000000000002"/>
    <n v="167.36999999999998"/>
    <n v="0.31235653098930632"/>
  </r>
  <r>
    <s v="1000"/>
    <s v="774262"/>
    <s v="Jimmy Johnson"/>
    <s v="Monthly Recurring"/>
    <s v="Z10"/>
    <s v="0001"/>
    <n v="0.01"/>
    <s v="0010482962"/>
    <n v="10482962"/>
    <n v="10482962"/>
    <d v="2021-09-10T00:00:00"/>
    <x v="93"/>
    <x v="2"/>
    <x v="1"/>
    <s v="OH"/>
    <s v="0.00"/>
    <n v="116.35"/>
    <n v="116.35"/>
    <n v="116.35"/>
    <n v="116.35"/>
    <n v="116.35"/>
    <n v="101.41"/>
    <n v="633.46"/>
    <n v="1316.62"/>
    <n v="1316.62"/>
    <n v="1200.2700000000002"/>
    <n v="1083.92"/>
    <n v="0.82325955856663291"/>
  </r>
  <r>
    <s v="1000"/>
    <s v="774262"/>
    <s v="Jimmy Johnson"/>
    <s v="Monthly Recurring"/>
    <s v="Z03"/>
    <s v="NET 10"/>
    <n v="2500"/>
    <s v="0010482821"/>
    <n v="10482821"/>
    <n v="10482821"/>
    <d v="2021-09-10T00:00:00"/>
    <x v="94"/>
    <x v="1"/>
    <x v="1"/>
    <s v="OH"/>
    <s v="0.00"/>
    <s v="0.00"/>
    <s v="0.00"/>
    <s v="0.00"/>
    <s v="0.00"/>
    <s v="0.00"/>
    <s v="0.00"/>
    <n v="204.26"/>
    <n v="204.26"/>
    <n v="204.26"/>
    <n v="204.26"/>
    <n v="204.26"/>
    <n v="1"/>
  </r>
  <r>
    <s v="1000"/>
    <s v="105950"/>
    <s v="Steve Smith"/>
    <s v="Monthly Recurring"/>
    <s v="Z23"/>
    <s v="NET 10"/>
    <n v="0.01"/>
    <s v="0010039751"/>
    <n v="10039751"/>
    <n v="10039751"/>
    <d v="2016-03-18T00:00:00"/>
    <x v="95"/>
    <x v="0"/>
    <x v="0"/>
    <s v="OH"/>
    <s v="0.00"/>
    <s v="0.00"/>
    <s v="0.00"/>
    <s v="0.00"/>
    <s v="0.00"/>
    <s v="0.00"/>
    <s v="0.00"/>
    <n v="35"/>
    <n v="35"/>
    <n v="35"/>
    <n v="35"/>
    <n v="35"/>
    <n v="1"/>
  </r>
  <r>
    <s v="1000"/>
    <s v="774262"/>
    <s v="Jimmy Johnson"/>
    <s v="Monthly Recurring"/>
    <s v="Z03"/>
    <s v="NET 10"/>
    <n v="2500"/>
    <s v="0010482822"/>
    <n v="10482822"/>
    <n v="10482822"/>
    <d v="2021-09-10T00:00:00"/>
    <x v="96"/>
    <x v="1"/>
    <x v="1"/>
    <s v="OH"/>
    <s v="0.00"/>
    <s v="0.00"/>
    <s v="0.00"/>
    <n v="117.16"/>
    <s v="0.00"/>
    <s v="0.00"/>
    <s v="0.00"/>
    <s v="0.00"/>
    <n v="117.16"/>
    <n v="117.16"/>
    <n v="117.16"/>
    <n v="117.16"/>
    <n v="1"/>
  </r>
  <r>
    <s v="1000"/>
    <s v="774262"/>
    <s v="Jimmy Johnson"/>
    <s v="Monthly Recurring"/>
    <s v="Z03"/>
    <s v="NET 10"/>
    <n v="2500"/>
    <s v="0010482824"/>
    <n v="10482824"/>
    <n v="10482824"/>
    <d v="2021-09-10T00:00:00"/>
    <x v="97"/>
    <x v="1"/>
    <x v="1"/>
    <s v="OH"/>
    <n v="112.88"/>
    <n v="112.88"/>
    <n v="225.76"/>
    <s v="0.00"/>
    <s v="0.00"/>
    <s v="0.00"/>
    <s v="0.00"/>
    <s v="0.00"/>
    <n v="338.64"/>
    <n v="451.52"/>
    <n v="225.76"/>
    <s v="0.00"/>
    <s v="0.0%"/>
  </r>
  <r>
    <s v="1000"/>
    <s v="105950"/>
    <s v="Steve Smith"/>
    <s v="Monthly Recurring"/>
    <s v="Z03"/>
    <s v="NET 30"/>
    <n v="0.01"/>
    <s v="0010041009"/>
    <n v="10041009"/>
    <n v="10041009"/>
    <d v="2016-03-18T00:00:00"/>
    <x v="98"/>
    <x v="0"/>
    <x v="0"/>
    <s v="OH"/>
    <s v="0.00"/>
    <n v="180.13"/>
    <s v="0.00"/>
    <s v="0.00"/>
    <s v="0.00"/>
    <s v="0.00"/>
    <s v="0.00"/>
    <s v="0.00"/>
    <n v="180.13"/>
    <n v="180.13"/>
    <n v="0"/>
    <s v="0.00"/>
    <s v="0.0%"/>
  </r>
  <r>
    <s v="1000"/>
    <s v="105950"/>
    <s v="Steve Smith"/>
    <s v="Monthly Recurring"/>
    <s v="Z03"/>
    <s v="NET 30"/>
    <n v="10000"/>
    <s v="0010318430"/>
    <n v="10318430"/>
    <n v="10318430"/>
    <d v="2016-12-12T00:00:00"/>
    <x v="99"/>
    <x v="0"/>
    <x v="0"/>
    <s v="MI"/>
    <s v="0.00"/>
    <s v="0.00"/>
    <s v="0.00"/>
    <s v="0.00"/>
    <n v="-163.87"/>
    <s v="0.00"/>
    <s v="0.00"/>
    <n v="80.44"/>
    <n v="-83.43"/>
    <n v="-83.43"/>
    <n v="-83.43"/>
    <n v="-83.43"/>
    <n v="1"/>
  </r>
  <r>
    <s v="1000"/>
    <s v="774262"/>
    <s v="Jimmy Johnson"/>
    <s v="Monthly Recurring"/>
    <s v="Z03"/>
    <s v="NET 10"/>
    <n v="2500"/>
    <s v="0010482911"/>
    <n v="10482911"/>
    <n v="10482911"/>
    <d v="2021-09-10T00:00:00"/>
    <x v="100"/>
    <x v="1"/>
    <x v="1"/>
    <s v="OH"/>
    <n v="224.18"/>
    <s v="0.00"/>
    <s v="0.00"/>
    <n v="228.1"/>
    <s v="0.00"/>
    <s v="0.00"/>
    <s v="0.00"/>
    <s v="0.00"/>
    <n v="228.1"/>
    <n v="452.28"/>
    <n v="228.1"/>
    <n v="228.1"/>
    <n v="0.50433359865570004"/>
  </r>
  <r>
    <s v="1000"/>
    <s v="774262"/>
    <s v="Jimmy Johnson"/>
    <s v="Monthly Recurring"/>
    <s v="Z03"/>
    <s v="NET 10"/>
    <n v="2500"/>
    <s v="0010482913"/>
    <n v="10482913"/>
    <n v="10482913"/>
    <d v="2021-09-10T00:00:00"/>
    <x v="101"/>
    <x v="1"/>
    <x v="1"/>
    <s v="OH"/>
    <n v="918.11"/>
    <n v="3554.56"/>
    <s v="0.00"/>
    <s v="0.00"/>
    <s v="0.00"/>
    <s v="0.00"/>
    <s v="0.00"/>
    <s v="0.00"/>
    <n v="3554.56"/>
    <n v="4472.67"/>
    <n v="0"/>
    <s v="0.00"/>
    <s v="0.0%"/>
  </r>
  <r>
    <s v="1000"/>
    <s v="774262"/>
    <s v="Jimmy Johnson"/>
    <s v="Monthly Recurring"/>
    <s v="Z03"/>
    <s v="NET 10"/>
    <n v="2500"/>
    <s v="0010482914"/>
    <n v="10482914"/>
    <n v="10482914"/>
    <d v="2021-09-10T00:00:00"/>
    <x v="102"/>
    <x v="1"/>
    <x v="1"/>
    <s v="OH"/>
    <s v="0.00"/>
    <s v="0.00"/>
    <n v="188.13"/>
    <s v="0.00"/>
    <s v="0.00"/>
    <s v="0.00"/>
    <s v="0.00"/>
    <s v="0.00"/>
    <n v="188.13"/>
    <n v="188.13"/>
    <n v="188.13"/>
    <s v="0.00"/>
    <s v="0.0%"/>
  </r>
  <r>
    <s v="1000"/>
    <s v="105950"/>
    <s v="Steve Smith"/>
    <s v="Monthly Recurring"/>
    <s v="Z03"/>
    <s v="NET 30"/>
    <n v="25000"/>
    <s v="0010071454"/>
    <n v="10071454"/>
    <n v="10071454"/>
    <d v="2016-03-18T00:00:00"/>
    <x v="103"/>
    <x v="0"/>
    <x v="0"/>
    <s v="KY"/>
    <n v="6101.27"/>
    <n v="1588.46"/>
    <s v="0.00"/>
    <s v="0.00"/>
    <s v="0.00"/>
    <s v="0.00"/>
    <s v="0.00"/>
    <n v="6167.06"/>
    <n v="7755.52"/>
    <n v="13856.79"/>
    <n v="6167.06"/>
    <n v="6167.06"/>
    <n v="0.44505689990250269"/>
  </r>
  <r>
    <s v="1000"/>
    <s v="105950"/>
    <s v="Steve Smith"/>
    <s v="Monthly Recurring"/>
    <s v="Z03"/>
    <s v="NET 30"/>
    <n v="10000"/>
    <s v="0010043834"/>
    <n v="10043834"/>
    <n v="10043834"/>
    <d v="2016-03-18T00:00:00"/>
    <x v="104"/>
    <x v="0"/>
    <x v="0"/>
    <s v="OH"/>
    <n v="1856.06"/>
    <n v="2302.4899999999998"/>
    <n v="2463.3700000000003"/>
    <n v="2990.13"/>
    <n v="2608.8500000000004"/>
    <n v="2143.6099999999997"/>
    <s v="0.00"/>
    <s v="0.00"/>
    <n v="12508.45"/>
    <n v="14364.509999999998"/>
    <n v="10205.960000000001"/>
    <n v="7742.59"/>
    <n v="0.53900829196401412"/>
  </r>
  <r>
    <s v="1000"/>
    <s v="774262"/>
    <s v="Jimmy Johnson"/>
    <s v="Monthly Recurring"/>
    <s v="Z03"/>
    <s v="NET 10"/>
    <n v="2500"/>
    <s v="0010482917"/>
    <n v="10482917"/>
    <n v="10482917"/>
    <d v="2021-09-10T00:00:00"/>
    <x v="105"/>
    <x v="1"/>
    <x v="1"/>
    <s v="OH"/>
    <n v="89.21"/>
    <n v="89.21"/>
    <n v="89.21"/>
    <n v="89.21"/>
    <n v="89.21"/>
    <n v="89.21"/>
    <n v="80.63"/>
    <n v="403.15"/>
    <n v="929.82999999999993"/>
    <n v="1019.04"/>
    <n v="840.62"/>
    <n v="751.41000000000008"/>
    <n v="0.73737046632124359"/>
  </r>
  <r>
    <s v="1000"/>
    <s v="774262"/>
    <s v="Jimmy Johnson"/>
    <s v="Monthly Recurring"/>
    <s v="Z03"/>
    <s v="NET 10"/>
    <n v="2500"/>
    <s v="0010482918"/>
    <n v="10482918"/>
    <n v="10482918"/>
    <d v="2021-09-10T00:00:00"/>
    <x v="106"/>
    <x v="1"/>
    <x v="1"/>
    <s v="OH"/>
    <n v="349.86"/>
    <n v="349.86"/>
    <n v="466.48"/>
    <n v="466.48"/>
    <n v="349.86"/>
    <n v="349.86"/>
    <s v="0.00"/>
    <s v="0.00"/>
    <n v="1982.5400000000004"/>
    <n v="2332.4"/>
    <n v="1632.68"/>
    <n v="1166.2"/>
    <n v="0.5"/>
  </r>
  <r>
    <s v="1000"/>
    <s v="774262"/>
    <s v="Jimmy Johnson"/>
    <s v="Monthly Recurring"/>
    <s v="Z03"/>
    <s v="NET 10"/>
    <n v="10000"/>
    <s v="0010482922"/>
    <n v="10482922"/>
    <n v="10482922"/>
    <d v="2021-09-10T00:00:00"/>
    <x v="107"/>
    <x v="1"/>
    <x v="1"/>
    <s v="OH"/>
    <n v="690.67"/>
    <n v="1067.1100000000001"/>
    <s v="0.00"/>
    <s v="0.00"/>
    <s v="0.00"/>
    <s v="0.00"/>
    <s v="0.00"/>
    <n v="246.88999999999987"/>
    <n v="1314"/>
    <n v="2004.67"/>
    <n v="246.88999999999987"/>
    <n v="246.88999999999987"/>
    <n v="0.12315742740700458"/>
  </r>
  <r>
    <s v="1000"/>
    <s v="773619"/>
    <s v="Joe Blow"/>
    <s v="Monthly Recurring"/>
    <s v="Z10"/>
    <s v="NET 10"/>
    <n v="0.01"/>
    <s v="0010045550"/>
    <n v="10045550"/>
    <n v="10045550"/>
    <d v="2016-03-18T00:00:00"/>
    <x v="108"/>
    <x v="0"/>
    <x v="0"/>
    <s v="OH"/>
    <s v="0.00"/>
    <s v="0.00"/>
    <s v="0.00"/>
    <s v="0.00"/>
    <s v="0.00"/>
    <s v="0.00"/>
    <s v="0.00"/>
    <n v="-154.67000000000002"/>
    <n v="-154.67000000000002"/>
    <n v="-154.67000000000002"/>
    <n v="-154.67000000000002"/>
    <n v="-154.67000000000002"/>
    <n v="1"/>
  </r>
  <r>
    <s v="1000"/>
    <s v="774262"/>
    <s v="Jimmy Johnson"/>
    <s v="Monthly Recurring"/>
    <s v="Z03"/>
    <s v="NET 10"/>
    <n v="2500"/>
    <s v="0010482923"/>
    <n v="10482923"/>
    <n v="10482923"/>
    <d v="2021-09-10T00:00:00"/>
    <x v="109"/>
    <x v="1"/>
    <x v="1"/>
    <s v="OH"/>
    <s v="0.00"/>
    <n v="481.85"/>
    <n v="481.85"/>
    <n v="481.85"/>
    <n v="481.85"/>
    <n v="481.85"/>
    <n v="208.54"/>
    <s v="0.00"/>
    <n v="2617.79"/>
    <n v="2617.79"/>
    <n v="2135.94"/>
    <n v="1654.09"/>
    <n v="0.63186504647049613"/>
  </r>
  <r>
    <s v="1001"/>
    <s v="774392"/>
    <s v="Angela Roberts"/>
    <s v="Monthly Recurring"/>
    <s v="Z03"/>
    <s v="NET 10"/>
    <n v="2500"/>
    <s v="0010482924"/>
    <n v="10482924"/>
    <n v="10482924"/>
    <d v="2021-09-10T00:00:00"/>
    <x v="110"/>
    <x v="1"/>
    <x v="1"/>
    <s v="OH"/>
    <n v="389.28"/>
    <s v="0.00"/>
    <s v="0.00"/>
    <s v="0.00"/>
    <s v="0.00"/>
    <s v="0.00"/>
    <s v="0.00"/>
    <s v="0.00"/>
    <n v="0"/>
    <n v="389.28"/>
    <n v="0"/>
    <s v="0.00"/>
    <s v="0.0%"/>
  </r>
  <r>
    <s v="1000"/>
    <s v="774262"/>
    <s v="Jimmy Johnson"/>
    <s v="Monthly Recurring"/>
    <s v="Z03"/>
    <s v="NET 10"/>
    <n v="2500"/>
    <s v="0010482925"/>
    <n v="10482925"/>
    <n v="10482925"/>
    <d v="2021-09-10T00:00:00"/>
    <x v="111"/>
    <x v="1"/>
    <x v="1"/>
    <s v="OH"/>
    <s v="0.00"/>
    <n v="182.76"/>
    <s v="0.00"/>
    <s v="0.00"/>
    <s v="0.00"/>
    <s v="0.00"/>
    <s v="0.00"/>
    <s v="0.00"/>
    <n v="182.76"/>
    <n v="182.76"/>
    <n v="0"/>
    <s v="0.00"/>
    <s v="0.0%"/>
  </r>
  <r>
    <s v="1000"/>
    <s v="774262"/>
    <s v="Jimmy Johnson"/>
    <s v="Monthly Recurring"/>
    <s v="Z03"/>
    <s v="NET 10"/>
    <n v="2500"/>
    <s v="0010482887"/>
    <n v="10482887"/>
    <n v="10482887"/>
    <d v="2021-09-10T00:00:00"/>
    <x v="112"/>
    <x v="1"/>
    <x v="1"/>
    <s v="OH"/>
    <s v="0.00"/>
    <n v="378.92"/>
    <n v="378.92"/>
    <n v="378.92"/>
    <n v="2368.7399999999998"/>
    <n v="91.84"/>
    <s v="0.00"/>
    <s v="0.00"/>
    <n v="3597.34"/>
    <n v="3597.34"/>
    <n v="3218.42"/>
    <n v="2839.5"/>
    <n v="0.78933322955294738"/>
  </r>
  <r>
    <s v="1000"/>
    <s v="773619"/>
    <s v="Joe Blow"/>
    <s v="Monthly Recurring"/>
    <s v="Z03"/>
    <s v="NET 10"/>
    <n v="2500"/>
    <s v="0010046116"/>
    <n v="10046116"/>
    <n v="10046116"/>
    <d v="2016-03-18T00:00:00"/>
    <x v="113"/>
    <x v="0"/>
    <x v="0"/>
    <s v="OH"/>
    <s v="0.00"/>
    <n v="169.15"/>
    <n v="164.96"/>
    <n v="164.96"/>
    <n v="160.88999999999999"/>
    <n v="160.88999999999999"/>
    <n v="152.93"/>
    <n v="493.66"/>
    <n v="1467.44"/>
    <n v="1467.44"/>
    <n v="1298.29"/>
    <n v="1133.33"/>
    <n v="0.77231777789892597"/>
  </r>
  <r>
    <s v="1000"/>
    <s v="773921"/>
    <s v="George Bowie"/>
    <s v="Nat’l Gold"/>
    <s v="Z03"/>
    <s v="NET 10"/>
    <n v="5000"/>
    <s v="0010071707"/>
    <n v="10071707"/>
    <n v="10071707"/>
    <d v="2016-03-18T00:00:00"/>
    <x v="114"/>
    <x v="0"/>
    <x v="0"/>
    <s v="OH"/>
    <s v="0.00"/>
    <n v="127.71"/>
    <n v="123.59"/>
    <s v="0.00"/>
    <s v="0.00"/>
    <s v="0.00"/>
    <s v="0.00"/>
    <n v="115.06"/>
    <n v="366.36"/>
    <n v="366.36"/>
    <n v="238.65"/>
    <n v="115.06"/>
    <n v="0.31406267059722676"/>
  </r>
  <r>
    <s v="1000"/>
    <s v="774262"/>
    <s v="Jimmy Johnson"/>
    <s v="Monthly Recurring"/>
    <s v="Z03"/>
    <s v="NET 10"/>
    <n v="2500"/>
    <s v="0010482927"/>
    <n v="10482927"/>
    <n v="10482927"/>
    <d v="2021-09-10T00:00:00"/>
    <x v="115"/>
    <x v="1"/>
    <x v="1"/>
    <s v="OH"/>
    <n v="272.96999999999997"/>
    <n v="471.98"/>
    <n v="90.99"/>
    <s v="0.00"/>
    <n v="1942.39"/>
    <n v="77.790000000000006"/>
    <n v="-18.48"/>
    <n v="-49.28"/>
    <n v="2515.39"/>
    <n v="2788.3599999999997"/>
    <n v="2043.41"/>
    <n v="1952.4199999999998"/>
    <n v="0.70020370396935838"/>
  </r>
  <r>
    <s v="1000"/>
    <s v="774262"/>
    <s v="Jimmy Johnson"/>
    <s v="Monthly Recurring"/>
    <s v="Z10"/>
    <s v="0001"/>
    <n v="0.01"/>
    <s v="0010482967"/>
    <n v="10482967"/>
    <n v="10482967"/>
    <d v="2021-09-10T00:00:00"/>
    <x v="116"/>
    <x v="2"/>
    <x v="1"/>
    <s v="OH"/>
    <s v="0.00"/>
    <n v="233.78"/>
    <n v="233.78"/>
    <n v="233.78"/>
    <n v="233.78"/>
    <n v="233.78"/>
    <n v="203.78"/>
    <n v="1222.68"/>
    <n v="2595.36"/>
    <n v="2595.36"/>
    <n v="2361.5800000000004"/>
    <n v="2127.8000000000002"/>
    <n v="0.81984772825349861"/>
  </r>
  <r>
    <s v="1000"/>
    <s v="773619"/>
    <s v="Joe Blow"/>
    <s v="Monthly Recurring"/>
    <s v="Z03"/>
    <s v="NET 30"/>
    <n v="2500"/>
    <s v="0010047238"/>
    <n v="10047238"/>
    <n v="10047238"/>
    <d v="2016-03-18T00:00:00"/>
    <x v="117"/>
    <x v="0"/>
    <x v="0"/>
    <s v="OH"/>
    <n v="632.91999999999996"/>
    <n v="632.91999999999996"/>
    <s v="0.00"/>
    <n v="-248.92"/>
    <s v="0.00"/>
    <s v="0.00"/>
    <s v="0.00"/>
    <s v="0.00"/>
    <n v="384"/>
    <n v="1016.92"/>
    <n v="-248.92"/>
    <n v="-248.92"/>
    <n v="-0.24477835031270898"/>
  </r>
  <r>
    <s v="1000"/>
    <s v="774262"/>
    <s v="Jimmy Johnson"/>
    <s v="Monthly Recurring"/>
    <s v="Z03"/>
    <s v="NET 10"/>
    <n v="2500"/>
    <s v="0010482843"/>
    <n v="10482843"/>
    <n v="10482843"/>
    <d v="2021-09-10T00:00:00"/>
    <x v="118"/>
    <x v="1"/>
    <x v="1"/>
    <s v="OH"/>
    <n v="120.99"/>
    <s v="0.00"/>
    <s v="0.00"/>
    <s v="0.00"/>
    <n v="-15.22"/>
    <n v="120.99"/>
    <s v="0.00"/>
    <s v="0.00"/>
    <n v="105.77"/>
    <n v="226.76"/>
    <n v="105.77"/>
    <n v="105.77"/>
    <n v="0.46644028929264419"/>
  </r>
  <r>
    <s v="1000"/>
    <s v="773619"/>
    <s v="Joe Blow"/>
    <s v="Monthly Recurring"/>
    <s v="Z03"/>
    <s v="NET 45"/>
    <n v="5000"/>
    <s v="0010123154"/>
    <n v="10123154"/>
    <n v="10123154"/>
    <d v="2016-03-18T00:00:00"/>
    <x v="119"/>
    <x v="0"/>
    <x v="0"/>
    <s v="OH"/>
    <n v="380.77"/>
    <s v="0.00"/>
    <s v="0.00"/>
    <s v="0.00"/>
    <s v="0.00"/>
    <s v="0.00"/>
    <s v="0.00"/>
    <s v="0.00"/>
    <n v="0"/>
    <n v="380.77"/>
    <n v="0"/>
    <s v="0.00"/>
    <s v="0.0%"/>
  </r>
  <r>
    <s v="1000"/>
    <s v="773619"/>
    <s v="Joe Blow"/>
    <s v="Monthly Recurring"/>
    <s v="Z03"/>
    <s v="NET 10"/>
    <n v="2500"/>
    <s v="0010483095"/>
    <n v="10483095"/>
    <n v="10483095"/>
    <d v="2021-09-10T00:00:00"/>
    <x v="120"/>
    <x v="1"/>
    <x v="1"/>
    <s v="OH"/>
    <s v="0.00"/>
    <n v="129.76"/>
    <n v="129.76"/>
    <n v="129.76"/>
    <n v="129.76"/>
    <n v="129.76"/>
    <n v="112.61"/>
    <n v="563.04999999999995"/>
    <n v="1324.46"/>
    <n v="1324.46"/>
    <n v="1194.7"/>
    <n v="1064.94"/>
    <n v="0.80405599263095906"/>
  </r>
  <r>
    <s v="1000"/>
    <s v="773619"/>
    <s v="Joe Blow"/>
    <s v="Monthly Recurring"/>
    <s v="Z10"/>
    <s v="NET 10"/>
    <n v="0.01"/>
    <s v="0010327960"/>
    <n v="10327960"/>
    <n v="10327960"/>
    <d v="2017-05-01T00:00:00"/>
    <x v="121"/>
    <x v="0"/>
    <x v="0"/>
    <s v="OH"/>
    <s v="0.00"/>
    <s v="0.00"/>
    <n v="-85.33"/>
    <s v="0.00"/>
    <s v="0.00"/>
    <s v="0.00"/>
    <s v="0.00"/>
    <s v="0.00"/>
    <n v="-85.33"/>
    <n v="-85.33"/>
    <n v="-85.33"/>
    <s v="0.00"/>
    <s v="0.0%"/>
  </r>
  <r>
    <s v="1000"/>
    <s v="C-101171"/>
    <s v="Sarah Jackson"/>
    <s v="Monthly Recurring"/>
    <s v="Z03"/>
    <s v="NET 30"/>
    <n v="2500"/>
    <s v="0010049220"/>
    <n v="10049220"/>
    <n v="10049220"/>
    <d v="2016-03-18T00:00:00"/>
    <x v="122"/>
    <x v="0"/>
    <x v="0"/>
    <s v="OH"/>
    <n v="1098.93"/>
    <s v="0.00"/>
    <s v="0.00"/>
    <s v="0.00"/>
    <s v="0.00"/>
    <s v="0.00"/>
    <s v="0.00"/>
    <s v="0.00"/>
    <n v="0"/>
    <n v="1098.93"/>
    <n v="0"/>
    <s v="0.00"/>
    <s v="0.0%"/>
  </r>
  <r>
    <s v="1000"/>
    <s v="C-101171"/>
    <s v="Sarah Jackson"/>
    <s v="Monthly Recurring"/>
    <s v="Z03"/>
    <s v="NET 10"/>
    <n v="2500"/>
    <s v="0010483097"/>
    <n v="10483097"/>
    <n v="10483097"/>
    <d v="2021-09-10T00:00:00"/>
    <x v="123"/>
    <x v="1"/>
    <x v="1"/>
    <s v="IL"/>
    <s v="0.00"/>
    <s v="0.00"/>
    <s v="0.00"/>
    <s v="0.00"/>
    <s v="0.00"/>
    <s v="0.00"/>
    <s v="0.00"/>
    <n v="225.54"/>
    <n v="225.54"/>
    <n v="225.54"/>
    <n v="225.54"/>
    <n v="225.54"/>
    <n v="1"/>
  </r>
  <r>
    <s v="1000"/>
    <s v="773619"/>
    <s v="Joe Blow"/>
    <s v="Monthly Recurring"/>
    <s v="Z03"/>
    <s v="NET 10"/>
    <n v="2500"/>
    <s v="0010483098"/>
    <n v="10483098"/>
    <n v="10483098"/>
    <d v="2021-09-10T00:00:00"/>
    <x v="124"/>
    <x v="1"/>
    <x v="1"/>
    <s v="OH"/>
    <s v="0.00"/>
    <s v="0.00"/>
    <n v="515.45000000000005"/>
    <s v="0.00"/>
    <s v="0.00"/>
    <s v="0.00"/>
    <s v="0.00"/>
    <s v="0.00"/>
    <n v="515.45000000000005"/>
    <n v="515.45000000000005"/>
    <n v="515.45000000000005"/>
    <s v="0.00"/>
    <s v="0.0%"/>
  </r>
  <r>
    <s v="1000"/>
    <s v="773619"/>
    <s v="Joe Blow"/>
    <s v="Monthly Recurring"/>
    <s v="Z03"/>
    <s v="NET 10"/>
    <n v="9000"/>
    <s v="0010344071"/>
    <n v="10344071"/>
    <n v="10344071"/>
    <d v="2017-12-01T00:00:00"/>
    <x v="125"/>
    <x v="0"/>
    <x v="0"/>
    <s v="OH"/>
    <s v="0.00"/>
    <s v="0.00"/>
    <s v="0.00"/>
    <s v="0.00"/>
    <s v="0.00"/>
    <s v="0.00"/>
    <n v="171.4"/>
    <n v="15.02000000000001"/>
    <n v="186.42000000000002"/>
    <n v="186.42"/>
    <n v="186.42"/>
    <n v="186.42"/>
    <n v="1"/>
  </r>
  <r>
    <s v="1000"/>
    <s v="774262"/>
    <s v="Jimmy Johnson"/>
    <s v="Monthly Recurring"/>
    <s v="Z10"/>
    <s v="0001"/>
    <n v="0.01"/>
    <s v="0010482970"/>
    <n v="10482970"/>
    <n v="10482970"/>
    <d v="2021-09-10T00:00:00"/>
    <x v="126"/>
    <x v="2"/>
    <x v="1"/>
    <s v="OH"/>
    <s v="0.00"/>
    <n v="178.02"/>
    <n v="178.02"/>
    <n v="178.02"/>
    <n v="178.02"/>
    <n v="65.670000000000016"/>
    <n v="169.45"/>
    <n v="965.28"/>
    <n v="1912.48"/>
    <n v="1912.48"/>
    <n v="1734.46"/>
    <n v="1556.44"/>
    <n v="0.81383334727683432"/>
  </r>
  <r>
    <s v="1000"/>
    <s v="774262"/>
    <s v="Jimmy Johnson"/>
    <s v="Monthly Recurring"/>
    <s v="Z10"/>
    <s v="0001"/>
    <n v="0.01"/>
    <s v="0010482971"/>
    <n v="10482971"/>
    <n v="10482971"/>
    <d v="2021-09-10T00:00:00"/>
    <x v="127"/>
    <x v="2"/>
    <x v="1"/>
    <s v="OH"/>
    <s v="0.00"/>
    <s v="0.00"/>
    <n v="116.89"/>
    <n v="116.89"/>
    <n v="116.89"/>
    <n v="116.89"/>
    <n v="116.89"/>
    <n v="203.78"/>
    <n v="788.23"/>
    <n v="788.23"/>
    <n v="788.23"/>
    <n v="671.34"/>
    <n v="0.85170572041155501"/>
  </r>
  <r>
    <s v="1000"/>
    <s v="773619"/>
    <s v="Joe Blow"/>
    <s v="Monthly Recurring"/>
    <s v="Z03"/>
    <s v="NET 10"/>
    <n v="10000"/>
    <s v="0010052710"/>
    <n v="10052710"/>
    <n v="10052710"/>
    <d v="2016-03-18T00:00:00"/>
    <x v="128"/>
    <x v="0"/>
    <x v="0"/>
    <s v="OH"/>
    <n v="104.85"/>
    <s v="0.00"/>
    <s v="0.00"/>
    <s v="0.00"/>
    <s v="0.00"/>
    <s v="0.00"/>
    <s v="0.00"/>
    <n v="-91.38"/>
    <n v="-91.38"/>
    <n v="13.47"/>
    <n v="-91.38"/>
    <n v="-91.38"/>
    <n v="-6.783964365256125"/>
  </r>
  <r>
    <s v="1001"/>
    <s v="774392"/>
    <s v="Angela Roberts"/>
    <s v="Monthly Recurring"/>
    <s v="Z10"/>
    <s v="0001"/>
    <n v="0.01"/>
    <s v="0010482974"/>
    <n v="10482974"/>
    <n v="10482974"/>
    <d v="2021-09-10T00:00:00"/>
    <x v="129"/>
    <x v="2"/>
    <x v="1"/>
    <s v="OH"/>
    <s v="0.00"/>
    <n v="89.01"/>
    <s v="0.00"/>
    <s v="0.00"/>
    <s v="0.00"/>
    <s v="0.00"/>
    <s v="0.00"/>
    <s v="0.00"/>
    <n v="89.01"/>
    <n v="89.01"/>
    <n v="0"/>
    <s v="0.00"/>
    <s v="0.0%"/>
  </r>
  <r>
    <s v="1001"/>
    <s v="774392"/>
    <s v="Angela Roberts"/>
    <s v="Monthly Recurring"/>
    <s v="Z10"/>
    <s v="0001"/>
    <n v="0.01"/>
    <s v="0010482977"/>
    <n v="10482977"/>
    <n v="10482977"/>
    <d v="2021-09-10T00:00:00"/>
    <x v="130"/>
    <x v="2"/>
    <x v="1"/>
    <s v="OH"/>
    <s v="0.00"/>
    <s v="0.00"/>
    <n v="249.29"/>
    <s v="0.00"/>
    <s v="0.00"/>
    <s v="0.00"/>
    <s v="0.00"/>
    <s v="0.00"/>
    <n v="249.29"/>
    <n v="249.29"/>
    <n v="249.29"/>
    <s v="0.00"/>
    <s v="0.0%"/>
  </r>
  <r>
    <s v="1000"/>
    <s v="774262"/>
    <s v="Jimmy Johnson"/>
    <s v="Monthly Recurring"/>
    <s v="Z03"/>
    <s v="NET 10"/>
    <n v="2500"/>
    <s v="0010482889"/>
    <n v="10482889"/>
    <n v="10482889"/>
    <d v="2021-09-10T00:00:00"/>
    <x v="131"/>
    <x v="1"/>
    <x v="1"/>
    <s v="NY"/>
    <s v="0.00"/>
    <s v="0.00"/>
    <s v="0.00"/>
    <s v="0.00"/>
    <s v="0.00"/>
    <s v="0.00"/>
    <n v="-596.75"/>
    <s v="0.00"/>
    <n v="-596.75"/>
    <n v="-596.75"/>
    <n v="-596.75"/>
    <n v="-596.75"/>
    <n v="1"/>
  </r>
  <r>
    <s v="1000"/>
    <s v="774262"/>
    <s v="Jimmy Johnson"/>
    <s v="Monthly Recurring"/>
    <s v="Z03"/>
    <s v="NET 10"/>
    <n v="2500"/>
    <s v="0010482890"/>
    <n v="10482890"/>
    <n v="10482890"/>
    <d v="2021-09-10T00:00:00"/>
    <x v="132"/>
    <x v="1"/>
    <x v="1"/>
    <s v="OH"/>
    <s v="0.00"/>
    <n v="6.1599999999999966"/>
    <n v="6.1599999999999966"/>
    <s v="0.00"/>
    <n v="6.1599999999999966"/>
    <s v="0.00"/>
    <s v="0.00"/>
    <s v="0.00"/>
    <n v="18.47999999999999"/>
    <n v="18.47999999999999"/>
    <n v="12.319999999999993"/>
    <n v="6.1599999999999966"/>
    <n v="0.33333333333333331"/>
  </r>
  <r>
    <s v="1000"/>
    <s v="C-101171"/>
    <s v="Sarah Jackson"/>
    <s v="Monthly Recurring"/>
    <s v="Z03"/>
    <s v="NET 10"/>
    <n v="2500"/>
    <s v="0010483099"/>
    <n v="10483099"/>
    <n v="10483099"/>
    <d v="2021-09-10T00:00:00"/>
    <x v="133"/>
    <x v="1"/>
    <x v="1"/>
    <s v="OH"/>
    <n v="555.54"/>
    <s v="0.00"/>
    <s v="0.00"/>
    <s v="0.00"/>
    <s v="0.00"/>
    <s v="0.00"/>
    <s v="0.00"/>
    <n v="0"/>
    <n v="0"/>
    <n v="555.54"/>
    <n v="0"/>
    <n v="0"/>
    <n v="0"/>
  </r>
  <r>
    <s v="1000"/>
    <s v="C-101171"/>
    <s v="Sarah Jackson"/>
    <s v="Monthly Recurring"/>
    <s v="Z03"/>
    <s v="NET 10"/>
    <n v="2500"/>
    <s v="0010483101"/>
    <n v="10483101"/>
    <n v="10483101"/>
    <d v="2021-09-10T00:00:00"/>
    <x v="134"/>
    <x v="1"/>
    <x v="1"/>
    <s v="OH"/>
    <n v="134.06"/>
    <n v="134.06"/>
    <n v="134.06"/>
    <n v="134.06"/>
    <n v="134.06"/>
    <n v="134.06"/>
    <s v="0.00"/>
    <n v="938.42"/>
    <n v="1608.7199999999998"/>
    <n v="1742.78"/>
    <n v="1474.66"/>
    <n v="1340.6"/>
    <n v="0.76923076923076927"/>
  </r>
  <r>
    <s v="1000"/>
    <s v="C-101171"/>
    <s v="Sarah Jackson"/>
    <s v="Monthly Recurring"/>
    <s v="Z10"/>
    <s v="0001"/>
    <n v="0"/>
    <s v="0010482994"/>
    <n v="10482994"/>
    <n v="10482994"/>
    <d v="2021-09-10T00:00:00"/>
    <x v="135"/>
    <x v="2"/>
    <x v="1"/>
    <s v="OH"/>
    <s v="0.00"/>
    <n v="88.67"/>
    <s v="0.00"/>
    <s v="0.00"/>
    <s v="0.00"/>
    <s v="0.00"/>
    <s v="0.00"/>
    <n v="160.28"/>
    <n v="248.95"/>
    <n v="248.95"/>
    <n v="160.28"/>
    <n v="160.28"/>
    <n v="0.64382406105643708"/>
  </r>
  <r>
    <s v="1000"/>
    <s v="C-101171"/>
    <s v="Sarah Jackson"/>
    <s v="Monthly Recurring"/>
    <s v="Z03"/>
    <s v="NET 10"/>
    <n v="2500"/>
    <s v="0010483102"/>
    <n v="10483102"/>
    <n v="10483102"/>
    <d v="2021-09-10T00:00:00"/>
    <x v="136"/>
    <x v="1"/>
    <x v="1"/>
    <s v="OH"/>
    <s v="0.00"/>
    <n v="108.99"/>
    <n v="120.99"/>
    <n v="120.99"/>
    <s v="0.00"/>
    <s v="0.00"/>
    <s v="0.00"/>
    <n v="167.89"/>
    <n v="518.8599999999999"/>
    <n v="518.86"/>
    <n v="409.87"/>
    <n v="288.88"/>
    <n v="0.55675904868365256"/>
  </r>
  <r>
    <s v="1000"/>
    <s v="C-101171"/>
    <s v="Sarah Jackson"/>
    <s v="Monthly Recurring"/>
    <s v="Z03"/>
    <s v="NET 10"/>
    <n v="15000"/>
    <s v="0010483103"/>
    <n v="10483103"/>
    <n v="10483103"/>
    <d v="2021-09-10T00:00:00"/>
    <x v="137"/>
    <x v="1"/>
    <x v="1"/>
    <s v="OH"/>
    <n v="2449.0499999999997"/>
    <n v="3774.15"/>
    <n v="3306.16"/>
    <s v="0.00"/>
    <s v="0.00"/>
    <s v="0.00"/>
    <s v="0.00"/>
    <s v="0.00"/>
    <n v="7080.3099999999995"/>
    <n v="9529.36"/>
    <n v="3306.16"/>
    <s v="0.00"/>
    <s v="0.0%"/>
  </r>
  <r>
    <s v="1000"/>
    <s v="C-101171"/>
    <s v="Sarah Jackson"/>
    <s v="Monthly Recurring"/>
    <s v="Z10"/>
    <s v="0001"/>
    <n v="0"/>
    <s v="0010482995"/>
    <n v="10482995"/>
    <n v="10482995"/>
    <d v="2021-09-10T00:00:00"/>
    <x v="138"/>
    <x v="2"/>
    <x v="1"/>
    <s v="OH"/>
    <s v="0.00"/>
    <s v="0.00"/>
    <s v="0.00"/>
    <n v="101.41"/>
    <n v="101.41"/>
    <n v="101.41"/>
    <n v="101.41"/>
    <n v="304.95"/>
    <n v="710.58999999999992"/>
    <n v="710.58999999999992"/>
    <n v="710.59"/>
    <n v="710.59"/>
    <n v="1.0000000000000002"/>
  </r>
  <r>
    <s v="1000"/>
    <s v="774262"/>
    <s v="Jimmy Johnson"/>
    <s v="Monthly Recurring"/>
    <s v="Z03"/>
    <s v="NET 10"/>
    <n v="2500"/>
    <s v="0010482892"/>
    <n v="10482892"/>
    <n v="10482892"/>
    <d v="2021-09-10T00:00:00"/>
    <x v="139"/>
    <x v="1"/>
    <x v="1"/>
    <s v="IN"/>
    <s v="0.00"/>
    <n v="134.06"/>
    <n v="134.06"/>
    <n v="134.06"/>
    <n v="134.06"/>
    <n v="134.06"/>
    <n v="134.06"/>
    <n v="804.36"/>
    <n v="1608.7199999999998"/>
    <n v="1608.7199999999998"/>
    <n v="1474.66"/>
    <n v="1340.6"/>
    <n v="0.83333333333333337"/>
  </r>
  <r>
    <s v="1000"/>
    <s v="105950"/>
    <s v="Steve Smith"/>
    <s v="Monthly Recurring"/>
    <s v="Z03"/>
    <s v="NET 10"/>
    <n v="2500"/>
    <s v="0010483104"/>
    <n v="10483104"/>
    <n v="10483104"/>
    <d v="2021-09-10T00:00:00"/>
    <x v="140"/>
    <x v="1"/>
    <x v="1"/>
    <s v="OH"/>
    <n v="268.75"/>
    <s v="0.00"/>
    <s v="0.00"/>
    <s v="0.00"/>
    <s v="0.00"/>
    <s v="0.00"/>
    <s v="0.00"/>
    <s v="0.00"/>
    <n v="0"/>
    <n v="268.75"/>
    <n v="0"/>
    <s v="0.00"/>
    <s v="0.0%"/>
  </r>
  <r>
    <s v="1000"/>
    <s v="774168"/>
    <s v="John Jacobs"/>
    <s v="Monthly Recurring"/>
    <s v="Z03"/>
    <s v="NET 10"/>
    <n v="2500"/>
    <s v="0010483105"/>
    <n v="10483105"/>
    <n v="10483105"/>
    <d v="2021-09-10T00:00:00"/>
    <x v="141"/>
    <x v="1"/>
    <x v="1"/>
    <s v="OH"/>
    <n v="117.16"/>
    <s v="0.00"/>
    <s v="0.00"/>
    <s v="0.00"/>
    <s v="0.00"/>
    <s v="0.00"/>
    <s v="0.00"/>
    <s v="0.00"/>
    <n v="0"/>
    <n v="117.16"/>
    <n v="0"/>
    <s v="0.00"/>
    <s v="0.0%"/>
  </r>
  <r>
    <s v="1000"/>
    <s v="774168"/>
    <s v="John Jacobs"/>
    <s v="Monthly Recurring"/>
    <s v="Z03"/>
    <s v="NET 10"/>
    <n v="2500"/>
    <s v="0010483106"/>
    <n v="10483106"/>
    <n v="10483106"/>
    <d v="2021-09-10T00:00:00"/>
    <x v="142"/>
    <x v="1"/>
    <x v="1"/>
    <s v="OH"/>
    <n v="222.51"/>
    <n v="586.91"/>
    <s v="0.00"/>
    <s v="0.00"/>
    <s v="0.00"/>
    <s v="0.00"/>
    <s v="0.00"/>
    <s v="0.00"/>
    <n v="586.91"/>
    <n v="809.42"/>
    <n v="0"/>
    <s v="0.00"/>
    <s v="0.0%"/>
  </r>
  <r>
    <s v="1000"/>
    <s v="774168"/>
    <s v="John Jacobs"/>
    <s v="Monthly Recurring"/>
    <s v="Z10"/>
    <s v="0001"/>
    <n v="0"/>
    <s v="0010482997"/>
    <n v="10482997"/>
    <n v="10482997"/>
    <d v="2021-09-10T00:00:00"/>
    <x v="143"/>
    <x v="2"/>
    <x v="1"/>
    <s v="OH"/>
    <s v="0.00"/>
    <s v="0.00"/>
    <n v="89.21"/>
    <n v="89.21"/>
    <n v="89.21"/>
    <n v="89.21"/>
    <n v="89.21"/>
    <s v="0.00"/>
    <n v="446.04999999999995"/>
    <n v="446.04999999999995"/>
    <n v="446.04999999999995"/>
    <n v="356.84"/>
    <n v="0.8"/>
  </r>
  <r>
    <s v="1000"/>
    <s v="774168"/>
    <s v="John Jacobs"/>
    <s v="Monthly Recurring"/>
    <s v="Z03"/>
    <s v="NET 10"/>
    <n v="2500"/>
    <s v="0010483107"/>
    <n v="10483107"/>
    <n v="10483107"/>
    <d v="2021-09-10T00:00:00"/>
    <x v="144"/>
    <x v="1"/>
    <x v="1"/>
    <s v="PA"/>
    <n v="273.38"/>
    <n v="273.38"/>
    <s v="0.00"/>
    <s v="0.00"/>
    <s v="0.00"/>
    <s v="0.00"/>
    <s v="0.00"/>
    <s v="0.00"/>
    <n v="273.38"/>
    <n v="546.76"/>
    <n v="0"/>
    <s v="0.00"/>
    <s v="0.0%"/>
  </r>
  <r>
    <s v="1000"/>
    <s v="774168"/>
    <s v="John Jacobs"/>
    <s v="Monthly Recurring"/>
    <s v="Z03"/>
    <s v="NET 10"/>
    <n v="2500"/>
    <s v="0010483108"/>
    <n v="10483108"/>
    <n v="10483108"/>
    <d v="2021-09-10T00:00:00"/>
    <x v="145"/>
    <x v="1"/>
    <x v="1"/>
    <s v="OH"/>
    <s v="0.00"/>
    <s v="0.00"/>
    <s v="0.00"/>
    <s v="0.00"/>
    <s v="0.00"/>
    <s v="0.00"/>
    <s v="0.00"/>
    <n v="90.53"/>
    <n v="90.53"/>
    <n v="90.53"/>
    <n v="90.53"/>
    <n v="90.53"/>
    <n v="1"/>
  </r>
  <r>
    <s v="1000"/>
    <s v="774168"/>
    <s v="John Jacobs"/>
    <s v="Monthly Recurring"/>
    <s v="Z10"/>
    <s v="0001"/>
    <n v="0"/>
    <s v="0010482998"/>
    <n v="10482998"/>
    <n v="10482998"/>
    <d v="2021-09-10T00:00:00"/>
    <x v="146"/>
    <x v="2"/>
    <x v="1"/>
    <s v="OH"/>
    <s v="0.00"/>
    <n v="89.01"/>
    <n v="89.01"/>
    <s v="0.00"/>
    <s v="0.00"/>
    <s v="0.00"/>
    <s v="0.00"/>
    <n v="160.88"/>
    <n v="338.9"/>
    <n v="338.9"/>
    <n v="249.89"/>
    <n v="160.88"/>
    <n v="0.47471230451460611"/>
  </r>
  <r>
    <s v="1000"/>
    <s v="774262"/>
    <s v="Jimmy Johnson"/>
    <s v="Monthly Recurring"/>
    <s v="Z03"/>
    <s v="NET 10"/>
    <n v="2500"/>
    <s v="0010485965"/>
    <n v="10485965"/>
    <n v="10485965"/>
    <d v="2021-09-17T00:00:00"/>
    <x v="147"/>
    <x v="1"/>
    <x v="1"/>
    <s v="WA"/>
    <s v="0.00"/>
    <n v="130.07"/>
    <n v="130.07"/>
    <n v="130.07"/>
    <s v="0.00"/>
    <s v="0.00"/>
    <s v="0.00"/>
    <s v="0.00"/>
    <n v="390.21"/>
    <n v="390.21"/>
    <n v="260.14"/>
    <n v="130.07"/>
    <n v="0.33333333333333331"/>
  </r>
  <r>
    <s v="1000"/>
    <s v="774168"/>
    <s v="John Jacobs"/>
    <s v="Monthly Recurring"/>
    <s v="Z03"/>
    <s v="NET 10"/>
    <n v="2500"/>
    <s v="0010483111"/>
    <n v="10483111"/>
    <n v="10483111"/>
    <d v="2021-09-10T00:00:00"/>
    <x v="148"/>
    <x v="1"/>
    <x v="1"/>
    <s v="OH"/>
    <n v="144.79"/>
    <s v="0.00"/>
    <n v="144.79"/>
    <n v="144.79"/>
    <n v="144.79"/>
    <n v="144.79"/>
    <n v="144.79"/>
    <n v="868.74"/>
    <n v="1592.69"/>
    <n v="1737.48"/>
    <n v="1592.6899999999998"/>
    <n v="1447.9"/>
    <n v="0.83333333333333326"/>
  </r>
  <r>
    <s v="1001"/>
    <s v="770253"/>
    <s v="Gabe Wallace"/>
    <s v="Monthly Recurring"/>
    <s v="Z03"/>
    <s v="NET 10"/>
    <n v="2500"/>
    <s v="0010483112"/>
    <n v="10483112"/>
    <n v="10483112"/>
    <d v="2021-09-10T00:00:00"/>
    <x v="149"/>
    <x v="1"/>
    <x v="1"/>
    <s v="OH"/>
    <s v="0.00"/>
    <n v="177.18"/>
    <n v="177.18"/>
    <n v="177.18"/>
    <n v="177.18"/>
    <n v="177.18"/>
    <n v="160.12"/>
    <n v="960.72"/>
    <n v="2006.74"/>
    <n v="2006.74"/>
    <n v="1829.5600000000002"/>
    <n v="1652.38"/>
    <n v="0.82341509114284861"/>
  </r>
  <r>
    <s v="1001"/>
    <s v="770253"/>
    <s v="Gabe Wallace"/>
    <s v="Monthly Recurring"/>
    <s v="Z03"/>
    <s v="NET 10"/>
    <n v="2500"/>
    <s v="0010483113"/>
    <n v="10483113"/>
    <n v="10483113"/>
    <d v="2021-09-10T00:00:00"/>
    <x v="150"/>
    <x v="1"/>
    <x v="1"/>
    <s v="OH"/>
    <s v="0.00"/>
    <s v="0.00"/>
    <s v="0.00"/>
    <n v="-20.65"/>
    <s v="0.00"/>
    <s v="0.00"/>
    <s v="0.00"/>
    <s v="0.00"/>
    <n v="-20.65"/>
    <n v="-20.65"/>
    <n v="-20.65"/>
    <n v="-20.65"/>
    <n v="1"/>
  </r>
  <r>
    <s v="1001"/>
    <s v="770253"/>
    <s v="Gabe Wallace"/>
    <s v="Monthly Recurring"/>
    <s v="Z03"/>
    <s v="NET 10"/>
    <n v="2500"/>
    <s v="0010483114"/>
    <n v="10483114"/>
    <n v="10483114"/>
    <d v="2021-09-10T00:00:00"/>
    <x v="151"/>
    <x v="1"/>
    <x v="1"/>
    <s v="OH"/>
    <n v="97.81"/>
    <n v="214.97"/>
    <s v="0.00"/>
    <s v="0.00"/>
    <s v="0.00"/>
    <s v="0.00"/>
    <s v="0.00"/>
    <s v="0.00"/>
    <n v="214.97"/>
    <n v="312.77999999999997"/>
    <n v="0"/>
    <s v="0.00"/>
    <s v="0.0%"/>
  </r>
  <r>
    <s v="1001"/>
    <s v="770253"/>
    <s v="Gabe Wallace"/>
    <s v="Monthly Recurring"/>
    <s v="Z03"/>
    <s v="NET 45"/>
    <n v="10000"/>
    <s v="0010102727"/>
    <n v="10102727"/>
    <n v="10102727"/>
    <d v="2016-03-18T00:00:00"/>
    <x v="152"/>
    <x v="0"/>
    <x v="0"/>
    <s v="OH"/>
    <n v="6973.0300000000007"/>
    <n v="1727.8"/>
    <s v="0.00"/>
    <s v="0.00"/>
    <s v="0.00"/>
    <s v="0.00"/>
    <s v="0.00"/>
    <s v="0.00"/>
    <n v="1727.8"/>
    <n v="8700.83"/>
    <n v="0"/>
    <s v="0.00"/>
    <s v="0.0%"/>
  </r>
  <r>
    <s v="1001"/>
    <s v="770253"/>
    <s v="Gabe Wallace"/>
    <s v="Monthly Recurring"/>
    <s v="Z03"/>
    <s v="NET 30"/>
    <n v="9000"/>
    <s v="0010063885"/>
    <n v="10063885"/>
    <n v="10063885"/>
    <d v="2016-03-18T00:00:00"/>
    <x v="153"/>
    <x v="0"/>
    <x v="0"/>
    <s v="OH"/>
    <n v="5113.42"/>
    <n v="1943.12"/>
    <s v="0.00"/>
    <s v="0.00"/>
    <s v="0.00"/>
    <s v="0.00"/>
    <s v="0.00"/>
    <s v="0.00"/>
    <n v="1943.12"/>
    <n v="7056.54"/>
    <n v="0"/>
    <s v="0.00"/>
    <s v="0.0%"/>
  </r>
  <r>
    <s v="1001"/>
    <s v="770253"/>
    <s v="Gabe Wallace"/>
    <s v="Monthly Recurring"/>
    <s v="Z03"/>
    <s v="NET 10"/>
    <n v="2500"/>
    <s v="0010483115"/>
    <n v="10483115"/>
    <n v="10483115"/>
    <d v="2021-09-10T00:00:00"/>
    <x v="154"/>
    <x v="1"/>
    <x v="1"/>
    <s v="OH"/>
    <n v="350.67"/>
    <n v="101.89"/>
    <s v="0.00"/>
    <n v="350.67"/>
    <s v="0.00"/>
    <s v="0.00"/>
    <s v="0.00"/>
    <n v="418.08999999999986"/>
    <n v="870.64999999999986"/>
    <n v="1221.32"/>
    <n v="768.75999999999988"/>
    <n v="768.75999999999988"/>
    <n v="0.62945010316706507"/>
  </r>
  <r>
    <s v="1001"/>
    <s v="770253"/>
    <s v="Gabe Wallace"/>
    <s v="Monthly Recurring"/>
    <s v="Z10"/>
    <s v="0001"/>
    <n v="0.01"/>
    <s v="0010483001"/>
    <n v="10483001"/>
    <n v="10483001"/>
    <d v="2021-09-10T00:00:00"/>
    <x v="155"/>
    <x v="2"/>
    <x v="1"/>
    <s v="OH"/>
    <s v="0.00"/>
    <n v="160.88"/>
    <s v="0.00"/>
    <s v="0.00"/>
    <s v="0.00"/>
    <s v="0.00"/>
    <s v="0.00"/>
    <s v="0.00"/>
    <n v="160.88"/>
    <n v="160.88"/>
    <n v="0"/>
    <s v="0.00"/>
    <s v="0.0%"/>
  </r>
  <r>
    <s v="1001"/>
    <s v="770253"/>
    <s v="Gabe Wallace"/>
    <s v="Monthly Recurring"/>
    <s v="Z10"/>
    <s v="0001"/>
    <n v="0.01"/>
    <s v="0010483002"/>
    <n v="10483002"/>
    <n v="10483002"/>
    <d v="2021-09-10T00:00:00"/>
    <x v="156"/>
    <x v="2"/>
    <x v="1"/>
    <s v="OH"/>
    <s v="0.00"/>
    <s v="0.00"/>
    <n v="160.76"/>
    <s v="0.00"/>
    <s v="0.00"/>
    <s v="0.00"/>
    <s v="0.00"/>
    <s v="0.00"/>
    <n v="160.76"/>
    <n v="160.76"/>
    <n v="160.76"/>
    <s v="0.00"/>
    <s v="0.0%"/>
  </r>
  <r>
    <s v="1001"/>
    <s v="770253"/>
    <s v="Gabe Wallace"/>
    <s v="Monthly Recurring"/>
    <s v="Z03"/>
    <s v="NET 45"/>
    <n v="30000"/>
    <s v="0010064954"/>
    <n v="10064954"/>
    <n v="10064954"/>
    <d v="2016-03-18T00:00:00"/>
    <x v="157"/>
    <x v="0"/>
    <x v="0"/>
    <s v="PA"/>
    <n v="525.63"/>
    <s v="0.00"/>
    <s v="0.00"/>
    <s v="0.00"/>
    <s v="0.00"/>
    <s v="0.00"/>
    <s v="0.00"/>
    <s v="0.00"/>
    <n v="0"/>
    <n v="525.63"/>
    <n v="0"/>
    <s v="0.00"/>
    <s v="0.0%"/>
  </r>
  <r>
    <s v="1001"/>
    <s v="770253"/>
    <s v="Gabe Wallace"/>
    <s v="Monthly Recurring"/>
    <s v="Z03"/>
    <s v="NET 10"/>
    <n v="2500"/>
    <s v="0010483116"/>
    <n v="10483116"/>
    <n v="10483116"/>
    <d v="2021-09-10T00:00:00"/>
    <x v="158"/>
    <x v="1"/>
    <x v="1"/>
    <s v="OH"/>
    <n v="112.88"/>
    <s v="0.00"/>
    <n v="112.88"/>
    <s v="0.00"/>
    <s v="0.00"/>
    <s v="0.00"/>
    <s v="0.00"/>
    <s v="0.00"/>
    <n v="112.88"/>
    <n v="225.76"/>
    <n v="112.88"/>
    <s v="0.00"/>
    <s v="0.0%"/>
  </r>
  <r>
    <s v="1001"/>
    <s v="770253"/>
    <s v="Gabe Wallace"/>
    <s v="Monthly Recurring"/>
    <s v="Z03"/>
    <s v="NET 10"/>
    <n v="2500"/>
    <s v="0010483075"/>
    <n v="10483075"/>
    <n v="10483075"/>
    <d v="2021-09-10T00:00:00"/>
    <x v="159"/>
    <x v="1"/>
    <x v="1"/>
    <s v="OH"/>
    <n v="351.48"/>
    <s v="0.00"/>
    <s v="0.00"/>
    <s v="0.00"/>
    <s v="0.00"/>
    <s v="0.00"/>
    <s v="0.00"/>
    <s v="0.00"/>
    <n v="0"/>
    <n v="351.48"/>
    <n v="0"/>
    <s v="0.00"/>
    <s v="0.0%"/>
  </r>
  <r>
    <s v="1001"/>
    <s v="770253"/>
    <s v="Gabe Wallace"/>
    <s v="Monthly Recurring"/>
    <s v="Z03"/>
    <s v="NET 10"/>
    <n v="2500"/>
    <s v="0010406755"/>
    <n v="10406755"/>
    <n v="10406755"/>
    <d v="2020-07-17T00:00:00"/>
    <x v="160"/>
    <x v="0"/>
    <x v="0"/>
    <s v="OH"/>
    <s v="0.00"/>
    <s v="0.00"/>
    <s v="0.00"/>
    <s v="0.00"/>
    <s v="0.00"/>
    <s v="0.00"/>
    <s v="0.00"/>
    <n v="-246.67"/>
    <n v="-246.67"/>
    <n v="-246.67"/>
    <n v="-246.67"/>
    <n v="-246.67"/>
    <n v="1"/>
  </r>
  <r>
    <s v="1001"/>
    <s v="770253"/>
    <s v="Gabe Wallace"/>
    <s v="Monthly Recurring"/>
    <s v="Z03"/>
    <s v="NET 10"/>
    <n v="2500"/>
    <s v="0010483035"/>
    <n v="10483035"/>
    <n v="10483035"/>
    <d v="2021-09-10T00:00:00"/>
    <x v="161"/>
    <x v="1"/>
    <x v="1"/>
    <s v="OH"/>
    <n v="725.40000000000009"/>
    <n v="358.43"/>
    <s v="0.00"/>
    <s v="0.00"/>
    <s v="0.00"/>
    <s v="0.00"/>
    <s v="0.00"/>
    <s v="0.00"/>
    <n v="358.43"/>
    <n v="1083.8300000000002"/>
    <n v="0"/>
    <s v="0.00"/>
    <s v="0.0%"/>
  </r>
  <r>
    <s v="1001"/>
    <s v="770253"/>
    <s v="Gabe Wallace"/>
    <s v="Monthly Recurring"/>
    <s v="Z03"/>
    <s v="NET 10"/>
    <n v="2500"/>
    <s v="0010483037"/>
    <n v="10483037"/>
    <n v="10483037"/>
    <d v="2021-09-10T00:00:00"/>
    <x v="162"/>
    <x v="1"/>
    <x v="1"/>
    <s v="OH"/>
    <n v="112.61"/>
    <s v="0.00"/>
    <s v="0.00"/>
    <s v="0.00"/>
    <s v="0.00"/>
    <s v="0.00"/>
    <s v="0.00"/>
    <s v="0.00"/>
    <n v="0"/>
    <n v="112.61"/>
    <n v="0"/>
    <s v="0.00"/>
    <s v="0.0%"/>
  </r>
  <r>
    <s v="1001"/>
    <s v="770253"/>
    <s v="Gabe Wallace"/>
    <s v="Monthly Recurring"/>
    <s v="Z03"/>
    <s v="NET 45"/>
    <n v="7500"/>
    <s v="0010067884"/>
    <n v="10067884"/>
    <n v="10067884"/>
    <d v="2016-03-18T00:00:00"/>
    <x v="163"/>
    <x v="0"/>
    <x v="0"/>
    <s v="OH"/>
    <n v="1275.6400000000001"/>
    <n v="285.93"/>
    <n v="95.349999999999795"/>
    <n v="669.61000000000013"/>
    <n v="-411.97"/>
    <n v="359.09"/>
    <n v="200.45999999999998"/>
    <n v="417.03"/>
    <n v="1615.4999999999998"/>
    <n v="2891.1400000000003"/>
    <n v="1329.5700000000002"/>
    <n v="1234.2200000000003"/>
    <n v="0.42689734845078414"/>
  </r>
  <r>
    <s v="1001"/>
    <s v="770253"/>
    <s v="Gabe Wallace"/>
    <s v="Monthly Recurring"/>
    <s v="Z03"/>
    <s v="NET 10"/>
    <n v="2500"/>
    <s v="0010067977"/>
    <n v="10067977"/>
    <n v="10067977"/>
    <d v="2016-03-18T00:00:00"/>
    <x v="164"/>
    <x v="0"/>
    <x v="0"/>
    <s v="OH"/>
    <n v="626.51"/>
    <s v="0.00"/>
    <s v="0.00"/>
    <s v="0.00"/>
    <s v="0.00"/>
    <s v="0.00"/>
    <s v="0.00"/>
    <n v="208.83"/>
    <n v="208.83"/>
    <n v="835.34"/>
    <n v="208.83"/>
    <n v="208.83"/>
    <n v="0.2499940144132928"/>
  </r>
  <r>
    <s v="1001"/>
    <s v="774392"/>
    <s v="Angela Roberts"/>
    <s v="Monthly Recurring"/>
    <s v="Z03"/>
    <s v="NET 10"/>
    <n v="5000"/>
    <s v="0010482895"/>
    <n v="10482895"/>
    <n v="10482895"/>
    <d v="2021-09-10T00:00:00"/>
    <x v="165"/>
    <x v="1"/>
    <x v="1"/>
    <s v="ON"/>
    <s v="0.00"/>
    <n v="7267.56"/>
    <s v="0.00"/>
    <s v="0.00"/>
    <s v="0.00"/>
    <s v="0.00"/>
    <s v="0.00"/>
    <s v="0.00"/>
    <n v="7267.56"/>
    <n v="7267.56"/>
    <n v="0"/>
    <s v="0.00"/>
    <s v="0.0%"/>
  </r>
  <r>
    <s v="1001"/>
    <s v="770253"/>
    <s v="Gabe Wallace"/>
    <s v="Monthly Recurring"/>
    <s v="Z03"/>
    <s v="NET 10"/>
    <n v="5000"/>
    <s v="0010069431"/>
    <n v="10069431"/>
    <n v="10069431"/>
    <d v="2016-03-18T00:00:00"/>
    <x v="166"/>
    <x v="0"/>
    <x v="0"/>
    <s v="OH"/>
    <s v="0.00"/>
    <n v="372.83"/>
    <s v="0.00"/>
    <s v="0.00"/>
    <s v="0.00"/>
    <s v="0.00"/>
    <s v="0.00"/>
    <n v="177.75"/>
    <n v="550.57999999999993"/>
    <n v="550.57999999999993"/>
    <n v="177.75"/>
    <n v="177.75"/>
    <n v="0.32284136728540813"/>
  </r>
  <r>
    <s v="1001"/>
    <s v="770253"/>
    <s v="Gabe Wallace"/>
    <s v="Monthly Recurring"/>
    <s v="Z03"/>
    <s v="NET 10"/>
    <n v="2500"/>
    <s v="0010482984"/>
    <n v="10482984"/>
    <n v="10482984"/>
    <d v="2021-09-10T00:00:00"/>
    <x v="167"/>
    <x v="1"/>
    <x v="1"/>
    <s v="OH"/>
    <s v="0.00"/>
    <s v="0.00"/>
    <s v="0.00"/>
    <s v="0.00"/>
    <s v="0.00"/>
    <s v="0.00"/>
    <s v="0.00"/>
    <n v="258"/>
    <n v="258"/>
    <n v="258"/>
    <n v="258"/>
    <n v="258"/>
    <n v="1"/>
  </r>
  <r>
    <s v="1001"/>
    <s v="770253"/>
    <s v="Gabe Wallace"/>
    <s v="Monthly Recurring"/>
    <s v="Z03"/>
    <s v="NET 10"/>
    <n v="2500"/>
    <s v="0010482986"/>
    <n v="10482986"/>
    <n v="10482986"/>
    <d v="2021-09-10T00:00:00"/>
    <x v="168"/>
    <x v="1"/>
    <x v="1"/>
    <s v="OH"/>
    <n v="89.21"/>
    <s v="0.00"/>
    <s v="0.00"/>
    <s v="0.00"/>
    <s v="0.00"/>
    <s v="0.00"/>
    <s v="0.00"/>
    <s v="0.00"/>
    <n v="0"/>
    <n v="89.21"/>
    <n v="0"/>
    <s v="0.00"/>
    <s v="0.0%"/>
  </r>
  <r>
    <s v="1000"/>
    <s v="772512"/>
    <s v="Karen Brown"/>
    <s v="Gov account"/>
    <s v="Z13"/>
    <s v="NET 10"/>
    <n v="2500"/>
    <s v="0010482897"/>
    <n v="10482897"/>
    <n v="10482897"/>
    <d v="2021-09-10T00:00:00"/>
    <x v="169"/>
    <x v="1"/>
    <x v="1"/>
    <s v="OH"/>
    <s v="0.00"/>
    <s v="0.00"/>
    <s v="0.00"/>
    <s v="0.00"/>
    <s v="0.00"/>
    <s v="0.00"/>
    <s v="0.00"/>
    <n v="-8.19"/>
    <n v="-8.19"/>
    <n v="-8.19"/>
    <n v="-8.19"/>
    <n v="-8.19"/>
    <n v="1"/>
  </r>
  <r>
    <s v="1001"/>
    <s v="771758"/>
    <s v="Monica Luis"/>
    <s v="Monthly Recurring"/>
    <s v="Z03"/>
    <s v="NET 10"/>
    <n v="2500"/>
    <s v="0010482987"/>
    <n v="10482987"/>
    <n v="10482987"/>
    <d v="2021-09-10T00:00:00"/>
    <x v="170"/>
    <x v="1"/>
    <x v="1"/>
    <s v="OH"/>
    <s v="0.00"/>
    <s v="0.00"/>
    <s v="0.00"/>
    <s v="0.00"/>
    <s v="0.00"/>
    <n v="116.62"/>
    <s v="0.00"/>
    <n v="-217"/>
    <n v="-100.38"/>
    <n v="-100.38"/>
    <n v="-100.38"/>
    <n v="-100.38"/>
    <n v="1"/>
  </r>
  <r>
    <s v="1001"/>
    <s v="774392"/>
    <s v="Angela Roberts"/>
    <s v="Monthly Recurring"/>
    <s v="Z03"/>
    <s v="NET 10"/>
    <n v="2500"/>
    <s v="0010482898"/>
    <n v="10482898"/>
    <n v="10482898"/>
    <d v="2021-09-10T00:00:00"/>
    <x v="171"/>
    <x v="1"/>
    <x v="1"/>
    <s v="OH"/>
    <s v="0.00"/>
    <n v="250"/>
    <s v="0.00"/>
    <s v="0.00"/>
    <s v="0.00"/>
    <s v="0.00"/>
    <s v="0.00"/>
    <s v="0.00"/>
    <n v="250"/>
    <n v="250"/>
    <n v="0"/>
    <s v="0.00"/>
    <s v="0.0%"/>
  </r>
  <r>
    <s v="1001"/>
    <s v="771758"/>
    <s v="Monica Luis"/>
    <s v="Monthly Recurring"/>
    <s v="Z03"/>
    <s v="NET 10"/>
    <n v="9000"/>
    <s v="0010410784"/>
    <n v="10410784"/>
    <n v="10410784"/>
    <d v="2020-09-09T00:00:00"/>
    <x v="172"/>
    <x v="0"/>
    <x v="0"/>
    <s v="OH"/>
    <n v="966.7"/>
    <n v="2782.03"/>
    <n v="1202.28"/>
    <n v="4265.55"/>
    <n v="1458.7200000000003"/>
    <n v="7390.29"/>
    <n v="5474.4899999999989"/>
    <n v="38060.03"/>
    <n v="60633.39"/>
    <n v="61600.09"/>
    <n v="57851.360000000001"/>
    <n v="56649.08"/>
    <n v="0.91962657846766138"/>
  </r>
  <r>
    <s v="1001"/>
    <s v="771758"/>
    <s v="Monica Luis"/>
    <s v="Monthly Recurring"/>
    <s v="Z03"/>
    <s v="NET 10"/>
    <n v="2500"/>
    <s v="0010482988"/>
    <n v="10482988"/>
    <n v="10482988"/>
    <d v="2021-09-10T00:00:00"/>
    <x v="173"/>
    <x v="1"/>
    <x v="1"/>
    <s v="OH"/>
    <s v="0.00"/>
    <n v="97.59"/>
    <n v="97.59"/>
    <n v="97.59"/>
    <n v="97.59"/>
    <n v="97.59"/>
    <n v="91.16"/>
    <n v="637.70000000000005"/>
    <n v="1216.81"/>
    <n v="1216.81"/>
    <n v="1119.22"/>
    <n v="1021.6300000000001"/>
    <n v="0.83959697898603736"/>
  </r>
  <r>
    <s v="1001"/>
    <s v="771758"/>
    <s v="Monica Luis"/>
    <s v="Monthly Recurring"/>
    <s v="Z03"/>
    <s v="NET 10"/>
    <n v="2500"/>
    <s v="0010482989"/>
    <n v="10482989"/>
    <n v="10482989"/>
    <d v="2021-09-10T00:00:00"/>
    <x v="174"/>
    <x v="1"/>
    <x v="1"/>
    <s v="OH"/>
    <n v="236.48"/>
    <n v="406.96"/>
    <n v="406.96"/>
    <n v="406.96"/>
    <n v="406.96"/>
    <n v="406.96"/>
    <n v="375"/>
    <n v="546.76"/>
    <n v="2956.5600000000004"/>
    <n v="3193.04"/>
    <n v="2549.6000000000004"/>
    <n v="2142.6400000000003"/>
    <n v="0.6710345000375818"/>
  </r>
  <r>
    <s v="1001"/>
    <s v="771758"/>
    <s v="Monica Luis"/>
    <s v="Monthly Recurring"/>
    <s v="Z10"/>
    <s v="0001"/>
    <n v="0"/>
    <s v="0010483006"/>
    <n v="10483006"/>
    <n v="10483006"/>
    <d v="2021-09-10T00:00:00"/>
    <x v="175"/>
    <x v="2"/>
    <x v="1"/>
    <s v="OH"/>
    <s v="0.00"/>
    <s v="0.00"/>
    <s v="0.00"/>
    <s v="0.00"/>
    <s v="0.00"/>
    <s v="0.00"/>
    <n v="62.19"/>
    <s v="0.00"/>
    <n v="62.19"/>
    <n v="62.19"/>
    <n v="62.19"/>
    <n v="62.19"/>
    <n v="1"/>
  </r>
  <r>
    <s v="1001"/>
    <s v="771758"/>
    <s v="Monica Luis"/>
    <s v="Monthly Recurring"/>
    <s v="Z03"/>
    <s v="NET 10"/>
    <n v="10000"/>
    <s v="0010127317"/>
    <n v="10127317"/>
    <n v="10127317"/>
    <d v="2016-03-18T00:00:00"/>
    <x v="176"/>
    <x v="0"/>
    <x v="0"/>
    <s v="OH"/>
    <n v="1121.6100000000001"/>
    <n v="4368.7599999999993"/>
    <n v="445.33000000000004"/>
    <n v="1053.29"/>
    <n v="856.87000000000012"/>
    <n v="195.11"/>
    <s v="0.00"/>
    <n v="453.66000000000008"/>
    <n v="7373.0199999999986"/>
    <n v="8494.6299999999992"/>
    <n v="3004.26"/>
    <n v="2558.9300000000003"/>
    <n v="0.30124090160489631"/>
  </r>
  <r>
    <s v="1001"/>
    <s v="771758"/>
    <s v="Monica Luis"/>
    <s v="Monthly Recurring"/>
    <s v="Z03"/>
    <s v="NET 10"/>
    <n v="2500"/>
    <s v="0010483078"/>
    <n v="10483078"/>
    <n v="10483078"/>
    <d v="2021-09-10T00:00:00"/>
    <x v="177"/>
    <x v="1"/>
    <x v="1"/>
    <s v="IL"/>
    <n v="116.89"/>
    <s v="0.00"/>
    <s v="0.00"/>
    <s v="0.00"/>
    <s v="0.00"/>
    <s v="0.00"/>
    <s v="0.00"/>
    <s v="0.00"/>
    <n v="0"/>
    <n v="116.89"/>
    <n v="0"/>
    <s v="0.00"/>
    <s v="0.0%"/>
  </r>
  <r>
    <s v="1001"/>
    <s v="771758"/>
    <s v="Monica Luis"/>
    <s v="Monthly Recurring"/>
    <s v="Z03"/>
    <s v="NET 30"/>
    <n v="2500"/>
    <s v="0010079989"/>
    <n v="10079989"/>
    <n v="10079989"/>
    <d v="2016-03-18T00:00:00"/>
    <x v="178"/>
    <x v="0"/>
    <x v="0"/>
    <s v="OH"/>
    <n v="238.1"/>
    <s v="0.00"/>
    <s v="0.00"/>
    <s v="0.00"/>
    <s v="0.00"/>
    <s v="0.00"/>
    <s v="0.00"/>
    <s v="0.00"/>
    <n v="0"/>
    <n v="238.1"/>
    <n v="0"/>
    <s v="0.00"/>
    <s v="0.0%"/>
  </r>
  <r>
    <s v="1001"/>
    <s v="771758"/>
    <s v="Monica Luis"/>
    <s v="Monthly Recurring"/>
    <s v="Z03"/>
    <s v="NET 10"/>
    <n v="2500"/>
    <s v="0010483080"/>
    <n v="10483080"/>
    <n v="10483080"/>
    <d v="2021-09-10T00:00:00"/>
    <x v="179"/>
    <x v="1"/>
    <x v="1"/>
    <s v="OH"/>
    <s v="0.00"/>
    <n v="294.25"/>
    <n v="294.25"/>
    <n v="294.25"/>
    <s v="0.00"/>
    <s v="0.00"/>
    <s v="0.00"/>
    <s v="0.00"/>
    <n v="882.75"/>
    <n v="882.75"/>
    <n v="588.5"/>
    <n v="294.25"/>
    <n v="0.33333333333333331"/>
  </r>
  <r>
    <s v="1000"/>
    <s v="773921"/>
    <s v="George Bowie"/>
    <s v="Monthly Recurring"/>
    <s v="Z30"/>
    <s v="NET 30"/>
    <n v="25000"/>
    <s v="0010485952"/>
    <n v="10485952"/>
    <n v="10485952"/>
    <d v="2021-09-17T00:00:00"/>
    <x v="180"/>
    <x v="1"/>
    <x v="1"/>
    <s v="GA"/>
    <n v="203.63"/>
    <s v="0.00"/>
    <s v="0.00"/>
    <s v="0.00"/>
    <s v="0.00"/>
    <s v="0.00"/>
    <s v="0.00"/>
    <s v="0.00"/>
    <n v="0"/>
    <n v="203.63"/>
    <n v="0"/>
    <s v="0.00"/>
    <s v="0.0%"/>
  </r>
  <r>
    <s v="1001"/>
    <s v="771758"/>
    <s v="Monica Luis"/>
    <s v="Monthly Recurring"/>
    <s v="Z03"/>
    <s v="NET 30"/>
    <n v="10000"/>
    <s v="0010081337"/>
    <n v="10081337"/>
    <n v="10081337"/>
    <d v="2016-03-18T00:00:00"/>
    <x v="181"/>
    <x v="0"/>
    <x v="0"/>
    <s v="OH"/>
    <n v="5031.0499999999993"/>
    <s v="0.00"/>
    <s v="0.00"/>
    <s v="0.00"/>
    <s v="0.00"/>
    <s v="0.00"/>
    <s v="0.00"/>
    <s v="0.00"/>
    <n v="0"/>
    <n v="5031.0499999999993"/>
    <n v="0"/>
    <s v="0.00"/>
    <s v="0.0%"/>
  </r>
  <r>
    <s v="1001"/>
    <s v="771758"/>
    <s v="Monica Luis"/>
    <s v="Monthly Recurring"/>
    <s v="Z03"/>
    <s v="NET 10"/>
    <n v="2500"/>
    <s v="0010483084"/>
    <n v="10483084"/>
    <n v="10483084"/>
    <d v="2021-09-10T00:00:00"/>
    <x v="182"/>
    <x v="1"/>
    <x v="1"/>
    <s v="OH"/>
    <n v="117.16"/>
    <s v="0.00"/>
    <n v="117.16"/>
    <n v="117.16"/>
    <n v="117.16"/>
    <n v="117.16"/>
    <n v="117.16"/>
    <n v="612.78"/>
    <n v="1198.58"/>
    <n v="1315.7399999999998"/>
    <n v="1198.58"/>
    <n v="1081.42"/>
    <n v="0.82191010381990381"/>
  </r>
  <r>
    <s v="1001"/>
    <s v="771758"/>
    <s v="Monica Luis"/>
    <s v="Monthly Recurring"/>
    <s v="Z03"/>
    <s v="NET 10"/>
    <n v="2500"/>
    <s v="0010483085"/>
    <n v="10483085"/>
    <n v="10483085"/>
    <d v="2021-09-10T00:00:00"/>
    <x v="183"/>
    <x v="1"/>
    <x v="1"/>
    <s v="OH"/>
    <s v="0.00"/>
    <n v="112.61"/>
    <s v="0.00"/>
    <s v="0.00"/>
    <s v="0.00"/>
    <s v="0.00"/>
    <s v="0.00"/>
    <s v="0.00"/>
    <n v="112.61"/>
    <n v="112.61"/>
    <n v="0"/>
    <s v="0.00"/>
    <s v="0.0%"/>
  </r>
  <r>
    <s v="1001"/>
    <s v="771758"/>
    <s v="Monica Luis"/>
    <s v="Monthly Recurring"/>
    <s v="Z03"/>
    <s v="NET 10"/>
    <n v="2500"/>
    <s v="0010483086"/>
    <n v="10483086"/>
    <n v="10483086"/>
    <d v="2021-09-10T00:00:00"/>
    <x v="184"/>
    <x v="1"/>
    <x v="1"/>
    <s v="OH"/>
    <n v="293.56"/>
    <n v="787.18"/>
    <s v="0.00"/>
    <s v="0.00"/>
    <s v="0.00"/>
    <s v="0.00"/>
    <s v="0.00"/>
    <s v="0.00"/>
    <n v="787.18"/>
    <n v="1080.74"/>
    <n v="0"/>
    <s v="0.00"/>
    <s v="0.0%"/>
  </r>
  <r>
    <s v="1001"/>
    <s v="771758"/>
    <s v="Monica Luis"/>
    <s v="Monthly Recurring"/>
    <s v="Z03"/>
    <s v="NET 10"/>
    <n v="2500"/>
    <s v="0010483087"/>
    <n v="10483087"/>
    <n v="10483087"/>
    <d v="2021-09-10T00:00:00"/>
    <x v="185"/>
    <x v="1"/>
    <x v="1"/>
    <s v="OH"/>
    <s v="0.00"/>
    <n v="194.72"/>
    <s v="0.00"/>
    <n v="0"/>
    <s v="0.00"/>
    <n v="0"/>
    <s v="0.00"/>
    <s v="0.00"/>
    <n v="194.72"/>
    <n v="194.72"/>
    <n v="0"/>
    <n v="0"/>
    <n v="0"/>
  </r>
  <r>
    <s v="1001"/>
    <s v="771758"/>
    <s v="Monica Luis"/>
    <s v="Monthly Recurring"/>
    <s v="Z03"/>
    <s v="NET 10"/>
    <n v="2500"/>
    <s v="0010483088"/>
    <n v="10483088"/>
    <n v="10483088"/>
    <d v="2021-09-10T00:00:00"/>
    <x v="186"/>
    <x v="1"/>
    <x v="1"/>
    <s v="GA"/>
    <s v="0.00"/>
    <s v="0.00"/>
    <s v="0.00"/>
    <s v="0.00"/>
    <s v="0.00"/>
    <s v="0.00"/>
    <n v="7"/>
    <n v="1140.05"/>
    <n v="1147.05"/>
    <n v="1147.05"/>
    <n v="1147.05"/>
    <n v="1147.05"/>
    <n v="1"/>
  </r>
  <r>
    <s v="1001"/>
    <s v="771758"/>
    <s v="Monica Luis"/>
    <s v="Monthly Recurring"/>
    <s v="Z03"/>
    <s v="NET 10"/>
    <n v="2500"/>
    <s v="0010483089"/>
    <n v="10483089"/>
    <n v="10483089"/>
    <d v="2021-09-10T00:00:00"/>
    <x v="187"/>
    <x v="1"/>
    <x v="1"/>
    <s v="OH"/>
    <n v="112.88"/>
    <n v="134.38"/>
    <n v="247.26"/>
    <s v="0.00"/>
    <s v="0.00"/>
    <s v="0.00"/>
    <s v="0.00"/>
    <s v="0.00"/>
    <n v="381.64"/>
    <n v="494.52"/>
    <n v="247.26"/>
    <s v="0.00"/>
    <s v="0.0%"/>
  </r>
  <r>
    <s v="1001"/>
    <s v="771758"/>
    <s v="Monica Luis"/>
    <s v="Monthly Recurring"/>
    <s v="Z03"/>
    <s v="NET 10"/>
    <n v="2500"/>
    <s v="0010483090"/>
    <n v="10483090"/>
    <n v="10483090"/>
    <d v="2021-09-10T00:00:00"/>
    <x v="188"/>
    <x v="1"/>
    <x v="1"/>
    <s v="OH"/>
    <s v="0.00"/>
    <s v="0.00"/>
    <s v="0.00"/>
    <s v="0.00"/>
    <s v="0.00"/>
    <n v="154.85"/>
    <s v="0.00"/>
    <n v="928.28"/>
    <n v="1083.1299999999999"/>
    <n v="1083.1299999999999"/>
    <n v="1083.1299999999999"/>
    <n v="1083.1299999999999"/>
    <n v="1"/>
  </r>
  <r>
    <s v="1000"/>
    <s v="774168"/>
    <s v="John Jacobs"/>
    <s v="Monthly Recurring"/>
    <s v="Z03"/>
    <s v="NET 10"/>
    <n v="2500"/>
    <s v="0010483091"/>
    <n v="10483091"/>
    <n v="10483091"/>
    <d v="2021-09-10T00:00:00"/>
    <x v="189"/>
    <x v="1"/>
    <x v="1"/>
    <s v="IN"/>
    <n v="134.63999999999999"/>
    <s v="0.00"/>
    <s v="0.00"/>
    <s v="0.00"/>
    <s v="0.00"/>
    <s v="0.00"/>
    <s v="0.00"/>
    <s v="0.00"/>
    <n v="0"/>
    <n v="134.63999999999999"/>
    <n v="0"/>
    <s v="0.00"/>
    <s v="0.0%"/>
  </r>
  <r>
    <s v="1000"/>
    <s v="774168"/>
    <s v="John Jacobs"/>
    <s v="Monthly Recurring"/>
    <s v="Z03"/>
    <s v="NET 10"/>
    <n v="15000"/>
    <s v="0010133141"/>
    <n v="10133141"/>
    <n v="10133141"/>
    <d v="2016-03-18T00:00:00"/>
    <x v="190"/>
    <x v="0"/>
    <x v="0"/>
    <s v="OH"/>
    <s v="0.00"/>
    <s v="0.00"/>
    <s v="0.00"/>
    <s v="0.00"/>
    <s v="0.00"/>
    <s v="0.00"/>
    <s v="0.00"/>
    <n v="91.16"/>
    <n v="91.16"/>
    <n v="91.16"/>
    <n v="91.16"/>
    <n v="91.16"/>
    <n v="1"/>
  </r>
  <r>
    <s v="1000"/>
    <s v=" C-101210"/>
    <s v="Suzy Smith"/>
    <s v="Monthly Recurring"/>
    <s v="Z03"/>
    <s v="NET 30"/>
    <n v="90000"/>
    <s v="0010026150"/>
    <n v="10026150"/>
    <n v="10026150"/>
    <d v="2016-03-18T00:00:00"/>
    <x v="191"/>
    <x v="0"/>
    <x v="0"/>
    <s v="OH"/>
    <n v="16687.939999999999"/>
    <s v="0.00"/>
    <s v="0.00"/>
    <s v="0.00"/>
    <s v="0.00"/>
    <s v="0.00"/>
    <s v="0.00"/>
    <n v="257.39999999999998"/>
    <n v="257.39999999999998"/>
    <n v="16945.34"/>
    <n v="257.39999999999998"/>
    <n v="257.39999999999998"/>
    <n v="1.5190016842388526E-2"/>
  </r>
  <r>
    <s v="1000"/>
    <s v="774168"/>
    <s v="John Jacobs"/>
    <s v="Monthly Recurring"/>
    <s v="Z03"/>
    <s v="NET 30"/>
    <n v="2500"/>
    <s v="0010483093"/>
    <n v="10483093"/>
    <n v="10483093"/>
    <d v="2021-09-10T00:00:00"/>
    <x v="192"/>
    <x v="1"/>
    <x v="1"/>
    <s v="OH"/>
    <n v="395.59"/>
    <s v="0.00"/>
    <s v="0.00"/>
    <s v="0.00"/>
    <s v="0.00"/>
    <s v="0.00"/>
    <s v="0.00"/>
    <s v="0.00"/>
    <n v="0"/>
    <n v="395.59"/>
    <n v="0"/>
    <s v="0.00"/>
    <s v="0.0%"/>
  </r>
  <r>
    <s v="1000"/>
    <s v="774262"/>
    <s v="Jimmy Johnson"/>
    <s v="Monthly Recurring"/>
    <s v="Z03"/>
    <s v="NET 10"/>
    <n v="2500"/>
    <s v="0010482901"/>
    <n v="10482901"/>
    <n v="10482901"/>
    <d v="2021-09-10T00:00:00"/>
    <x v="193"/>
    <x v="1"/>
    <x v="1"/>
    <s v="TX"/>
    <s v="0.00"/>
    <s v="0.00"/>
    <s v="0.00"/>
    <s v="0.00"/>
    <s v="0.00"/>
    <s v="0.00"/>
    <s v="0.00"/>
    <n v="1259.6500000000001"/>
    <n v="1259.6500000000001"/>
    <n v="1259.6500000000001"/>
    <n v="1259.6500000000001"/>
    <n v="1259.6500000000001"/>
    <n v="1"/>
  </r>
  <r>
    <s v="1000"/>
    <s v="774168"/>
    <s v="John Jacobs"/>
    <s v="Monthly Recurring"/>
    <s v="Z10"/>
    <s v="0001"/>
    <n v="0"/>
    <s v="0010483011"/>
    <n v="10483011"/>
    <n v="10483011"/>
    <d v="2021-09-10T00:00:00"/>
    <x v="194"/>
    <x v="2"/>
    <x v="1"/>
    <s v="OH"/>
    <s v="0.00"/>
    <s v="0.00"/>
    <s v="0.00"/>
    <s v="0.00"/>
    <s v="0.00"/>
    <n v="79.110000000000014"/>
    <s v="0.00"/>
    <n v="-158.62"/>
    <n v="-79.509999999999991"/>
    <n v="-79.509999999999991"/>
    <n v="-79.509999999999991"/>
    <n v="-79.509999999999991"/>
    <n v="1"/>
  </r>
  <r>
    <s v="1000"/>
    <s v="774168"/>
    <s v="John Jacobs"/>
    <s v="Monthly Recurring"/>
    <s v="Z10"/>
    <s v="0001"/>
    <n v="0"/>
    <s v="0010483013"/>
    <n v="10483013"/>
    <n v="10483013"/>
    <d v="2021-09-10T00:00:00"/>
    <x v="195"/>
    <x v="2"/>
    <x v="1"/>
    <s v="OH"/>
    <n v="89.21"/>
    <s v="0.00"/>
    <n v="89.21"/>
    <n v="89.21"/>
    <n v="89.21"/>
    <n v="89.21"/>
    <n v="89.21"/>
    <n v="483.78"/>
    <n v="929.82999999999993"/>
    <n v="1019.04"/>
    <n v="929.83000000000015"/>
    <n v="840.62000000000012"/>
    <n v="0.82491364421416247"/>
  </r>
  <r>
    <s v="1000"/>
    <s v="774168"/>
    <s v="John Jacobs"/>
    <s v="Monthly Recurring"/>
    <s v="Z10"/>
    <s v="0001"/>
    <n v="0"/>
    <s v="0010483014"/>
    <n v="10483014"/>
    <n v="10483014"/>
    <d v="2021-09-10T00:00:00"/>
    <x v="196"/>
    <x v="2"/>
    <x v="1"/>
    <s v="OH"/>
    <s v="0.00"/>
    <n v="116.35"/>
    <n v="116.35"/>
    <n v="-232.7"/>
    <s v="0.00"/>
    <n v="116.35"/>
    <n v="116.35"/>
    <n v="-202.82"/>
    <n v="29.879999999999995"/>
    <n v="29.879999999999967"/>
    <n v="-86.470000000000027"/>
    <n v="-202.82000000000002"/>
    <n v="-6.7878179384203561"/>
  </r>
  <r>
    <s v="1001"/>
    <s v="101444"/>
    <s v="Jessie Gamlig"/>
    <s v="Monthly Recurring"/>
    <s v="Z20"/>
    <s v="0001"/>
    <n v="0"/>
    <s v="0010483015"/>
    <n v="10483015"/>
    <n v="10483015"/>
    <d v="2021-09-10T00:00:00"/>
    <x v="197"/>
    <x v="2"/>
    <x v="1"/>
    <s v="OH"/>
    <s v="0.00"/>
    <n v="154.43"/>
    <n v="154.43"/>
    <n v="154.43"/>
    <n v="154.43"/>
    <n v="154.43"/>
    <n v="134.06"/>
    <n v="804.36"/>
    <n v="1710.5700000000002"/>
    <n v="1710.5700000000002"/>
    <n v="1556.14"/>
    <n v="1401.71"/>
    <n v="0.8194403035245561"/>
  </r>
  <r>
    <s v="1000"/>
    <s v="774168"/>
    <s v="John Jacobs"/>
    <s v="Nat’l Gold"/>
    <s v="Z03"/>
    <s v="NET 30"/>
    <n v="30000"/>
    <s v="0010088484"/>
    <n v="10088484"/>
    <n v="10088484"/>
    <d v="2016-03-22T00:00:00"/>
    <x v="198"/>
    <x v="0"/>
    <x v="0"/>
    <s v="OH"/>
    <n v="25194.540000000008"/>
    <n v="8288.4599999999991"/>
    <n v="-598.41"/>
    <n v="6097.35"/>
    <s v="0.00"/>
    <n v="-919.06"/>
    <s v="0.00"/>
    <n v="-182.58"/>
    <n v="12685.76"/>
    <n v="37880.300000000003"/>
    <n v="4397.2999999999993"/>
    <n v="4995.7099999999991"/>
    <n v="0.13188147929134666"/>
  </r>
  <r>
    <s v="1000"/>
    <s v="774168"/>
    <s v="John Jacobs"/>
    <s v="Monthly Recurring"/>
    <s v="Z10"/>
    <s v="0001"/>
    <n v="0.01"/>
    <s v="0010483016"/>
    <n v="10483016"/>
    <n v="10483016"/>
    <d v="2021-09-10T00:00:00"/>
    <x v="199"/>
    <x v="2"/>
    <x v="1"/>
    <s v="OH"/>
    <s v="0.00"/>
    <s v="0.00"/>
    <s v="0.00"/>
    <s v="0.00"/>
    <n v="116.35"/>
    <s v="0.00"/>
    <s v="0.00"/>
    <s v="0.00"/>
    <n v="116.35"/>
    <n v="116.35"/>
    <n v="116.35"/>
    <n v="116.35"/>
    <n v="1"/>
  </r>
  <r>
    <s v="1000"/>
    <s v="774262"/>
    <s v="Jimmy Johnson"/>
    <s v="Monthly Recurring"/>
    <s v="Z03"/>
    <s v="NET 10"/>
    <n v="2500"/>
    <s v="0010482902"/>
    <n v="10482902"/>
    <n v="10482902"/>
    <d v="2021-09-10T00:00:00"/>
    <x v="200"/>
    <x v="1"/>
    <x v="1"/>
    <s v="OH"/>
    <n v="759.91"/>
    <n v="1401.3200000000002"/>
    <n v="735.67"/>
    <s v="0.00"/>
    <s v="0.00"/>
    <s v="0.00"/>
    <s v="0.00"/>
    <s v="0.00"/>
    <n v="2136.9900000000002"/>
    <n v="2896.9"/>
    <n v="735.67"/>
    <s v="0.00"/>
    <s v="0.0%"/>
  </r>
  <r>
    <s v="1000"/>
    <s v="774168"/>
    <s v="John Jacobs"/>
    <s v="Monthly Recurring"/>
    <s v="Z03"/>
    <s v="NET 10"/>
    <n v="2500"/>
    <s v="0010483068"/>
    <n v="10483068"/>
    <n v="10483068"/>
    <d v="2021-09-10T00:00:00"/>
    <x v="201"/>
    <x v="1"/>
    <x v="1"/>
    <s v="OH"/>
    <n v="129.28"/>
    <s v="0.00"/>
    <s v="0.00"/>
    <s v="0.00"/>
    <s v="0.00"/>
    <s v="0.00"/>
    <s v="0.00"/>
    <s v="0.00"/>
    <n v="0"/>
    <n v="129.28"/>
    <n v="0"/>
    <s v="0.00"/>
    <s v="0.0%"/>
  </r>
  <r>
    <s v="1000"/>
    <s v="774168"/>
    <s v="John Jacobs"/>
    <s v="Monthly Recurring"/>
    <s v="Z03"/>
    <s v="NET 10"/>
    <n v="2500"/>
    <s v="0010483069"/>
    <n v="10483069"/>
    <n v="10483069"/>
    <d v="2021-09-10T00:00:00"/>
    <x v="202"/>
    <x v="1"/>
    <x v="1"/>
    <s v="OH"/>
    <n v="276.47000000000003"/>
    <n v="632.34"/>
    <s v="0.00"/>
    <s v="0.00"/>
    <s v="0.00"/>
    <s v="0.00"/>
    <s v="0.00"/>
    <s v="0.00"/>
    <n v="632.34"/>
    <n v="908.81"/>
    <n v="0"/>
    <s v="0.00"/>
    <s v="0.0%"/>
  </r>
  <r>
    <s v="1000"/>
    <s v="774168"/>
    <s v="John Jacobs"/>
    <s v="Monthly Recurring"/>
    <s v="Z10"/>
    <s v="0001"/>
    <n v="0"/>
    <s v="0010483020"/>
    <n v="10483020"/>
    <n v="10483020"/>
    <d v="2021-09-10T00:00:00"/>
    <x v="203"/>
    <x v="2"/>
    <x v="1"/>
    <s v="OH"/>
    <s v="0.00"/>
    <n v="129.16"/>
    <n v="129.16"/>
    <n v="129.16"/>
    <n v="129.16"/>
    <n v="129.16"/>
    <n v="112.09"/>
    <n v="672.54"/>
    <n v="1430.4299999999998"/>
    <n v="1430.4299999999998"/>
    <n v="1301.27"/>
    <n v="1172.1099999999999"/>
    <n v="0.8194109463587872"/>
  </r>
  <r>
    <s v="1001"/>
    <s v="773458"/>
    <s v="Robert Wilson"/>
    <s v="Monthly Recurring"/>
    <s v="Z10"/>
    <s v="0001"/>
    <n v="0.01"/>
    <s v="0010483021"/>
    <n v="10483021"/>
    <n v="10483021"/>
    <d v="2021-09-10T00:00:00"/>
    <x v="204"/>
    <x v="2"/>
    <x v="1"/>
    <s v="OH"/>
    <s v="0.00"/>
    <n v="89.21"/>
    <n v="89.21"/>
    <n v="89.21"/>
    <s v="0.00"/>
    <s v="0.00"/>
    <s v="0.00"/>
    <n v="80.63"/>
    <n v="348.26"/>
    <n v="348.26"/>
    <n v="259.04999999999995"/>
    <n v="169.83999999999997"/>
    <n v="0.4876816171825647"/>
  </r>
  <r>
    <s v="1001"/>
    <s v="772580"/>
    <s v="Kelly Jacobson"/>
    <s v="Nat’l RAM"/>
    <s v="Z03"/>
    <s v="NET 45"/>
    <n v="15000"/>
    <s v="0010090984"/>
    <n v="10090984"/>
    <n v="10090984"/>
    <d v="2016-03-18T00:00:00"/>
    <x v="205"/>
    <x v="0"/>
    <x v="0"/>
    <s v="OH"/>
    <n v="12690.099999999989"/>
    <n v="354.75"/>
    <n v="6344.14"/>
    <s v="0.00"/>
    <s v="0.00"/>
    <s v="0.00"/>
    <s v="0.00"/>
    <n v="-286.90999999999997"/>
    <n v="6411.9800000000005"/>
    <n v="19102.079999999991"/>
    <n v="6057.23"/>
    <n v="-286.90999999999997"/>
    <n v="-1.5019830301202807E-2"/>
  </r>
  <r>
    <s v="1001"/>
    <s v="773458"/>
    <s v="Robert Wilson"/>
    <s v="Monthly Recurring"/>
    <s v="Z03"/>
    <s v="NET 10"/>
    <n v="2500"/>
    <s v="0010483071"/>
    <n v="10483071"/>
    <n v="10483071"/>
    <d v="2021-09-10T00:00:00"/>
    <x v="206"/>
    <x v="1"/>
    <x v="1"/>
    <s v="OH"/>
    <s v="0.00"/>
    <n v="258.32"/>
    <n v="258.32"/>
    <n v="258.32"/>
    <n v="258.32"/>
    <n v="258.32"/>
    <n v="224.18"/>
    <n v="420"/>
    <n v="1935.78"/>
    <n v="1935.78"/>
    <n v="1677.4599999999998"/>
    <n v="1419.14"/>
    <n v="0.73311016747770918"/>
  </r>
  <r>
    <s v="1000"/>
    <s v="C-101203"/>
    <s v="Sam Smith"/>
    <s v="Nat’l Gold"/>
    <s v="Z03"/>
    <s v="NET 30"/>
    <n v="10000"/>
    <s v="0010092345"/>
    <n v="10092345"/>
    <n v="10092345"/>
    <d v="2016-03-18T00:00:00"/>
    <x v="207"/>
    <x v="0"/>
    <x v="0"/>
    <s v="OH"/>
    <n v="277.55"/>
    <n v="433.56"/>
    <s v="0.00"/>
    <s v="0.00"/>
    <s v="0.00"/>
    <s v="0.00"/>
    <s v="0.00"/>
    <s v="0.00"/>
    <n v="433.56"/>
    <n v="711.11"/>
    <n v="0"/>
    <s v="0.00"/>
    <s v="0.0%"/>
  </r>
  <r>
    <s v="1001"/>
    <s v="773458"/>
    <s v="Robert Wilson"/>
    <s v="Monthly Recurring"/>
    <s v="Z03"/>
    <s v="NET 30"/>
    <n v="2500"/>
    <s v="0010092584"/>
    <n v="10092584"/>
    <n v="10092584"/>
    <d v="2016-03-18T00:00:00"/>
    <x v="208"/>
    <x v="0"/>
    <x v="0"/>
    <s v="OH"/>
    <n v="529.5"/>
    <n v="3348.38"/>
    <s v="0.00"/>
    <n v="-233.76"/>
    <n v="-161.25"/>
    <n v="199.56"/>
    <n v="-836.96999999999991"/>
    <n v="1503.26"/>
    <n v="3819.2200000000003"/>
    <n v="4348.72"/>
    <n v="470.84"/>
    <n v="470.84"/>
    <n v="0.10827093949483986"/>
  </r>
  <r>
    <s v="1001"/>
    <s v="773458"/>
    <s v="Robert Wilson"/>
    <s v="Monthly Recurring"/>
    <s v="Z03"/>
    <s v="NET 10"/>
    <n v="2500"/>
    <s v="0010483073"/>
    <n v="10483073"/>
    <n v="10483073"/>
    <d v="2021-09-10T00:00:00"/>
    <x v="209"/>
    <x v="1"/>
    <x v="1"/>
    <s v="OH"/>
    <s v="0.00"/>
    <n v="116.35"/>
    <n v="116.35"/>
    <n v="116.35"/>
    <n v="116.35"/>
    <n v="116.35"/>
    <s v="0.00"/>
    <s v="0.00"/>
    <n v="581.75"/>
    <n v="581.75"/>
    <n v="465.4"/>
    <n v="349.04999999999995"/>
    <n v="0.59999999999999987"/>
  </r>
  <r>
    <s v="1000"/>
    <s v="C-101209"/>
    <s v="Jane Doe"/>
    <s v="Nat’l Gold"/>
    <s v="Z03"/>
    <s v="NET 30"/>
    <n v="350000"/>
    <s v="0010093990"/>
    <n v="10093990"/>
    <n v="10093990"/>
    <d v="2016-03-18T00:00:00"/>
    <x v="210"/>
    <x v="0"/>
    <x v="0"/>
    <s v="OH"/>
    <n v="88713.569999999934"/>
    <n v="4347.1900000000069"/>
    <n v="24712.639999999989"/>
    <n v="-936.06"/>
    <n v="-642.30999999999995"/>
    <s v="0.00"/>
    <s v="0.00"/>
    <n v="-121.05"/>
    <n v="27360.409999999993"/>
    <n v="116073.97999999992"/>
    <n v="23013.21999999999"/>
    <n v="-1699.4199999999998"/>
    <n v="-1.4640835094997182E-2"/>
  </r>
  <r>
    <s v="1000"/>
    <s v="774262"/>
    <s v="Jimmy Johnson"/>
    <s v="Monthly Recurring"/>
    <s v="Z03"/>
    <s v="NET 10"/>
    <n v="2500"/>
    <s v="0010482950"/>
    <n v="10482950"/>
    <n v="10482950"/>
    <d v="2021-09-10T00:00:00"/>
    <x v="211"/>
    <x v="1"/>
    <x v="1"/>
    <s v="OH"/>
    <s v="0.00"/>
    <n v="117.16"/>
    <s v="0.00"/>
    <n v="117.16"/>
    <n v="117.16"/>
    <n v="117.16"/>
    <s v="0.00"/>
    <n v="11.2"/>
    <n v="479.84"/>
    <n v="479.84"/>
    <n v="362.67999999999995"/>
    <n v="362.67999999999995"/>
    <n v="0.75583527842614195"/>
  </r>
  <r>
    <s v="1001"/>
    <s v="773458"/>
    <s v="Robert Wilson"/>
    <s v="Monthly Recurring"/>
    <s v="Z03"/>
    <s v="NET 10"/>
    <n v="5000"/>
    <s v="0010423488"/>
    <n v="10423488"/>
    <n v="10423488"/>
    <d v="2021-03-11T00:00:00"/>
    <x v="212"/>
    <x v="0"/>
    <x v="0"/>
    <s v="OH"/>
    <s v="0.00"/>
    <n v="911.6"/>
    <s v="0.00"/>
    <s v="0.00"/>
    <s v="0.00"/>
    <s v="0.00"/>
    <s v="0.00"/>
    <s v="0.00"/>
    <n v="911.6"/>
    <n v="911.6"/>
    <n v="0"/>
    <s v="0.00"/>
    <s v="0.0%"/>
  </r>
  <r>
    <s v="1000"/>
    <s v="774262"/>
    <s v="Jimmy Johnson"/>
    <s v="Monthly Recurring"/>
    <s v="Z03"/>
    <s v="NET 10"/>
    <n v="2500"/>
    <s v="0010482827"/>
    <n v="10482827"/>
    <n v="10482827"/>
    <d v="2021-09-10T00:00:00"/>
    <x v="213"/>
    <x v="1"/>
    <x v="1"/>
    <s v="OH"/>
    <n v="130.06"/>
    <s v="0.00"/>
    <s v="0.00"/>
    <s v="0.00"/>
    <s v="0.00"/>
    <s v="0.00"/>
    <s v="0.00"/>
    <s v="0.00"/>
    <n v="0"/>
    <n v="130.06"/>
    <n v="0"/>
    <s v="0.00"/>
    <s v="0.0%"/>
  </r>
  <r>
    <s v="1000"/>
    <s v="774262"/>
    <s v="Jimmy Johnson"/>
    <s v="Monthly Recurring"/>
    <s v="Z03"/>
    <s v="NET 30"/>
    <n v="2500"/>
    <s v="0010482828"/>
    <n v="10482828"/>
    <n v="10482828"/>
    <d v="2021-09-10T00:00:00"/>
    <x v="214"/>
    <x v="1"/>
    <x v="1"/>
    <s v="OH"/>
    <n v="266.98"/>
    <s v="0.00"/>
    <s v="0.00"/>
    <s v="0.00"/>
    <s v="0.00"/>
    <s v="0.00"/>
    <s v="0.00"/>
    <s v="0.00"/>
    <n v="0"/>
    <n v="266.98"/>
    <n v="0"/>
    <s v="0.00"/>
    <s v="0.0%"/>
  </r>
  <r>
    <s v="1001"/>
    <s v="101444"/>
    <s v="Jessie Gamlig"/>
    <s v="Monthly Recurring"/>
    <s v="Z20"/>
    <s v="0001"/>
    <n v="0"/>
    <s v="0010483022"/>
    <n v="10483022"/>
    <n v="10483022"/>
    <d v="2021-09-10T00:00:00"/>
    <x v="215"/>
    <x v="2"/>
    <x v="1"/>
    <s v="OH"/>
    <s v="0.00"/>
    <n v="116.89"/>
    <n v="116.89"/>
    <n v="116.89"/>
    <n v="116.89"/>
    <n v="116.89"/>
    <n v="101.89"/>
    <n v="611.34"/>
    <n v="1297.68"/>
    <n v="1297.68"/>
    <n v="1180.7900000000002"/>
    <n v="1063.9000000000001"/>
    <n v="0.81984772825349861"/>
  </r>
  <r>
    <s v="1000"/>
    <s v="774262"/>
    <s v="Jimmy Johnson"/>
    <s v="Monthly Recurring"/>
    <s v="Z03"/>
    <s v="NET 10"/>
    <n v="2500"/>
    <s v="0010482830"/>
    <n v="10482830"/>
    <n v="10482830"/>
    <d v="2021-09-10T00:00:00"/>
    <x v="216"/>
    <x v="1"/>
    <x v="1"/>
    <s v="OH"/>
    <s v="0.00"/>
    <n v="247.22"/>
    <n v="247.22"/>
    <n v="247.22"/>
    <n v="247.22"/>
    <n v="130.06"/>
    <s v="0.00"/>
    <n v="645.03"/>
    <n v="1763.97"/>
    <n v="1763.97"/>
    <n v="1516.75"/>
    <n v="1269.53"/>
    <n v="0.71970044842032455"/>
  </r>
  <r>
    <s v="1001"/>
    <s v="774392"/>
    <s v="Angela Roberts"/>
    <s v="Monthly Recurring"/>
    <s v="Z10"/>
    <s v="NET 10"/>
    <n v="0"/>
    <s v="0010482831"/>
    <n v="10482831"/>
    <n v="10482831"/>
    <d v="2021-09-10T00:00:00"/>
    <x v="217"/>
    <x v="1"/>
    <x v="1"/>
    <s v="OH"/>
    <s v="0.00"/>
    <n v="112.88"/>
    <n v="112.88"/>
    <s v="0.00"/>
    <s v="0.00"/>
    <s v="0.00"/>
    <s v="0.00"/>
    <s v="0.00"/>
    <n v="225.76"/>
    <n v="225.76"/>
    <n v="112.88"/>
    <s v="0.00"/>
    <s v="0.0%"/>
  </r>
  <r>
    <s v="1000"/>
    <s v="774262"/>
    <s v="Jimmy Johnson"/>
    <s v="Monthly Recurring"/>
    <s v="Z03"/>
    <s v="NET 30"/>
    <n v="2500"/>
    <s v="0010482832"/>
    <n v="10482832"/>
    <n v="10482832"/>
    <d v="2021-09-10T00:00:00"/>
    <x v="218"/>
    <x v="1"/>
    <x v="1"/>
    <s v="OH"/>
    <n v="387"/>
    <s v="0.00"/>
    <s v="0.00"/>
    <s v="0.00"/>
    <n v="2183.6999999999998"/>
    <s v="0.00"/>
    <s v="0.00"/>
    <n v="387"/>
    <n v="2570.6999999999998"/>
    <n v="2957.7"/>
    <n v="2570.6999999999998"/>
    <n v="2570.6999999999998"/>
    <n v="0.8691550867227914"/>
  </r>
  <r>
    <s v="1000"/>
    <s v="774262"/>
    <s v="Jimmy Johnson"/>
    <s v="Monthly Recurring"/>
    <s v="Z03"/>
    <s v="NET 10"/>
    <n v="2500"/>
    <s v="0010482833"/>
    <n v="10482833"/>
    <n v="10482833"/>
    <d v="2021-09-10T00:00:00"/>
    <x v="219"/>
    <x v="1"/>
    <x v="1"/>
    <s v="OH"/>
    <s v="0.00"/>
    <n v="214.5"/>
    <s v="0.00"/>
    <s v="0.00"/>
    <s v="0.00"/>
    <s v="0.00"/>
    <s v="0.00"/>
    <s v="0.00"/>
    <n v="214.5"/>
    <n v="214.5"/>
    <n v="0"/>
    <s v="0.00"/>
    <s v="0.0%"/>
  </r>
  <r>
    <s v="1000"/>
    <s v="774262"/>
    <s v="Jimmy Johnson"/>
    <s v="Monthly Recurring"/>
    <s v="Z03"/>
    <s v="NET 10"/>
    <n v="2500"/>
    <s v="0010482835"/>
    <n v="10482835"/>
    <n v="10482835"/>
    <d v="2021-09-10T00:00:00"/>
    <x v="220"/>
    <x v="1"/>
    <x v="1"/>
    <s v="OH"/>
    <n v="89.01"/>
    <s v="0.00"/>
    <n v="89.01"/>
    <n v="89.01"/>
    <n v="89.01"/>
    <n v="89.01"/>
    <n v="89.01"/>
    <s v="0.00"/>
    <n v="445.05"/>
    <n v="534.06000000000006"/>
    <n v="445.05"/>
    <n v="356.04"/>
    <n v="0.66666666666666663"/>
  </r>
  <r>
    <s v="1000"/>
    <s v="774262"/>
    <s v="Jimmy Johnson"/>
    <s v="Monthly Recurring"/>
    <s v="Z03"/>
    <s v="NET 10"/>
    <n v="2500"/>
    <s v="0010482836"/>
    <n v="10482836"/>
    <n v="10482836"/>
    <d v="2021-09-10T00:00:00"/>
    <x v="221"/>
    <x v="1"/>
    <x v="1"/>
    <s v="OH"/>
    <n v="467.56"/>
    <s v="0.00"/>
    <s v="0.00"/>
    <s v="0.00"/>
    <s v="0.00"/>
    <s v="0.00"/>
    <s v="0.00"/>
    <s v="0.00"/>
    <n v="0"/>
    <n v="467.56"/>
    <n v="0"/>
    <s v="0.00"/>
    <s v="0.0%"/>
  </r>
  <r>
    <s v="1000"/>
    <s v="774262"/>
    <s v="Jimmy Johnson"/>
    <s v="Monthly Recurring"/>
    <s v="Z03"/>
    <s v="NET 10"/>
    <n v="2500"/>
    <s v="0010482838"/>
    <n v="10482838"/>
    <n v="10482838"/>
    <d v="2021-09-10T00:00:00"/>
    <x v="222"/>
    <x v="1"/>
    <x v="1"/>
    <s v="OH"/>
    <s v="0.00"/>
    <n v="339.69"/>
    <n v="208.72"/>
    <s v="0.00"/>
    <s v="0.00"/>
    <n v="-186.11"/>
    <s v="0.00"/>
    <s v="0.00"/>
    <n v="362.29999999999995"/>
    <n v="362.29999999999995"/>
    <n v="22.609999999999985"/>
    <n v="-186.11"/>
    <n v="-0.51369031189621872"/>
  </r>
  <r>
    <s v="1001"/>
    <s v="773458"/>
    <s v="Robert Wilson"/>
    <s v="Monthly Recurring"/>
    <s v="Z10"/>
    <s v="0001"/>
    <n v="0.01"/>
    <s v="0010483023"/>
    <n v="10483023"/>
    <n v="10483023"/>
    <d v="2021-09-10T00:00:00"/>
    <x v="223"/>
    <x v="2"/>
    <x v="1"/>
    <s v="OH"/>
    <s v="0.00"/>
    <n v="89.01"/>
    <n v="89.01"/>
    <n v="89.01"/>
    <s v="0.00"/>
    <s v="0.00"/>
    <n v="-241.32"/>
    <s v="0.00"/>
    <n v="25.710000000000036"/>
    <n v="25.710000000000036"/>
    <n v="-63.3"/>
    <n v="-152.31"/>
    <n v="-5.9241540256709371"/>
  </r>
  <r>
    <s v="1000"/>
    <s v="774262"/>
    <s v="Jimmy Johnson"/>
    <s v="Monthly Recurring"/>
    <s v="Z03"/>
    <s v="NET 30"/>
    <n v="2500"/>
    <s v="0010482840"/>
    <n v="10482840"/>
    <n v="10482840"/>
    <d v="2021-09-10T00:00:00"/>
    <x v="224"/>
    <x v="1"/>
    <x v="1"/>
    <s v="OH"/>
    <n v="220.84"/>
    <n v="220.84"/>
    <s v="0.00"/>
    <s v="0.00"/>
    <s v="0.00"/>
    <s v="0.00"/>
    <s v="0.00"/>
    <s v="0.00"/>
    <n v="220.84"/>
    <n v="441.68"/>
    <n v="0"/>
    <s v="0.00"/>
    <s v="0.0%"/>
  </r>
  <r>
    <s v="1000"/>
    <s v="774262"/>
    <s v="Jimmy Johnson"/>
    <s v="Monthly Recurring"/>
    <s v="Z03"/>
    <s v="NET 10"/>
    <n v="2500"/>
    <s v="0010482841"/>
    <n v="10482841"/>
    <n v="10482841"/>
    <d v="2021-09-10T00:00:00"/>
    <x v="225"/>
    <x v="1"/>
    <x v="1"/>
    <s v="OH"/>
    <n v="496.48"/>
    <n v="770.57"/>
    <s v="0.00"/>
    <s v="0.00"/>
    <s v="0.00"/>
    <n v="-26.98"/>
    <s v="0.00"/>
    <s v="0.00"/>
    <n v="743.59"/>
    <n v="1240.07"/>
    <n v="-26.98"/>
    <n v="-26.98"/>
    <n v="-2.1756836307627796E-2"/>
  </r>
  <r>
    <s v="1000"/>
    <s v=" C-101210"/>
    <s v="Suzy Smith"/>
    <s v="Nat’l Platinum"/>
    <s v="Z09"/>
    <s v="NET 30"/>
    <n v="6000000"/>
    <s v="0010081120"/>
    <n v="10081120"/>
    <n v="10081120"/>
    <d v="2016-03-18T00:00:00"/>
    <x v="226"/>
    <x v="0"/>
    <x v="0"/>
    <s v="MN"/>
    <n v="1819566.5200000033"/>
    <n v="1130569.7899999903"/>
    <n v="-10157.200000000001"/>
    <n v="-1800.85"/>
    <n v="-10347.039999999999"/>
    <n v="11947.12"/>
    <n v="1866.2099999999996"/>
    <n v="5443.35"/>
    <n v="1127521.3799999903"/>
    <n v="2947087.8999999934"/>
    <n v="-3048.41"/>
    <n v="7108.7900000000009"/>
    <n v="2.4121404726340254E-3"/>
  </r>
  <r>
    <s v="1000"/>
    <s v="774262"/>
    <s v="Jimmy Johnson"/>
    <s v="Monthly Recurring"/>
    <s v="Z03"/>
    <s v="NET 10"/>
    <n v="2500"/>
    <s v="0010482842"/>
    <n v="10482842"/>
    <n v="10482842"/>
    <d v="2021-09-10T00:00:00"/>
    <x v="227"/>
    <x v="1"/>
    <x v="1"/>
    <s v="OH"/>
    <s v="0.00"/>
    <s v="0.00"/>
    <n v="-154.07"/>
    <s v="0.00"/>
    <s v="0.00"/>
    <s v="0.00"/>
    <s v="0.00"/>
    <s v="0.00"/>
    <n v="-154.07"/>
    <n v="-154.07"/>
    <n v="-154.07"/>
    <s v="0.00"/>
    <s v="0.0%"/>
  </r>
  <r>
    <s v="1001"/>
    <s v="774378"/>
    <s v="Oscar Mendoza"/>
    <s v="Monthly Recurring"/>
    <s v="Z03"/>
    <s v="NET 10"/>
    <n v="2500"/>
    <s v="0010483039"/>
    <n v="10483039"/>
    <n v="10483039"/>
    <d v="2021-09-10T00:00:00"/>
    <x v="228"/>
    <x v="1"/>
    <x v="1"/>
    <s v="WV"/>
    <s v="0.00"/>
    <n v="212"/>
    <s v="0.00"/>
    <s v="0.00"/>
    <s v="0.00"/>
    <s v="0.00"/>
    <s v="0.00"/>
    <s v="0.00"/>
    <n v="212"/>
    <n v="212"/>
    <n v="0"/>
    <s v="0.00"/>
    <s v="0.0%"/>
  </r>
  <r>
    <s v="1001"/>
    <s v="774378"/>
    <s v="Oscar Mendoza"/>
    <s v="Monthly Recurring"/>
    <s v="Z03"/>
    <s v="NET 10"/>
    <n v="2500"/>
    <s v="0010483040"/>
    <n v="10483040"/>
    <n v="10483040"/>
    <d v="2021-09-10T00:00:00"/>
    <x v="229"/>
    <x v="1"/>
    <x v="1"/>
    <s v="OH"/>
    <s v="0.00"/>
    <s v="0.00"/>
    <s v="0.00"/>
    <s v="0.00"/>
    <s v="0.00"/>
    <s v="0.00"/>
    <n v="53.38"/>
    <n v="160.13999999999999"/>
    <n v="213.51999999999998"/>
    <n v="213.52"/>
    <n v="213.52"/>
    <n v="213.52"/>
    <n v="1"/>
  </r>
  <r>
    <s v="1001"/>
    <s v="774378"/>
    <s v="Oscar Mendoza"/>
    <s v="Monthly Recurring"/>
    <s v="Z03"/>
    <s v="NET 30"/>
    <n v="2500"/>
    <s v="0010483041"/>
    <n v="10483041"/>
    <n v="10483041"/>
    <d v="2021-09-10T00:00:00"/>
    <x v="230"/>
    <x v="1"/>
    <x v="1"/>
    <s v="WV"/>
    <n v="96.45"/>
    <s v="0.00"/>
    <s v="0.00"/>
    <s v="0.00"/>
    <s v="0.00"/>
    <s v="0.00"/>
    <s v="0.00"/>
    <n v="85"/>
    <n v="85"/>
    <n v="181.45"/>
    <n v="85"/>
    <n v="85"/>
    <n v="0.46844860843207498"/>
  </r>
  <r>
    <s v="1001"/>
    <s v="774378"/>
    <s v="Oscar Mendoza"/>
    <s v="Monthly Recurring"/>
    <s v="Z03"/>
    <s v="NET 10"/>
    <n v="9000"/>
    <s v="0010399525"/>
    <n v="10399525"/>
    <n v="10399525"/>
    <d v="2020-04-09T00:00:00"/>
    <x v="231"/>
    <x v="0"/>
    <x v="0"/>
    <s v="GA"/>
    <s v="0.00"/>
    <n v="454.06999999999994"/>
    <n v="89.21"/>
    <s v="0.00"/>
    <s v="0.00"/>
    <n v="-112.61"/>
    <n v="112.61"/>
    <s v="0.00"/>
    <n v="543.28"/>
    <n v="543.28"/>
    <n v="89.21"/>
    <n v="0"/>
    <n v="0"/>
  </r>
  <r>
    <s v="1000"/>
    <s v="771079"/>
    <s v="Andy White"/>
    <s v="Monthly Recurring"/>
    <s v="Z03"/>
    <s v="NET 10"/>
    <n v="2500"/>
    <s v="0010483043"/>
    <n v="10483043"/>
    <n v="10483043"/>
    <d v="2021-09-10T00:00:00"/>
    <x v="232"/>
    <x v="1"/>
    <x v="1"/>
    <s v="OH"/>
    <s v="0.00"/>
    <n v="80.05"/>
    <n v="80.05"/>
    <n v="-400.25"/>
    <s v="0.00"/>
    <s v="0.00"/>
    <s v="0.00"/>
    <s v="0.00"/>
    <n v="-240.15"/>
    <n v="-240.15"/>
    <n v="-320.2"/>
    <n v="-400.25"/>
    <n v="1.6666666666666665"/>
  </r>
  <r>
    <s v="1001"/>
    <s v="101444"/>
    <s v="Jessie Gamlig"/>
    <s v="Monthly Recurring"/>
    <s v="Z03"/>
    <s v="NET 10"/>
    <n v="2500"/>
    <s v="0010483045"/>
    <n v="10483045"/>
    <n v="10483045"/>
    <d v="2021-09-10T00:00:00"/>
    <x v="233"/>
    <x v="1"/>
    <x v="1"/>
    <s v="OH"/>
    <n v="234.32"/>
    <n v="234.32"/>
    <n v="234.32"/>
    <n v="234.32"/>
    <n v="234.32"/>
    <n v="234.32"/>
    <n v="204.26"/>
    <n v="1021.3"/>
    <n v="2397.16"/>
    <n v="2631.4799999999996"/>
    <n v="2162.8399999999997"/>
    <n v="1928.5199999999998"/>
    <n v="0.73286515572985544"/>
  </r>
  <r>
    <s v="1001"/>
    <s v="774378"/>
    <s v="Oscar Mendoza"/>
    <s v="Monthly Recurring"/>
    <s v="Z03"/>
    <s v="NET 10"/>
    <n v="2500"/>
    <s v="0010483046"/>
    <n v="10483046"/>
    <n v="10483046"/>
    <d v="2021-09-10T00:00:00"/>
    <x v="234"/>
    <x v="1"/>
    <x v="1"/>
    <s v="OH"/>
    <s v="0.00"/>
    <n v="395.59"/>
    <s v="0.00"/>
    <s v="0.00"/>
    <s v="0.00"/>
    <s v="0.00"/>
    <s v="0.00"/>
    <s v="0.00"/>
    <n v="395.59"/>
    <n v="395.59"/>
    <n v="0"/>
    <s v="0.00"/>
    <s v="0.0%"/>
  </r>
  <r>
    <s v="1001"/>
    <s v="774378"/>
    <s v="Oscar Mendoza"/>
    <s v="Monthly Recurring"/>
    <s v="Z10"/>
    <s v="0001"/>
    <n v="0"/>
    <s v="0010483024"/>
    <n v="10483024"/>
    <n v="10483024"/>
    <d v="2021-09-10T00:00:00"/>
    <x v="235"/>
    <x v="2"/>
    <x v="1"/>
    <s v="OH"/>
    <s v="0.00"/>
    <n v="0"/>
    <s v="0.00"/>
    <n v="-80.44"/>
    <n v="-71.87"/>
    <s v="0.00"/>
    <s v="0.00"/>
    <s v="0.00"/>
    <n v="-152.31"/>
    <n v="-152.31"/>
    <n v="-152.31"/>
    <n v="-152.31"/>
    <n v="1"/>
  </r>
  <r>
    <s v="1001"/>
    <s v="774378"/>
    <s v="Oscar Mendoza"/>
    <s v="Monthly Recurring"/>
    <s v="Z03"/>
    <s v="NET 30"/>
    <n v="30000"/>
    <s v="0010300617"/>
    <n v="10300617"/>
    <n v="10300617"/>
    <d v="2016-04-11T00:00:00"/>
    <x v="236"/>
    <x v="0"/>
    <x v="0"/>
    <s v="OH"/>
    <n v="3876.65"/>
    <s v="0.00"/>
    <n v="10.670000000000016"/>
    <s v="0.00"/>
    <s v="0.00"/>
    <s v="0.00"/>
    <s v="0.00"/>
    <s v="0.00"/>
    <n v="10.670000000000016"/>
    <n v="3887.32"/>
    <n v="10.670000000000016"/>
    <s v="0.00"/>
    <s v="0.0%"/>
  </r>
  <r>
    <s v="1001"/>
    <s v="774378"/>
    <s v="Oscar Mendoza"/>
    <s v="Monthly Recurring"/>
    <s v="Z03"/>
    <s v="NET 10"/>
    <n v="2500"/>
    <s v="0010483047"/>
    <n v="10483047"/>
    <n v="10483047"/>
    <d v="2021-09-10T00:00:00"/>
    <x v="237"/>
    <x v="1"/>
    <x v="1"/>
    <s v="OH"/>
    <s v="0.00"/>
    <n v="117.16"/>
    <n v="117.16"/>
    <n v="117.16"/>
    <n v="117.16"/>
    <n v="117.16"/>
    <s v="0.00"/>
    <n v="510.65"/>
    <n v="1096.4499999999998"/>
    <n v="1096.4499999999998"/>
    <n v="979.29"/>
    <n v="862.12999999999988"/>
    <n v="0.78629212458388442"/>
  </r>
  <r>
    <s v="1001"/>
    <s v="774378"/>
    <s v="Oscar Mendoza"/>
    <s v="Monthly Recurring"/>
    <s v="Z10"/>
    <s v="0001"/>
    <n v="0"/>
    <s v="0010483027"/>
    <n v="10483027"/>
    <n v="10483027"/>
    <d v="2021-09-10T00:00:00"/>
    <x v="238"/>
    <x v="2"/>
    <x v="1"/>
    <s v="OH"/>
    <s v="0.00"/>
    <s v="0.00"/>
    <s v="0.00"/>
    <s v="0.00"/>
    <s v="0.00"/>
    <s v="0.00"/>
    <s v="0.00"/>
    <n v="150.15"/>
    <n v="150.15"/>
    <n v="150.15"/>
    <n v="150.15"/>
    <n v="150.15"/>
    <n v="1"/>
  </r>
  <r>
    <s v="1001"/>
    <s v="774378"/>
    <s v="Oscar Mendoza"/>
    <s v="Monthly Recurring"/>
    <s v="Z03"/>
    <s v="NET 30"/>
    <n v="8000"/>
    <s v="0010104538"/>
    <n v="10104538"/>
    <n v="10104538"/>
    <d v="2016-03-18T00:00:00"/>
    <x v="239"/>
    <x v="0"/>
    <x v="0"/>
    <s v="OH"/>
    <n v="849.25"/>
    <s v="0.00"/>
    <s v="0.00"/>
    <s v="0.00"/>
    <s v="0.00"/>
    <s v="0.00"/>
    <s v="0.00"/>
    <n v="-111.61"/>
    <n v="-111.61"/>
    <n v="737.64"/>
    <n v="-111.61"/>
    <n v="-111.61"/>
    <n v="-0.15130687056016484"/>
  </r>
  <r>
    <s v="1000"/>
    <s v="771079"/>
    <s v="Andy White"/>
    <s v="Monthly Recurring"/>
    <s v="Z03"/>
    <s v="NET 10"/>
    <n v="2500"/>
    <s v="0010483049"/>
    <n v="10483049"/>
    <n v="10483049"/>
    <d v="2021-09-10T00:00:00"/>
    <x v="240"/>
    <x v="1"/>
    <x v="1"/>
    <s v="OH"/>
    <n v="129.76"/>
    <s v="0.00"/>
    <s v="0.00"/>
    <s v="0.00"/>
    <s v="0.00"/>
    <s v="0.00"/>
    <s v="0.00"/>
    <s v="0.00"/>
    <n v="0"/>
    <n v="129.76"/>
    <n v="0"/>
    <s v="0.00"/>
    <s v="0.0%"/>
  </r>
  <r>
    <s v="1001"/>
    <s v="774378"/>
    <s v="Oscar Mendoza"/>
    <s v="Monthly Recurring"/>
    <s v="Z03"/>
    <s v="NET 10"/>
    <n v="2500"/>
    <s v="0010483050"/>
    <n v="10483050"/>
    <n v="10483050"/>
    <d v="2021-09-10T00:00:00"/>
    <x v="241"/>
    <x v="1"/>
    <x v="1"/>
    <s v="OH"/>
    <s v="0.00"/>
    <s v="0.00"/>
    <s v="0.00"/>
    <s v="0.00"/>
    <s v="0.00"/>
    <s v="0.00"/>
    <s v="0.00"/>
    <n v="571"/>
    <n v="571"/>
    <n v="571"/>
    <n v="571"/>
    <n v="571"/>
    <n v="1"/>
  </r>
  <r>
    <s v="1001"/>
    <s v="774378"/>
    <s v="Oscar Mendoza"/>
    <s v="Monthly Recurring"/>
    <s v="Z03"/>
    <s v="NET 10"/>
    <n v="9000"/>
    <s v="0010328673"/>
    <n v="10328673"/>
    <n v="10328673"/>
    <d v="2017-05-09T00:00:00"/>
    <x v="242"/>
    <x v="0"/>
    <x v="0"/>
    <s v="OH"/>
    <s v="0.00"/>
    <s v="0.00"/>
    <s v="0.00"/>
    <s v="0.00"/>
    <s v="0.00"/>
    <s v="0.00"/>
    <s v="0.00"/>
    <n v="-35"/>
    <n v="-35"/>
    <n v="-35"/>
    <n v="-35"/>
    <n v="-35"/>
    <n v="1"/>
  </r>
  <r>
    <s v="1000"/>
    <s v="774262"/>
    <s v="Jimmy Johnson"/>
    <s v="Monthly Recurring"/>
    <s v="Z03"/>
    <s v="0001"/>
    <n v="2500"/>
    <s v="0010485959"/>
    <n v="10485959"/>
    <n v="10485959"/>
    <d v="2021-09-17T00:00:00"/>
    <x v="243"/>
    <x v="1"/>
    <x v="1"/>
    <s v="CO"/>
    <s v="0.00"/>
    <n v="225.22"/>
    <n v="112.61"/>
    <n v="112.61"/>
    <s v="0.00"/>
    <s v="0.00"/>
    <s v="0.00"/>
    <s v="0.00"/>
    <n v="450.44"/>
    <n v="450.44"/>
    <n v="225.22"/>
    <n v="112.61"/>
    <n v="0.25"/>
  </r>
  <r>
    <s v="1000"/>
    <s v="C-101203"/>
    <s v="Sam Smith"/>
    <s v="STRATEGIC GROUP"/>
    <s v="Z03"/>
    <s v="NET 30"/>
    <n v="120000"/>
    <s v="0010081126"/>
    <n v="10081126"/>
    <n v="10081126"/>
    <d v="2016-03-18T00:00:00"/>
    <x v="244"/>
    <x v="0"/>
    <x v="0"/>
    <s v="WI"/>
    <n v="5254.35"/>
    <n v="2746.97"/>
    <n v="-18.899999999999999"/>
    <n v="-117.16"/>
    <n v="117.16"/>
    <s v="0.00"/>
    <n v="-1176.8699999999999"/>
    <s v="0.00"/>
    <n v="1551.1999999999998"/>
    <n v="6805.55"/>
    <n v="-1195.77"/>
    <n v="-1176.8699999999999"/>
    <n v="-0.17292797790039011"/>
  </r>
  <r>
    <s v="1000"/>
    <s v="771079"/>
    <s v="Andy White"/>
    <s v="Monthly Recurring"/>
    <s v="Z03"/>
    <s v="NET 30"/>
    <n v="40000"/>
    <s v="0010072731"/>
    <n v="10072731"/>
    <n v="10072731"/>
    <d v="2016-03-18T00:00:00"/>
    <x v="130"/>
    <x v="0"/>
    <x v="0"/>
    <s v="OH"/>
    <n v="28351.510000000009"/>
    <n v="11278.75"/>
    <s v="0.00"/>
    <n v="-133.30000000000001"/>
    <s v="0.00"/>
    <s v="0.00"/>
    <s v="0.00"/>
    <s v="0.00"/>
    <n v="11145.45"/>
    <n v="39496.960000000006"/>
    <n v="-133.30000000000001"/>
    <n v="-133.30000000000001"/>
    <n v="-3.3749432867744757E-3"/>
  </r>
  <r>
    <s v="1000"/>
    <s v="774262"/>
    <s v="Jimmy Johnson"/>
    <s v="Monthly Recurring"/>
    <s v="Z03"/>
    <s v="NET 10"/>
    <n v="2500"/>
    <s v="0010485961"/>
    <n v="10485961"/>
    <n v="10485961"/>
    <d v="2021-09-17T00:00:00"/>
    <x v="245"/>
    <x v="1"/>
    <x v="1"/>
    <s v="OH"/>
    <s v="0.00"/>
    <n v="337.83"/>
    <n v="337.83"/>
    <s v="0.00"/>
    <n v="252.17"/>
    <s v="0.00"/>
    <s v="0.00"/>
    <s v="0.00"/>
    <n v="927.82999999999993"/>
    <n v="927.83"/>
    <n v="590"/>
    <n v="252.17"/>
    <n v="0.27178470193893278"/>
  </r>
  <r>
    <s v="1000"/>
    <s v="772130"/>
    <s v="Jim Halpert"/>
    <s v="Monthly Recurring"/>
    <s v="Z03"/>
    <s v="NET 10"/>
    <n v="2500"/>
    <s v="0010483053"/>
    <n v="10483053"/>
    <n v="10483053"/>
    <d v="2021-09-10T00:00:00"/>
    <x v="246"/>
    <x v="1"/>
    <x v="1"/>
    <s v="OH"/>
    <n v="133.13"/>
    <n v="133.13"/>
    <n v="133.13"/>
    <n v="133.13"/>
    <n v="133.13"/>
    <n v="133.13"/>
    <n v="133.13"/>
    <n v="399.39"/>
    <n v="1198.17"/>
    <n v="1331.3"/>
    <n v="1065.04"/>
    <n v="931.91"/>
    <n v="0.7"/>
  </r>
  <r>
    <s v="1000"/>
    <s v="774136"/>
    <s v="Michael Gibson"/>
    <s v="Surepay"/>
    <s v="Z30"/>
    <s v="NET 30"/>
    <n v="0.01"/>
    <s v="0010309452"/>
    <n v="10309452"/>
    <n v="10309452"/>
    <d v="2016-08-08T00:00:00"/>
    <x v="247"/>
    <x v="0"/>
    <x v="0"/>
    <s v="AR"/>
    <n v="216.87"/>
    <s v="0.00"/>
    <s v="0.00"/>
    <s v="0.00"/>
    <s v="0.00"/>
    <s v="0.00"/>
    <s v="0.00"/>
    <s v="0.00"/>
    <n v="0"/>
    <n v="216.87"/>
    <n v="0"/>
    <s v="0.00"/>
    <s v="0.0%"/>
  </r>
  <r>
    <s v="1000"/>
    <s v="774262"/>
    <s v="Jimmy Johnson"/>
    <s v="Monthly Recurring"/>
    <s v="Z03"/>
    <s v="NET 10"/>
    <n v="2500"/>
    <s v="0010485954"/>
    <n v="10485954"/>
    <n v="10485954"/>
    <d v="2021-09-17T00:00:00"/>
    <x v="248"/>
    <x v="1"/>
    <x v="1"/>
    <s v="OH"/>
    <s v="0.00"/>
    <n v="112.09"/>
    <n v="112.09"/>
    <n v="112.09"/>
    <n v="112.09"/>
    <s v="0.00"/>
    <s v="0.00"/>
    <s v="0.00"/>
    <n v="448.36"/>
    <n v="448.36"/>
    <n v="336.27"/>
    <n v="224.18"/>
    <n v="0.5"/>
  </r>
  <r>
    <s v="1000"/>
    <s v="772130"/>
    <s v="Jim Halpert"/>
    <s v="Monthly Recurring"/>
    <s v="Z03"/>
    <s v="NET 10"/>
    <n v="2500"/>
    <s v="0010483056"/>
    <n v="10483056"/>
    <n v="10483056"/>
    <d v="2021-09-10T00:00:00"/>
    <x v="249"/>
    <x v="1"/>
    <x v="1"/>
    <s v="OH"/>
    <n v="242.3"/>
    <n v="153.71"/>
    <n v="88.59"/>
    <s v="0.00"/>
    <s v="0.00"/>
    <s v="0.00"/>
    <s v="0.00"/>
    <s v="0.00"/>
    <n v="242.3"/>
    <n v="484.6"/>
    <n v="88.59"/>
    <s v="0.00"/>
    <s v="0.0%"/>
  </r>
  <r>
    <s v="1000"/>
    <s v="772130"/>
    <s v="Jim Halpert"/>
    <s v="Monthly Recurring"/>
    <s v="Z03"/>
    <s v="NET 10"/>
    <n v="2500"/>
    <s v="0010483057"/>
    <n v="10483057"/>
    <n v="10483057"/>
    <d v="2021-09-10T00:00:00"/>
    <x v="250"/>
    <x v="1"/>
    <x v="1"/>
    <s v="OH"/>
    <s v="0.00"/>
    <s v="0.00"/>
    <s v="0.00"/>
    <s v="0.00"/>
    <s v="0.00"/>
    <s v="0.00"/>
    <s v="0.00"/>
    <n v="1010.5899999999999"/>
    <n v="1010.5899999999999"/>
    <n v="1010.5899999999999"/>
    <n v="1010.5899999999999"/>
    <n v="1010.5899999999999"/>
    <n v="1"/>
  </r>
  <r>
    <s v="1000"/>
    <s v="772130"/>
    <s v="Jim Halpert"/>
    <s v="Monthly Recurring"/>
    <s v="Z03"/>
    <s v="NET 10"/>
    <n v="2500"/>
    <s v="0010483058"/>
    <n v="10483058"/>
    <n v="10483058"/>
    <d v="2021-09-10T00:00:00"/>
    <x v="251"/>
    <x v="1"/>
    <x v="1"/>
    <s v="OH"/>
    <n v="670.39"/>
    <n v="2632.79"/>
    <s v="0.00"/>
    <s v="0.00"/>
    <s v="0.00"/>
    <s v="0.00"/>
    <s v="0.00"/>
    <s v="0.00"/>
    <n v="2632.79"/>
    <n v="3303.18"/>
    <n v="0"/>
    <s v="0.00"/>
    <s v="0.0%"/>
  </r>
  <r>
    <s v="1000"/>
    <s v="772130"/>
    <s v="Jim Halpert"/>
    <s v="Monthly Recurring"/>
    <s v="Z03"/>
    <s v="NET 10"/>
    <n v="2500"/>
    <s v="0010483060"/>
    <n v="10483060"/>
    <n v="10483060"/>
    <d v="2021-09-10T00:00:00"/>
    <x v="252"/>
    <x v="1"/>
    <x v="1"/>
    <s v="OH"/>
    <s v="0.00"/>
    <n v="206.37"/>
    <n v="206.37"/>
    <n v="206.37"/>
    <n v="206.37"/>
    <s v="0.00"/>
    <s v="0.00"/>
    <n v="182.76"/>
    <n v="1008.24"/>
    <n v="1008.24"/>
    <n v="801.87"/>
    <n v="595.5"/>
    <n v="0.59063318257557729"/>
  </r>
  <r>
    <s v="1000"/>
    <s v="772130"/>
    <s v="Jim Halpert"/>
    <s v="Monthly Recurring"/>
    <s v="Z03"/>
    <s v="NET 10"/>
    <n v="2500"/>
    <s v="0010483062"/>
    <n v="10483062"/>
    <n v="10483062"/>
    <d v="2021-09-10T00:00:00"/>
    <x v="253"/>
    <x v="1"/>
    <x v="1"/>
    <s v="SC"/>
    <s v="0.00"/>
    <n v="37.81"/>
    <n v="116.89"/>
    <n v="116.89"/>
    <n v="116.89"/>
    <n v="116.89"/>
    <n v="713.23"/>
    <n v="4788.83"/>
    <n v="6007.43"/>
    <n v="6007.43"/>
    <n v="5969.62"/>
    <n v="5852.73"/>
    <n v="0.97424855553872447"/>
  </r>
  <r>
    <s v="1000"/>
    <s v="772130"/>
    <s v="Jim Halpert"/>
    <s v="Monthly Recurring"/>
    <s v="Z03"/>
    <s v="NET 10"/>
    <n v="2500"/>
    <s v="0010483063"/>
    <n v="10483063"/>
    <n v="10483063"/>
    <d v="2021-09-10T00:00:00"/>
    <x v="254"/>
    <x v="1"/>
    <x v="1"/>
    <s v="WV"/>
    <n v="177.6"/>
    <s v="0.00"/>
    <s v="0.00"/>
    <s v="0.00"/>
    <s v="0.00"/>
    <s v="0.00"/>
    <s v="0.00"/>
    <s v="0.00"/>
    <n v="0"/>
    <n v="177.6"/>
    <n v="0"/>
    <s v="0.00"/>
    <s v="0.0%"/>
  </r>
  <r>
    <s v="1000"/>
    <s v="772130"/>
    <s v="Jim Halpert"/>
    <s v="Monthly Recurring"/>
    <s v="Z03"/>
    <s v="NET 30"/>
    <n v="2500"/>
    <s v="0010114754"/>
    <n v="10114754"/>
    <n v="10114754"/>
    <d v="2016-03-18T00:00:00"/>
    <x v="255"/>
    <x v="0"/>
    <x v="0"/>
    <s v="OH"/>
    <n v="153.99"/>
    <s v="0.00"/>
    <s v="0.00"/>
    <s v="0.00"/>
    <n v="118.99"/>
    <s v="0.00"/>
    <s v="0.00"/>
    <s v="0.00"/>
    <n v="118.99"/>
    <n v="272.98"/>
    <n v="118.99"/>
    <n v="118.99"/>
    <n v="0.43589273939482742"/>
  </r>
  <r>
    <m/>
    <m/>
    <m/>
    <m/>
    <m/>
    <m/>
    <m/>
    <m/>
    <m/>
    <m/>
    <m/>
    <x v="256"/>
    <x v="3"/>
    <x v="2"/>
    <m/>
    <n v="2527569.6200000038"/>
    <m/>
    <m/>
    <m/>
    <m/>
    <m/>
    <m/>
    <m/>
    <n v="1664905.9399999902"/>
    <n v="4192475.55999999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491E8-F295-451F-9B97-FC75BFD31948}" name="Count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1" firstHeaderRow="1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12"/>
  </rowFields>
  <rowItems count="8">
    <i>
      <x/>
    </i>
    <i r="1">
      <x/>
    </i>
    <i>
      <x v="1"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Count of Customer Na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7DFD6-D827-479B-A666-0CECD4CE8B41}" name="PivotTable40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L3:T6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7"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Not Due " fld="15" showDataAs="percentOfCol" baseField="13" baseItem="0" numFmtId="10"/>
    <dataField name="1 - 29 Days " fld="16" showDataAs="percentOfCol" baseField="13" baseItem="0" numFmtId="10"/>
    <dataField name="30 - 59 Days " fld="17" showDataAs="percentOfCol" baseField="13" baseItem="0" numFmtId="10"/>
    <dataField name="60 - 89 Days " fld="18" showDataAs="percentOfCol" baseField="13" baseItem="0" numFmtId="10"/>
    <dataField name=" 90 - 119 Days" fld="19" showDataAs="percentOfCol" baseField="13" baseItem="0" numFmtId="10"/>
    <dataField name="120 - 149 Days " fld="20" showDataAs="percentOfCol" baseField="13" baseItem="0" numFmtId="10"/>
    <dataField name="150 - 179 Days " fld="21" showDataAs="percentOfCol" baseField="13" baseItem="0" numFmtId="10"/>
    <dataField name="180 + Days " fld="22" showDataAs="percentOfCol" baseField="13" baseItem="0" numFmtId="10"/>
  </dataFields>
  <formats count="9">
    <format dxfId="13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  <format dxfId="16">
      <pivotArea outline="0" fieldPosition="0">
        <references count="1">
          <reference field="4294967294" count="1">
            <x v="2"/>
          </reference>
        </references>
      </pivotArea>
    </format>
    <format dxfId="17">
      <pivotArea outline="0" fieldPosition="0">
        <references count="1">
          <reference field="4294967294" count="1">
            <x v="3"/>
          </reference>
        </references>
      </pivotArea>
    </format>
    <format dxfId="18">
      <pivotArea outline="0" fieldPosition="0">
        <references count="1">
          <reference field="4294967294" count="1">
            <x v="4"/>
          </reference>
        </references>
      </pivotArea>
    </format>
    <format dxfId="19">
      <pivotArea outline="0" fieldPosition="0">
        <references count="1">
          <reference field="4294967294" count="1">
            <x v="5"/>
          </reference>
        </references>
      </pivotArea>
    </format>
    <format dxfId="20">
      <pivotArea outline="0" fieldPosition="0">
        <references count="1">
          <reference field="4294967294" count="1">
            <x v="6"/>
          </reference>
        </references>
      </pivotArea>
    </format>
    <format dxfId="21">
      <pivotArea outline="0" fieldPosition="0">
        <references count="1">
          <reference field="429496729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DD4C7-38DD-4951-B2DC-2270BF0C19E8}" name="PivotTable26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I6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7"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Not Due " fld="15" baseField="13" baseItem="0"/>
    <dataField name="1 - 29 Days " fld="16" baseField="13" baseItem="0"/>
    <dataField name="30 - 59 Days " fld="17" baseField="13" baseItem="0"/>
    <dataField name="60 - 89 Days " fld="18" baseField="13" baseItem="0"/>
    <dataField name=" 90 - 119 Days" fld="19" baseField="13" baseItem="0"/>
    <dataField name="120 - 149 Days " fld="20" baseField="13" baseItem="0"/>
    <dataField name="150 - 179 Days " fld="21" baseField="13" baseItem="0"/>
    <dataField name="180 + Days " fld="22" baseField="13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5F3FA-E851-4C47-8179-784132B8EE30}" name="PivotTable4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L13:T17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7" showAll="0"/>
    <pivotField showAll="0"/>
    <pivotField showAll="0"/>
    <pivotField showAll="0"/>
    <pivotField showAll="0"/>
  </pivotFields>
  <rowFields count="2">
    <field x="13"/>
    <field x="12"/>
  </rowFields>
  <rowItems count="4">
    <i>
      <x v="1"/>
    </i>
    <i r="1">
      <x v="1"/>
    </i>
    <i r="1"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Not Due " fld="15" baseField="13" baseItem="0"/>
    <dataField name="1 - 29 Days " fld="16" baseField="13" baseItem="0"/>
    <dataField name="30 - 59 Days " fld="17" baseField="13" baseItem="0"/>
    <dataField name="60 - 89 Days " fld="18" baseField="13" baseItem="0"/>
    <dataField name=" 90 - 119 Days" fld="19" baseField="13" baseItem="0"/>
    <dataField name="120 - 149 Days " fld="20" baseField="13" baseItem="0"/>
    <dataField name="150 - 179 Days " fld="21" baseField="13" baseItem="0"/>
    <dataField name="180 + Days " fld="22" baseField="13" baseItem="0"/>
  </dataFields>
  <formats count="9">
    <format dxfId="3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3"/>
          </reference>
        </references>
      </pivotArea>
    </format>
    <format dxfId="8">
      <pivotArea outline="0" fieldPosition="0">
        <references count="1">
          <reference field="4294967294" count="1">
            <x v="4"/>
          </reference>
        </references>
      </pivotArea>
    </format>
    <format dxfId="9">
      <pivotArea outline="0" fieldPosition="0">
        <references count="1">
          <reference field="4294967294" count="1">
            <x v="5"/>
          </reference>
        </references>
      </pivotArea>
    </format>
    <format dxfId="10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30B2F-D367-4BD6-87C0-EAC43FC23C43}" name="PivotTable59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9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showAll="0"/>
    <pivotField showAll="0"/>
    <pivotField showAll="0"/>
    <pivotField showAll="0"/>
  </pivotFields>
  <rowFields count="2">
    <field x="13"/>
    <field x="12"/>
  </rowFields>
  <rowItems count="6">
    <i>
      <x/>
    </i>
    <i r="1">
      <x/>
    </i>
    <i>
      <x v="1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t Due" fld="15" baseField="13" baseItem="0"/>
    <dataField name="Sum of Total Past Due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49318-7422-4368-9FEF-6BA33DF2F182}" name="PivotTable6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E15" firstHeaderRow="1" firstDataRow="2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n="Business "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dataField="1" numFmtId="167" showAll="0"/>
    <pivotField numFmtId="167"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Total" fld="24" baseField="0" baseItem="0" numFmtId="164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E375E-44E5-4D06-A56A-83AF9C5A36D7}" name="PivotTable1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D261" firstHeaderRow="1" firstDataRow="1" firstDataCol="3"/>
  <pivotFields count="2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13">
        <item m="1" x="369"/>
        <item m="1" x="461"/>
        <item m="1" x="505"/>
        <item m="1" x="290"/>
        <item m="1" x="504"/>
        <item m="1" x="485"/>
        <item m="1" x="300"/>
        <item x="172"/>
        <item m="1" x="415"/>
        <item m="1" x="456"/>
        <item m="1" x="465"/>
        <item m="1" x="480"/>
        <item m="1" x="346"/>
        <item m="1" x="450"/>
        <item m="1" x="383"/>
        <item m="1" x="475"/>
        <item m="1" x="364"/>
        <item m="1" x="483"/>
        <item m="1" x="420"/>
        <item m="1" x="493"/>
        <item m="1" x="428"/>
        <item x="109"/>
        <item m="1" x="466"/>
        <item m="1" x="349"/>
        <item m="1" x="511"/>
        <item x="15"/>
        <item x="117"/>
        <item x="235"/>
        <item x="61"/>
        <item x="51"/>
        <item x="95"/>
        <item x="66"/>
        <item x="175"/>
        <item m="1" x="308"/>
        <item m="1" x="425"/>
        <item x="206"/>
        <item x="0"/>
        <item x="238"/>
        <item m="1" x="492"/>
        <item x="253"/>
        <item x="54"/>
        <item m="1" x="468"/>
        <item m="1" x="343"/>
        <item m="1" x="507"/>
        <item m="1" x="414"/>
        <item x="103"/>
        <item x="149"/>
        <item x="33"/>
        <item x="52"/>
        <item x="67"/>
        <item x="93"/>
        <item x="59"/>
        <item x="34"/>
        <item x="24"/>
        <item x="204"/>
        <item x="53"/>
        <item m="1" x="376"/>
        <item x="64"/>
        <item x="143"/>
        <item m="1" x="368"/>
        <item x="31"/>
        <item m="1" x="454"/>
        <item m="1" x="424"/>
        <item m="1" x="344"/>
        <item x="251"/>
        <item m="1" x="336"/>
        <item m="1" x="496"/>
        <item m="1" x="457"/>
        <item m="1" x="417"/>
        <item m="1" x="397"/>
        <item m="1" x="324"/>
        <item x="111"/>
        <item x="79"/>
        <item m="1" x="276"/>
        <item x="87"/>
        <item m="1" x="313"/>
        <item m="1" x="261"/>
        <item m="1" x="503"/>
        <item m="1" x="264"/>
        <item m="1" x="337"/>
        <item m="1" x="494"/>
        <item m="1" x="303"/>
        <item m="1" x="325"/>
        <item m="1" x="509"/>
        <item m="1" x="332"/>
        <item m="1" x="385"/>
        <item m="1" x="260"/>
        <item x="218"/>
        <item x="78"/>
        <item m="1" x="265"/>
        <item m="1" x="379"/>
        <item m="1" x="453"/>
        <item x="8"/>
        <item x="122"/>
        <item x="248"/>
        <item m="1" x="442"/>
        <item m="1" x="409"/>
        <item m="1" x="455"/>
        <item m="1" x="277"/>
        <item m="1" x="478"/>
        <item m="1" x="285"/>
        <item x="169"/>
        <item m="1" x="305"/>
        <item m="1" x="412"/>
        <item m="1" x="427"/>
        <item x="108"/>
        <item x="173"/>
        <item x="2"/>
        <item m="1" x="398"/>
        <item m="1" x="411"/>
        <item m="1" x="294"/>
        <item x="55"/>
        <item m="1" x="268"/>
        <item m="1" x="284"/>
        <item m="1" x="495"/>
        <item m="1" x="306"/>
        <item x="215"/>
        <item m="1" x="499"/>
        <item x="92"/>
        <item m="1" x="512"/>
        <item m="1" x="331"/>
        <item x="107"/>
        <item x="192"/>
        <item x="207"/>
        <item m="1" x="365"/>
        <item m="1" x="413"/>
        <item m="1" x="373"/>
        <item x="166"/>
        <item x="22"/>
        <item m="1" x="279"/>
        <item m="1" x="384"/>
        <item m="1" x="289"/>
        <item x="118"/>
        <item m="1" x="471"/>
        <item x="221"/>
        <item m="1" x="280"/>
        <item x="72"/>
        <item x="94"/>
        <item m="1" x="270"/>
        <item m="1" x="451"/>
        <item m="1" x="327"/>
        <item x="48"/>
        <item m="1" x="299"/>
        <item x="144"/>
        <item x="158"/>
        <item m="1" x="274"/>
        <item x="155"/>
        <item m="1" x="419"/>
        <item x="121"/>
        <item x="97"/>
        <item m="1" x="500"/>
        <item m="1" x="297"/>
        <item m="1" x="360"/>
        <item x="71"/>
        <item x="237"/>
        <item m="1" x="375"/>
        <item m="1" x="275"/>
        <item m="1" x="262"/>
        <item m="1" x="438"/>
        <item m="1" x="407"/>
        <item x="189"/>
        <item x="231"/>
        <item x="228"/>
        <item x="225"/>
        <item m="1" x="378"/>
        <item m="1" x="287"/>
        <item x="199"/>
        <item x="139"/>
        <item x="132"/>
        <item x="138"/>
        <item x="165"/>
        <item m="1" x="395"/>
        <item x="230"/>
        <item x="125"/>
        <item x="89"/>
        <item x="198"/>
        <item m="1" x="321"/>
        <item m="1" x="430"/>
        <item x="195"/>
        <item x="19"/>
        <item x="223"/>
        <item x="101"/>
        <item x="177"/>
        <item m="1" x="448"/>
        <item x="213"/>
        <item m="1" x="314"/>
        <item x="63"/>
        <item x="151"/>
        <item x="188"/>
        <item x="252"/>
        <item x="137"/>
        <item m="1" x="473"/>
        <item x="40"/>
        <item x="81"/>
        <item x="86"/>
        <item x="56"/>
        <item x="164"/>
        <item x="1"/>
        <item m="1" x="295"/>
        <item x="62"/>
        <item x="176"/>
        <item m="1" x="463"/>
        <item m="1" x="330"/>
        <item m="1" x="426"/>
        <item m="1" x="281"/>
        <item m="1" x="288"/>
        <item m="1" x="301"/>
        <item x="58"/>
        <item x="148"/>
        <item x="46"/>
        <item x="134"/>
        <item x="21"/>
        <item x="154"/>
        <item x="45"/>
        <item x="171"/>
        <item m="1" x="490"/>
        <item m="1" x="362"/>
        <item x="126"/>
        <item m="1" x="374"/>
        <item m="1" x="269"/>
        <item x="156"/>
        <item x="211"/>
        <item m="1" x="377"/>
        <item m="1" x="497"/>
        <item x="28"/>
        <item x="181"/>
        <item x="219"/>
        <item m="1" x="458"/>
        <item x="163"/>
        <item m="1" x="459"/>
        <item m="1" x="347"/>
        <item m="1" x="353"/>
        <item m="1" x="508"/>
        <item m="1" x="403"/>
        <item x="255"/>
        <item x="147"/>
        <item m="1" x="440"/>
        <item x="6"/>
        <item m="1" x="391"/>
        <item x="242"/>
        <item x="36"/>
        <item m="1" x="366"/>
        <item m="1" x="350"/>
        <item m="1" x="338"/>
        <item m="1" x="312"/>
        <item x="135"/>
        <item x="25"/>
        <item m="1" x="370"/>
        <item x="37"/>
        <item x="82"/>
        <item m="1" x="315"/>
        <item x="202"/>
        <item x="41"/>
        <item x="186"/>
        <item m="1" x="429"/>
        <item m="1" x="381"/>
        <item m="1" x="326"/>
        <item m="1" x="423"/>
        <item x="98"/>
        <item x="184"/>
        <item x="214"/>
        <item m="1" x="259"/>
        <item m="1" x="433"/>
        <item x="179"/>
        <item x="178"/>
        <item x="16"/>
        <item x="120"/>
        <item x="17"/>
        <item x="96"/>
        <item x="42"/>
        <item m="1" x="356"/>
        <item x="200"/>
        <item x="12"/>
        <item x="249"/>
        <item x="76"/>
        <item x="133"/>
        <item x="170"/>
        <item x="47"/>
        <item x="129"/>
        <item m="1" x="278"/>
        <item x="49"/>
        <item m="1" x="462"/>
        <item x="88"/>
        <item x="145"/>
        <item m="1" x="335"/>
        <item m="1" x="355"/>
        <item x="141"/>
        <item x="74"/>
        <item x="191"/>
        <item x="157"/>
        <item m="1" x="393"/>
        <item x="69"/>
        <item x="160"/>
        <item x="91"/>
        <item x="185"/>
        <item x="84"/>
        <item x="161"/>
        <item x="30"/>
        <item m="1" x="392"/>
        <item x="227"/>
        <item m="1" x="317"/>
        <item x="187"/>
        <item x="20"/>
        <item x="222"/>
        <item x="243"/>
        <item m="1" x="445"/>
        <item x="4"/>
        <item x="35"/>
        <item x="65"/>
        <item m="1" x="416"/>
        <item x="83"/>
        <item x="146"/>
        <item x="10"/>
        <item m="1" x="266"/>
        <item x="73"/>
        <item x="217"/>
        <item x="68"/>
        <item m="1" x="271"/>
        <item m="1" x="486"/>
        <item m="1" x="307"/>
        <item m="1" x="354"/>
        <item m="1" x="482"/>
        <item m="1" x="273"/>
        <item m="1" x="443"/>
        <item x="110"/>
        <item x="112"/>
        <item x="216"/>
        <item x="245"/>
        <item x="150"/>
        <item x="168"/>
        <item x="236"/>
        <item m="1" x="292"/>
        <item x="229"/>
        <item m="1" x="319"/>
        <item m="1" x="396"/>
        <item m="1" x="286"/>
        <item m="1" x="431"/>
        <item m="1" x="464"/>
        <item x="239"/>
        <item m="1" x="334"/>
        <item x="70"/>
        <item x="240"/>
        <item m="1" x="367"/>
        <item x="127"/>
        <item x="220"/>
        <item x="27"/>
        <item x="152"/>
        <item x="212"/>
        <item x="224"/>
        <item m="1" x="406"/>
        <item x="234"/>
        <item x="153"/>
        <item x="5"/>
        <item x="194"/>
        <item x="75"/>
        <item m="1" x="436"/>
        <item m="1" x="404"/>
        <item x="100"/>
        <item m="1" x="323"/>
        <item m="1" x="484"/>
        <item x="29"/>
        <item x="209"/>
        <item x="232"/>
        <item m="1" x="311"/>
        <item m="1" x="441"/>
        <item m="1" x="309"/>
        <item m="1" x="333"/>
        <item x="116"/>
        <item x="136"/>
        <item x="90"/>
        <item x="113"/>
        <item x="159"/>
        <item x="57"/>
        <item x="196"/>
        <item x="23"/>
        <item m="1" x="329"/>
        <item m="1" x="439"/>
        <item m="1" x="316"/>
        <item m="1" x="474"/>
        <item m="1" x="400"/>
        <item m="1" x="363"/>
        <item m="1" x="348"/>
        <item x="250"/>
        <item x="174"/>
        <item x="190"/>
        <item m="1" x="390"/>
        <item m="1" x="361"/>
        <item m="1" x="432"/>
        <item x="104"/>
        <item m="1" x="449"/>
        <item m="1" x="257"/>
        <item m="1" x="487"/>
        <item m="1" x="444"/>
        <item x="244"/>
        <item m="1" x="267"/>
        <item m="1" x="258"/>
        <item m="1" x="408"/>
        <item m="1" x="282"/>
        <item m="1" x="447"/>
        <item x="7"/>
        <item x="14"/>
        <item x="77"/>
        <item x="114"/>
        <item x="246"/>
        <item m="1" x="263"/>
        <item x="140"/>
        <item m="1" x="446"/>
        <item x="241"/>
        <item m="1" x="460"/>
        <item m="1" x="434"/>
        <item x="247"/>
        <item m="1" x="283"/>
        <item m="1" x="470"/>
        <item m="1" x="340"/>
        <item m="1" x="318"/>
        <item x="124"/>
        <item m="1" x="339"/>
        <item m="1" x="342"/>
        <item m="1" x="467"/>
        <item m="1" x="345"/>
        <item x="38"/>
        <item m="1" x="298"/>
        <item x="32"/>
        <item x="205"/>
        <item x="123"/>
        <item x="142"/>
        <item x="119"/>
        <item x="44"/>
        <item m="1" x="328"/>
        <item m="1" x="489"/>
        <item m="1" x="322"/>
        <item x="203"/>
        <item m="1" x="410"/>
        <item x="50"/>
        <item m="1" x="380"/>
        <item x="9"/>
        <item m="1" x="435"/>
        <item m="1" x="371"/>
        <item x="99"/>
        <item m="1" x="399"/>
        <item m="1" x="421"/>
        <item m="1" x="506"/>
        <item x="180"/>
        <item m="1" x="359"/>
        <item m="1" x="498"/>
        <item m="1" x="302"/>
        <item m="1" x="388"/>
        <item m="1" x="296"/>
        <item x="193"/>
        <item m="1" x="418"/>
        <item m="1" x="422"/>
        <item x="131"/>
        <item m="1" x="382"/>
        <item m="1" x="357"/>
        <item m="1" x="291"/>
        <item m="1" x="401"/>
        <item m="1" x="437"/>
        <item x="128"/>
        <item x="208"/>
        <item x="3"/>
        <item m="1" x="352"/>
        <item m="1" x="402"/>
        <item m="1" x="320"/>
        <item m="1" x="387"/>
        <item m="1" x="510"/>
        <item m="1" x="293"/>
        <item m="1" x="481"/>
        <item m="1" x="502"/>
        <item m="1" x="477"/>
        <item m="1" x="452"/>
        <item m="1" x="272"/>
        <item m="1" x="304"/>
        <item m="1" x="372"/>
        <item m="1" x="394"/>
        <item m="1" x="358"/>
        <item m="1" x="472"/>
        <item x="182"/>
        <item x="210"/>
        <item m="1" x="386"/>
        <item m="1" x="479"/>
        <item m="1" x="389"/>
        <item x="80"/>
        <item m="1" x="310"/>
        <item x="106"/>
        <item x="197"/>
        <item x="254"/>
        <item x="183"/>
        <item x="11"/>
        <item m="1" x="501"/>
        <item m="1" x="405"/>
        <item x="233"/>
        <item x="102"/>
        <item x="85"/>
        <item x="167"/>
        <item x="18"/>
        <item x="13"/>
        <item x="162"/>
        <item x="105"/>
        <item m="1" x="488"/>
        <item m="1" x="469"/>
        <item x="201"/>
        <item m="1" x="351"/>
        <item x="26"/>
        <item x="43"/>
        <item x="39"/>
        <item m="1" x="476"/>
        <item m="1" x="491"/>
        <item m="1" x="341"/>
        <item x="226"/>
        <item x="130"/>
        <item x="60"/>
        <item x="115"/>
        <item h="1" x="25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1"/>
    <field x="13"/>
    <field x="12"/>
  </rowFields>
  <rowItems count="258">
    <i>
      <x v="508"/>
      <x/>
      <x/>
    </i>
    <i>
      <x v="314"/>
      <x/>
      <x/>
    </i>
    <i>
      <x v="297"/>
      <x/>
      <x/>
    </i>
    <i>
      <x v="477"/>
      <x/>
      <x/>
    </i>
    <i>
      <x v="193"/>
      <x/>
      <x/>
    </i>
    <i>
      <x v="7"/>
      <x/>
      <x/>
    </i>
    <i>
      <x v="36"/>
      <x/>
      <x/>
    </i>
    <i>
      <x v="509"/>
      <x/>
      <x/>
    </i>
    <i r="1">
      <x v="1"/>
      <x v="1"/>
    </i>
    <i>
      <x v="175"/>
      <x/>
      <x/>
    </i>
    <i>
      <x v="423"/>
      <x/>
      <x/>
    </i>
    <i>
      <x v="288"/>
      <x/>
      <x/>
    </i>
    <i>
      <x v="388"/>
      <x/>
      <x/>
    </i>
    <i>
      <x v="45"/>
      <x/>
      <x/>
    </i>
    <i>
      <x v="272"/>
      <x/>
      <x/>
    </i>
    <i>
      <x v="190"/>
      <x v="1"/>
      <x v="2"/>
    </i>
    <i>
      <x v="153"/>
      <x/>
      <x/>
    </i>
    <i>
      <x v="346"/>
      <x/>
      <x/>
    </i>
    <i>
      <x v="141"/>
      <x/>
      <x/>
    </i>
    <i>
      <x v="200"/>
      <x/>
      <x/>
    </i>
    <i>
      <x v="310"/>
      <x/>
      <x/>
    </i>
    <i>
      <x v="170"/>
      <x v="1"/>
      <x v="2"/>
    </i>
    <i>
      <x v="351"/>
      <x/>
      <x/>
    </i>
    <i>
      <x v="393"/>
      <x/>
      <x/>
    </i>
    <i>
      <x v="92"/>
      <x/>
      <x/>
    </i>
    <i>
      <x v="39"/>
      <x v="1"/>
      <x v="2"/>
    </i>
    <i>
      <x v="225"/>
      <x/>
      <x/>
    </i>
    <i>
      <x v="181"/>
      <x v="1"/>
      <x v="2"/>
    </i>
    <i>
      <x v="458"/>
      <x/>
      <x/>
    </i>
    <i>
      <x v="510"/>
      <x v="1"/>
      <x v="2"/>
    </i>
    <i>
      <x v="330"/>
      <x/>
      <x/>
    </i>
    <i>
      <x v="325"/>
      <x v="1"/>
      <x v="2"/>
    </i>
    <i>
      <x v="194"/>
      <x/>
      <x/>
    </i>
    <i>
      <x v="64"/>
      <x v="1"/>
      <x v="2"/>
    </i>
    <i>
      <x v="383"/>
      <x v="1"/>
      <x v="2"/>
    </i>
    <i>
      <x v="295"/>
      <x v="1"/>
      <x v="2"/>
    </i>
    <i>
      <x v="87"/>
      <x v="1"/>
      <x v="2"/>
    </i>
    <i>
      <x v="271"/>
      <x v="1"/>
      <x v="2"/>
    </i>
    <i>
      <x v="228"/>
      <x/>
      <x/>
    </i>
    <i>
      <x v="511"/>
      <x v="1"/>
      <x v="2"/>
    </i>
    <i>
      <x v="490"/>
      <x v="1"/>
      <x v="2"/>
    </i>
    <i>
      <x v="21"/>
      <x v="1"/>
      <x v="2"/>
    </i>
    <i>
      <x v="367"/>
      <x v="1"/>
      <x v="1"/>
    </i>
    <i>
      <x v="483"/>
      <x v="1"/>
      <x v="2"/>
    </i>
    <i>
      <x v="291"/>
      <x v="1"/>
      <x v="2"/>
    </i>
    <i>
      <x v="46"/>
      <x v="1"/>
      <x v="2"/>
    </i>
    <i>
      <x v="121"/>
      <x v="1"/>
      <x v="2"/>
    </i>
    <i>
      <x v="369"/>
      <x/>
      <x/>
    </i>
    <i>
      <x v="35"/>
      <x v="1"/>
      <x v="2"/>
    </i>
    <i>
      <x v="217"/>
      <x v="1"/>
      <x v="1"/>
    </i>
    <i>
      <x v="249"/>
      <x v="1"/>
      <x v="2"/>
    </i>
    <i>
      <x v="326"/>
      <x v="1"/>
      <x v="2"/>
    </i>
    <i>
      <x v="210"/>
      <x v="1"/>
      <x v="2"/>
    </i>
    <i>
      <x v="208"/>
      <x v="1"/>
      <x v="2"/>
    </i>
    <i>
      <x v="399"/>
      <x/>
      <x/>
    </i>
    <i>
      <x v="484"/>
      <x v="1"/>
      <x v="1"/>
    </i>
    <i>
      <x v="57"/>
      <x v="1"/>
      <x v="1"/>
    </i>
    <i>
      <x v="167"/>
      <x v="1"/>
      <x v="2"/>
    </i>
    <i>
      <x v="25"/>
      <x v="1"/>
      <x v="2"/>
    </i>
    <i>
      <x v="179"/>
      <x v="1"/>
      <x v="1"/>
    </i>
    <i>
      <x v="370"/>
      <x/>
      <x/>
    </i>
    <i>
      <x v="174"/>
      <x v="1"/>
      <x v="2"/>
    </i>
    <i>
      <x v="431"/>
      <x v="1"/>
      <x v="1"/>
    </i>
    <i>
      <x v="186"/>
      <x v="1"/>
      <x v="2"/>
    </i>
    <i>
      <x v="211"/>
      <x v="1"/>
      <x v="2"/>
    </i>
    <i>
      <x v="265"/>
      <x v="1"/>
      <x v="2"/>
    </i>
    <i>
      <x v="403"/>
      <x v="1"/>
      <x v="2"/>
    </i>
    <i>
      <x v="266"/>
      <x v="1"/>
      <x v="2"/>
    </i>
    <i>
      <x v="293"/>
      <x v="1"/>
      <x v="2"/>
    </i>
    <i>
      <x v="50"/>
      <x v="1"/>
      <x v="1"/>
    </i>
    <i>
      <x v="476"/>
      <x v="1"/>
      <x v="2"/>
    </i>
    <i>
      <x v="503"/>
      <x v="1"/>
      <x v="1"/>
    </i>
    <i>
      <x v="252"/>
      <x v="1"/>
      <x v="2"/>
    </i>
    <i>
      <x v="116"/>
      <x v="1"/>
      <x v="1"/>
    </i>
    <i>
      <x v="448"/>
      <x v="1"/>
      <x v="2"/>
    </i>
    <i>
      <x v="163"/>
      <x v="1"/>
      <x v="2"/>
    </i>
    <i>
      <x v="212"/>
      <x v="1"/>
      <x v="2"/>
    </i>
    <i>
      <x v="280"/>
      <x v="1"/>
      <x v="2"/>
    </i>
    <i>
      <x v="106"/>
      <x v="1"/>
      <x v="2"/>
    </i>
    <i>
      <x v="253"/>
      <x v="1"/>
      <x v="2"/>
    </i>
    <i>
      <x v="72"/>
      <x v="1"/>
      <x v="2"/>
    </i>
    <i>
      <x v="192"/>
      <x v="1"/>
      <x v="2"/>
    </i>
    <i>
      <x v="93"/>
      <x/>
      <x/>
    </i>
    <i>
      <x v="154"/>
      <x v="1"/>
      <x v="2"/>
    </i>
    <i>
      <x v="296"/>
      <x v="1"/>
      <x v="2"/>
    </i>
    <i>
      <x v="28"/>
      <x v="1"/>
      <x v="2"/>
    </i>
    <i>
      <x v="188"/>
      <x v="1"/>
      <x v="2"/>
    </i>
    <i>
      <x v="259"/>
      <x v="1"/>
      <x v="2"/>
    </i>
    <i>
      <x v="178"/>
      <x v="1"/>
      <x v="1"/>
    </i>
    <i>
      <x v="497"/>
      <x v="1"/>
      <x v="2"/>
    </i>
    <i>
      <x v="26"/>
      <x/>
      <x/>
    </i>
    <i>
      <x v="382"/>
      <x v="1"/>
      <x v="2"/>
    </i>
    <i>
      <x v="189"/>
      <x v="1"/>
      <x v="2"/>
    </i>
    <i>
      <x v="327"/>
      <x v="1"/>
      <x v="2"/>
    </i>
    <i>
      <x v="199"/>
      <x v="1"/>
      <x v="2"/>
    </i>
    <i>
      <x v="347"/>
      <x/>
      <x/>
    </i>
    <i>
      <x v="251"/>
      <x v="1"/>
      <x v="2"/>
    </i>
    <i>
      <x v="128"/>
      <x v="1"/>
      <x v="2"/>
    </i>
    <i>
      <x v="263"/>
      <x v="1"/>
      <x v="2"/>
    </i>
    <i>
      <x v="248"/>
      <x v="1"/>
      <x v="2"/>
    </i>
    <i>
      <x v="51"/>
      <x v="1"/>
      <x v="2"/>
    </i>
    <i>
      <x v="196"/>
      <x/>
      <x/>
    </i>
    <i>
      <x v="425"/>
      <x v="1"/>
      <x v="2"/>
    </i>
    <i>
      <x v="372"/>
      <x v="1"/>
      <x v="2"/>
    </i>
    <i>
      <x v="343"/>
      <x v="1"/>
      <x v="1"/>
    </i>
    <i>
      <x v="354"/>
      <x v="1"/>
      <x v="2"/>
    </i>
    <i>
      <x v="435"/>
      <x/>
      <x/>
    </i>
    <i>
      <x v="338"/>
      <x/>
      <x/>
    </i>
    <i>
      <x v="123"/>
      <x/>
      <x/>
    </i>
    <i>
      <x v="169"/>
      <x v="1"/>
      <x v="1"/>
    </i>
    <i>
      <x v="267"/>
      <x/>
      <x/>
    </i>
    <i>
      <x v="240"/>
      <x v="1"/>
      <x v="2"/>
    </i>
    <i>
      <x v="52"/>
      <x v="1"/>
      <x v="2"/>
    </i>
    <i>
      <x v="197"/>
      <x v="1"/>
      <x v="2"/>
    </i>
    <i>
      <x v="88"/>
      <x v="1"/>
      <x v="2"/>
    </i>
    <i>
      <x v="237"/>
      <x v="1"/>
      <x v="2"/>
    </i>
    <i>
      <x v="361"/>
      <x v="1"/>
      <x v="2"/>
    </i>
    <i>
      <x v="504"/>
      <x/>
      <x/>
    </i>
    <i>
      <x v="47"/>
      <x v="1"/>
      <x v="1"/>
    </i>
    <i>
      <x v="407"/>
      <x v="1"/>
      <x v="2"/>
    </i>
    <i>
      <x v="307"/>
      <x v="1"/>
      <x v="2"/>
    </i>
    <i>
      <x v="275"/>
      <x v="1"/>
      <x v="2"/>
    </i>
    <i>
      <x v="127"/>
      <x/>
      <x/>
    </i>
    <i>
      <x v="360"/>
      <x v="1"/>
      <x v="2"/>
    </i>
    <i>
      <x v="143"/>
      <x v="1"/>
      <x v="2"/>
    </i>
    <i>
      <x v="161"/>
      <x/>
      <x/>
    </i>
    <i>
      <x v="118"/>
      <x v="1"/>
      <x v="2"/>
    </i>
    <i>
      <x v="344"/>
      <x v="1"/>
      <x v="2"/>
    </i>
    <i>
      <x v="289"/>
      <x/>
      <x/>
    </i>
    <i>
      <x v="31"/>
      <x v="1"/>
      <x v="1"/>
    </i>
    <i>
      <x v="368"/>
      <x v="1"/>
      <x v="2"/>
    </i>
    <i>
      <x v="415"/>
      <x v="1"/>
      <x v="2"/>
    </i>
    <i>
      <x v="301"/>
      <x v="1"/>
      <x v="2"/>
    </i>
    <i>
      <x v="273"/>
      <x v="1"/>
      <x v="2"/>
    </i>
    <i>
      <x v="221"/>
      <x v="1"/>
      <x v="2"/>
    </i>
    <i>
      <x v="134"/>
      <x v="1"/>
      <x v="2"/>
    </i>
    <i>
      <x v="357"/>
      <x v="1"/>
      <x v="2"/>
    </i>
    <i>
      <x v="149"/>
      <x v="1"/>
      <x v="2"/>
    </i>
    <i>
      <x v="304"/>
      <x v="1"/>
      <x v="2"/>
    </i>
    <i>
      <x v="94"/>
      <x v="1"/>
      <x v="2"/>
    </i>
    <i>
      <x v="58"/>
      <x v="1"/>
      <x v="1"/>
    </i>
    <i>
      <x v="287"/>
      <x v="1"/>
      <x v="1"/>
    </i>
    <i>
      <x v="348"/>
      <x v="1"/>
      <x v="2"/>
    </i>
    <i>
      <x v="195"/>
      <x v="1"/>
      <x v="2"/>
    </i>
    <i>
      <x v="111"/>
      <x/>
      <x/>
    </i>
    <i>
      <x v="316"/>
      <x v="1"/>
      <x v="2"/>
    </i>
    <i>
      <x v="282"/>
      <x/>
      <x/>
    </i>
    <i>
      <x v="136"/>
      <x v="1"/>
      <x v="2"/>
    </i>
    <i>
      <x v="122"/>
      <x v="1"/>
      <x v="2"/>
    </i>
    <i>
      <x v="350"/>
      <x v="1"/>
      <x v="2"/>
    </i>
    <i>
      <x v="427"/>
      <x/>
      <x/>
    </i>
    <i>
      <x v="345"/>
      <x v="1"/>
      <x v="2"/>
    </i>
    <i>
      <x v="235"/>
      <x v="1"/>
      <x v="2"/>
    </i>
    <i>
      <x v="324"/>
      <x v="1"/>
      <x v="2"/>
    </i>
    <i>
      <x v="426"/>
      <x/>
      <x/>
    </i>
    <i>
      <x v="402"/>
      <x/>
      <x/>
    </i>
    <i>
      <x v="40"/>
      <x v="1"/>
      <x v="2"/>
    </i>
    <i>
      <x v="303"/>
      <x v="1"/>
      <x v="2"/>
    </i>
    <i>
      <x v="374"/>
      <x v="1"/>
      <x v="2"/>
    </i>
    <i>
      <x v="371"/>
      <x v="1"/>
      <x v="2"/>
    </i>
    <i>
      <x v="55"/>
      <x/>
      <x/>
    </i>
    <i>
      <x v="54"/>
      <x v="1"/>
      <x v="1"/>
    </i>
    <i>
      <x v="311"/>
      <x v="1"/>
      <x v="1"/>
    </i>
    <i>
      <x v="487"/>
      <x v="1"/>
      <x v="2"/>
    </i>
    <i>
      <x v="209"/>
      <x v="1"/>
      <x v="2"/>
    </i>
    <i>
      <x v="187"/>
      <x v="1"/>
      <x v="2"/>
    </i>
    <i>
      <x v="308"/>
      <x v="1"/>
      <x v="2"/>
    </i>
    <i>
      <x v="53"/>
      <x v="1"/>
      <x v="2"/>
    </i>
    <i>
      <x v="234"/>
      <x/>
      <x/>
    </i>
    <i>
      <x v="405"/>
      <x v="1"/>
      <x v="2"/>
    </i>
    <i>
      <x v="260"/>
      <x v="1"/>
      <x v="2"/>
    </i>
    <i>
      <x v="246"/>
      <x v="1"/>
      <x v="2"/>
    </i>
    <i>
      <x v="493"/>
      <x v="1"/>
      <x v="2"/>
    </i>
    <i>
      <x v="481"/>
      <x/>
      <x/>
    </i>
    <i>
      <x v="400"/>
      <x v="1"/>
      <x v="2"/>
    </i>
    <i>
      <x v="214"/>
      <x v="1"/>
      <x v="2"/>
    </i>
    <i>
      <x v="245"/>
      <x v="1"/>
      <x v="1"/>
    </i>
    <i>
      <x v="264"/>
      <x/>
      <x/>
    </i>
    <i>
      <x v="107"/>
      <x v="1"/>
      <x v="2"/>
    </i>
    <i>
      <x v="459"/>
      <x v="1"/>
      <x v="2"/>
    </i>
    <i>
      <x v="49"/>
      <x v="1"/>
      <x v="2"/>
    </i>
    <i>
      <x v="132"/>
      <x v="1"/>
      <x v="2"/>
    </i>
    <i>
      <x v="315"/>
      <x v="1"/>
      <x v="2"/>
    </i>
    <i>
      <x v="144"/>
      <x v="1"/>
      <x v="2"/>
    </i>
    <i>
      <x v="424"/>
      <x v="1"/>
      <x v="2"/>
    </i>
    <i>
      <x v="410"/>
      <x/>
      <x/>
    </i>
    <i>
      <x v="226"/>
      <x v="1"/>
      <x v="2"/>
    </i>
    <i>
      <x v="332"/>
      <x v="1"/>
      <x v="2"/>
    </i>
    <i>
      <x v="162"/>
      <x v="1"/>
      <x v="2"/>
    </i>
    <i>
      <x v="137"/>
      <x v="1"/>
      <x v="2"/>
    </i>
    <i>
      <x v="492"/>
      <x v="1"/>
      <x v="2"/>
    </i>
    <i>
      <x v="442"/>
      <x v="1"/>
      <x v="2"/>
    </i>
    <i>
      <x v="294"/>
      <x v="1"/>
      <x v="2"/>
    </i>
    <i>
      <x v="491"/>
      <x v="1"/>
      <x v="2"/>
    </i>
    <i>
      <x v="173"/>
      <x/>
      <x/>
    </i>
    <i>
      <x v="71"/>
      <x v="1"/>
      <x v="2"/>
    </i>
    <i>
      <x v="172"/>
      <x v="1"/>
      <x v="2"/>
    </i>
    <i>
      <x v="258"/>
      <x/>
      <x/>
    </i>
    <i>
      <x v="269"/>
      <x v="1"/>
      <x v="2"/>
    </i>
    <i>
      <x v="485"/>
      <x v="1"/>
      <x v="2"/>
    </i>
    <i>
      <x v="312"/>
      <x v="1"/>
      <x v="2"/>
    </i>
    <i>
      <x v="146"/>
      <x v="1"/>
      <x v="1"/>
    </i>
    <i>
      <x v="220"/>
      <x v="1"/>
      <x v="1"/>
    </i>
    <i>
      <x v="207"/>
      <x v="1"/>
      <x v="2"/>
    </i>
    <i>
      <x v="37"/>
      <x v="1"/>
      <x v="1"/>
    </i>
    <i>
      <x v="494"/>
      <x v="1"/>
      <x v="2"/>
    </i>
    <i>
      <x v="160"/>
      <x v="1"/>
      <x v="2"/>
    </i>
    <i>
      <x v="184"/>
      <x v="1"/>
      <x v="2"/>
    </i>
    <i>
      <x v="433"/>
      <x v="1"/>
      <x v="1"/>
    </i>
    <i>
      <x v="341"/>
      <x v="1"/>
      <x v="2"/>
    </i>
    <i>
      <x v="420"/>
      <x v="1"/>
      <x v="2"/>
    </i>
    <i>
      <x v="500"/>
      <x v="1"/>
      <x v="2"/>
    </i>
    <i>
      <x v="213"/>
      <x v="1"/>
      <x v="2"/>
    </i>
    <i>
      <x v="286"/>
      <x v="1"/>
      <x v="2"/>
    </i>
    <i>
      <x v="268"/>
      <x v="1"/>
      <x v="2"/>
    </i>
    <i>
      <x v="302"/>
      <x/>
      <x/>
    </i>
    <i>
      <x v="422"/>
      <x v="1"/>
      <x v="2"/>
    </i>
    <i>
      <x v="306"/>
      <x v="1"/>
      <x v="2"/>
    </i>
    <i>
      <x v="182"/>
      <x v="1"/>
      <x v="2"/>
    </i>
    <i>
      <x v="166"/>
      <x v="1"/>
      <x v="1"/>
    </i>
    <i>
      <x v="502"/>
      <x v="1"/>
      <x v="2"/>
    </i>
    <i>
      <x v="340"/>
      <x v="1"/>
      <x v="2"/>
    </i>
    <i>
      <x v="486"/>
      <x v="1"/>
      <x v="2"/>
    </i>
    <i>
      <x v="496"/>
      <x v="1"/>
      <x v="2"/>
    </i>
    <i>
      <x v="352"/>
      <x v="1"/>
      <x v="2"/>
    </i>
    <i>
      <x v="60"/>
      <x v="1"/>
      <x v="2"/>
    </i>
    <i>
      <x v="277"/>
      <x v="1"/>
      <x v="2"/>
    </i>
    <i>
      <x v="224"/>
      <x v="1"/>
      <x v="2"/>
    </i>
    <i>
      <x v="274"/>
      <x v="1"/>
      <x v="2"/>
    </i>
    <i>
      <x v="384"/>
      <x/>
      <x/>
    </i>
    <i>
      <x v="283"/>
      <x v="1"/>
      <x v="2"/>
    </i>
    <i>
      <x v="329"/>
      <x v="1"/>
      <x v="2"/>
    </i>
    <i>
      <x v="278"/>
      <x v="1"/>
      <x v="1"/>
    </i>
    <i>
      <x v="29"/>
      <x v="1"/>
      <x v="2"/>
    </i>
    <i>
      <x v="48"/>
      <x v="1"/>
      <x v="2"/>
    </i>
    <i>
      <x v="32"/>
      <x v="1"/>
      <x v="1"/>
    </i>
    <i>
      <x v="30"/>
      <x/>
      <x/>
    </i>
    <i>
      <x v="373"/>
      <x v="1"/>
      <x v="1"/>
    </i>
    <i>
      <x v="495"/>
      <x v="1"/>
      <x v="2"/>
    </i>
    <i>
      <x v="180"/>
      <x v="1"/>
      <x v="1"/>
    </i>
    <i>
      <x v="168"/>
      <x v="1"/>
      <x v="2"/>
    </i>
    <i>
      <x v="457"/>
      <x/>
      <x/>
    </i>
    <i>
      <x v="74"/>
      <x v="1"/>
      <x v="2"/>
    </i>
    <i>
      <x v="101"/>
      <x v="1"/>
      <x v="2"/>
    </i>
    <i>
      <x v="328"/>
      <x v="1"/>
      <x v="2"/>
    </i>
    <i>
      <x v="239"/>
      <x/>
      <x/>
    </i>
    <i>
      <x v="353"/>
      <x v="1"/>
      <x v="1"/>
    </i>
    <i>
      <x v="438"/>
      <x/>
      <x/>
    </i>
    <i>
      <x v="148"/>
      <x/>
      <x/>
    </i>
    <i>
      <x v="276"/>
      <x v="1"/>
      <x v="2"/>
    </i>
    <i>
      <x v="27"/>
      <x v="1"/>
      <x v="1"/>
    </i>
    <i>
      <x v="299"/>
      <x v="1"/>
      <x v="2"/>
    </i>
    <i>
      <x v="105"/>
      <x/>
      <x/>
    </i>
    <i>
      <x v="362"/>
      <x v="1"/>
      <x v="2"/>
    </i>
    <i>
      <x v="292"/>
      <x/>
      <x/>
    </i>
    <i>
      <x v="451"/>
      <x v="1"/>
      <x v="2"/>
    </i>
    <i>
      <x v="401"/>
      <x/>
      <x/>
    </i>
    <i t="grand">
      <x/>
    </i>
  </rowItems>
  <colItems count="1">
    <i/>
  </colItems>
  <dataFields count="1">
    <dataField name="Sum of Total" fld="24" baseField="0" baseItem="0"/>
  </dataFields>
  <conditionalFormats count="1">
    <conditionalFormat type="all"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1" count="257" selected="0">
              <x v="7"/>
              <x v="21"/>
              <x v="25"/>
              <x v="26"/>
              <x v="27"/>
              <x v="28"/>
              <x v="29"/>
              <x v="30"/>
              <x v="31"/>
              <x v="32"/>
              <x v="35"/>
              <x v="36"/>
              <x v="37"/>
              <x v="39"/>
              <x v="40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7"/>
              <x v="58"/>
              <x v="60"/>
              <x v="64"/>
              <x v="71"/>
              <x v="72"/>
              <x v="74"/>
              <x v="87"/>
              <x v="88"/>
              <x v="92"/>
              <x v="93"/>
              <x v="94"/>
              <x v="101"/>
              <x v="105"/>
              <x v="106"/>
              <x v="107"/>
              <x v="111"/>
              <x v="116"/>
              <x v="118"/>
              <x v="121"/>
              <x v="122"/>
              <x v="123"/>
              <x v="127"/>
              <x v="128"/>
              <x v="132"/>
              <x v="134"/>
              <x v="136"/>
              <x v="137"/>
              <x v="141"/>
              <x v="143"/>
              <x v="144"/>
              <x v="146"/>
              <x v="148"/>
              <x v="149"/>
              <x v="153"/>
              <x v="154"/>
              <x v="160"/>
              <x v="161"/>
              <x v="162"/>
              <x v="163"/>
              <x v="166"/>
              <x v="167"/>
              <x v="168"/>
              <x v="169"/>
              <x v="170"/>
              <x v="172"/>
              <x v="173"/>
              <x v="174"/>
              <x v="175"/>
              <x v="178"/>
              <x v="179"/>
              <x v="180"/>
              <x v="181"/>
              <x v="182"/>
              <x v="184"/>
              <x v="186"/>
              <x v="187"/>
              <x v="188"/>
              <x v="189"/>
              <x v="190"/>
              <x v="192"/>
              <x v="193"/>
              <x v="194"/>
              <x v="195"/>
              <x v="196"/>
              <x v="197"/>
              <x v="199"/>
              <x v="200"/>
              <x v="207"/>
              <x v="208"/>
              <x v="209"/>
              <x v="210"/>
              <x v="211"/>
              <x v="212"/>
              <x v="213"/>
              <x v="214"/>
              <x v="217"/>
              <x v="220"/>
              <x v="221"/>
              <x v="224"/>
              <x v="225"/>
              <x v="226"/>
              <x v="228"/>
              <x v="234"/>
              <x v="235"/>
              <x v="237"/>
              <x v="239"/>
              <x v="240"/>
              <x v="245"/>
              <x v="246"/>
              <x v="248"/>
              <x v="249"/>
              <x v="251"/>
              <x v="252"/>
              <x v="253"/>
              <x v="258"/>
              <x v="259"/>
              <x v="260"/>
              <x v="263"/>
              <x v="264"/>
              <x v="265"/>
              <x v="266"/>
              <x v="267"/>
              <x v="268"/>
              <x v="269"/>
              <x v="271"/>
              <x v="272"/>
              <x v="273"/>
              <x v="274"/>
              <x v="275"/>
              <x v="276"/>
              <x v="277"/>
              <x v="278"/>
              <x v="280"/>
              <x v="282"/>
              <x v="283"/>
              <x v="286"/>
              <x v="287"/>
              <x v="288"/>
              <x v="289"/>
              <x v="291"/>
              <x v="292"/>
              <x v="293"/>
              <x v="294"/>
              <x v="295"/>
              <x v="296"/>
              <x v="297"/>
              <x v="299"/>
              <x v="301"/>
              <x v="302"/>
              <x v="303"/>
              <x v="304"/>
              <x v="306"/>
              <x v="307"/>
              <x v="308"/>
              <x v="310"/>
              <x v="311"/>
              <x v="312"/>
              <x v="314"/>
              <x v="315"/>
              <x v="316"/>
              <x v="324"/>
              <x v="325"/>
              <x v="326"/>
              <x v="327"/>
              <x v="328"/>
              <x v="329"/>
              <x v="330"/>
              <x v="332"/>
              <x v="338"/>
              <x v="340"/>
              <x v="341"/>
              <x v="343"/>
              <x v="344"/>
              <x v="345"/>
              <x v="346"/>
              <x v="347"/>
              <x v="348"/>
              <x v="350"/>
              <x v="351"/>
              <x v="352"/>
              <x v="353"/>
              <x v="354"/>
              <x v="357"/>
              <x v="360"/>
              <x v="361"/>
              <x v="362"/>
              <x v="367"/>
              <x v="368"/>
              <x v="369"/>
              <x v="370"/>
              <x v="371"/>
              <x v="372"/>
              <x v="373"/>
              <x v="374"/>
              <x v="382"/>
              <x v="383"/>
              <x v="384"/>
              <x v="388"/>
              <x v="393"/>
              <x v="399"/>
              <x v="400"/>
              <x v="401"/>
              <x v="402"/>
              <x v="403"/>
              <x v="405"/>
              <x v="407"/>
              <x v="410"/>
              <x v="415"/>
              <x v="420"/>
              <x v="422"/>
              <x v="423"/>
              <x v="424"/>
              <x v="425"/>
              <x v="426"/>
              <x v="427"/>
              <x v="431"/>
              <x v="433"/>
              <x v="435"/>
              <x v="438"/>
              <x v="442"/>
              <x v="448"/>
              <x v="451"/>
              <x v="457"/>
              <x v="458"/>
              <x v="459"/>
              <x v="476"/>
              <x v="477"/>
              <x v="481"/>
              <x v="483"/>
              <x v="484"/>
              <x v="485"/>
              <x v="486"/>
              <x v="487"/>
              <x v="490"/>
              <x v="491"/>
              <x v="492"/>
              <x v="493"/>
              <x v="494"/>
              <x v="495"/>
              <x v="496"/>
              <x v="497"/>
              <x v="500"/>
              <x v="502"/>
              <x v="503"/>
              <x v="504"/>
              <x v="508"/>
              <x v="509"/>
              <x v="510"/>
              <x v="511"/>
              <x v="512"/>
            </reference>
            <reference field="12" count="4" selected="0">
              <x v="0"/>
              <x v="1"/>
              <x v="2"/>
              <x v="3"/>
            </reference>
            <reference field="13" count="3" selected="0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36D8AB-5546-449F-BDE3-96B816878804}" name="AR_Data" displayName="AR_Data" ref="A1:Y259" totalsRowShown="0" headerRowDxfId="1" dataDxfId="49" headerRowBorderDxfId="2" tableBorderDxfId="48" headerRowCellStyle="Normal 2" dataCellStyle="Normal 2">
  <sortState xmlns:xlrd2="http://schemas.microsoft.com/office/spreadsheetml/2017/richdata2" ref="A2:Y259">
    <sortCondition ref="E2:E259"/>
  </sortState>
  <tableColumns count="25">
    <tableColumn id="1" xr3:uid="{70A1238A-8A41-4D06-8BE7-FA4B3998A1D1}" name="Credit Group" dataDxfId="47" dataCellStyle="Normal 2"/>
    <tableColumn id="2" xr3:uid="{A2D913FC-485D-4D01-8628-BE8C5362EE13}" name="Collector Employee #" dataDxfId="46" dataCellStyle="Normal 2"/>
    <tableColumn id="3" xr3:uid="{C41503CA-EF37-4C30-9D2B-739D532C6E5E}" name="Collector Name" dataDxfId="45" dataCellStyle="Normal 2"/>
    <tableColumn id="4" xr3:uid="{B8AD4CF8-32C0-4DCB-8CD1-0707E073ED0F}" name="Customer Group" dataDxfId="44" dataCellStyle="Normal 2"/>
    <tableColumn id="5" xr3:uid="{527B582B-1E05-43F4-942D-25B4F37521A1}" name="Risk Category Code" dataDxfId="43" dataCellStyle="Normal 2"/>
    <tableColumn id="6" xr3:uid="{25EAC891-5E0C-4EC2-B66C-9B2F507A7630}" name="Credit Terms_x000a_" dataDxfId="42" dataCellStyle="Normal 2"/>
    <tableColumn id="9" xr3:uid="{0A740A9A-A102-4A44-B66D-820A45AB1790}" name="Customer Number" dataDxfId="41" dataCellStyle="Normal 2"/>
    <tableColumn id="11" xr3:uid="{88CAE2F2-BFD4-49B7-81C6-39E8122C16FD}" name="Created On" dataDxfId="40" dataCellStyle="Normal 2"/>
    <tableColumn id="12" xr3:uid="{70B8499F-D572-4003-9D14-00E27441D07E}" name="Customer Name" dataDxfId="39" dataCellStyle="Normal 2"/>
    <tableColumn id="13" xr3:uid="{28D2E818-9F90-4C22-82DD-276888D9A9EA}" name="Consumer or Business" dataDxfId="38" dataCellStyle="Normal 2"/>
    <tableColumn id="14" xr3:uid="{54D310F1-8DAB-4DEB-9539-29480E30D252}" name="Type" dataDxfId="37" dataCellStyle="Normal 2"/>
    <tableColumn id="15" xr3:uid="{94B1940E-6C8F-4090-B088-4B5A62B10104}" name="Customer State" dataDxfId="36" dataCellStyle="Normal 2"/>
    <tableColumn id="16" xr3:uid="{1067B4CE-01E4-46BF-B820-E406A569EE70}" name="Not Due" dataDxfId="35" dataCellStyle="Normal 2"/>
    <tableColumn id="17" xr3:uid="{1A15B08A-7FA3-4112-B35B-5542AABF6442}" name="1 - 29 Days" dataDxfId="34" dataCellStyle="Normal 2"/>
    <tableColumn id="18" xr3:uid="{667A88DC-F0B0-418E-81C9-030BB2CB0693}" name="30 - 59 Days" dataDxfId="33" dataCellStyle="Normal 2"/>
    <tableColumn id="19" xr3:uid="{507027CA-EE6B-4EB8-B230-DE351CAE3499}" name="60 - 89 Days" dataDxfId="32" dataCellStyle="Normal 2"/>
    <tableColumn id="20" xr3:uid="{D9732F7E-16EC-454D-9B6D-E7D5B24F394B}" name="90 - 119 Days" dataDxfId="31" dataCellStyle="Normal 2"/>
    <tableColumn id="21" xr3:uid="{2AA7A6E3-B49C-4B42-A4CC-30CC551B8CD7}" name="120 - 149 Days" dataDxfId="30" dataCellStyle="Normal 2"/>
    <tableColumn id="22" xr3:uid="{58979874-2BD2-4DA2-A26A-E7364656D147}" name="150 - 179 Days" dataDxfId="29" dataCellStyle="Normal 2"/>
    <tableColumn id="23" xr3:uid="{BCAFE771-56A6-4D85-BDC0-DA87A1CDC16E}" name="180 + Days" dataDxfId="28" dataCellStyle="Normal 2"/>
    <tableColumn id="24" xr3:uid="{8680F49F-577B-48CB-8E69-D6EDB4C96028}" name="Total Past Due" dataDxfId="27" dataCellStyle="Normal 2"/>
    <tableColumn id="25" xr3:uid="{54DD6259-B4D3-4C1B-B312-B46E3879CA4C}" name="Total" dataDxfId="26" dataCellStyle="Normal 2"/>
    <tableColumn id="26" xr3:uid="{5FAAAF9C-B969-4138-A43B-F531EE852AC8}" name="Total Over 30" dataDxfId="25" dataCellStyle="Normal 2"/>
    <tableColumn id="27" xr3:uid="{4DCF9811-CD3E-4C30-B48F-1B764C63F5EB}" name="Total Over 60" dataDxfId="24" dataCellStyle="Normal 2"/>
    <tableColumn id="28" xr3:uid="{794E37BA-1756-4B3D-BF0C-0201EE88B5BC}" name="%" dataDxfId="23" dataCellStyle="Normal 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8E88-960F-4769-ACA9-00F9610C32D0}">
  <sheetPr>
    <tabColor rgb="FF002060"/>
  </sheetPr>
  <dimension ref="A1:AH64"/>
  <sheetViews>
    <sheetView tabSelected="1" zoomScale="85" zoomScaleNormal="85" workbookViewId="0">
      <selection activeCell="M8" sqref="M8"/>
    </sheetView>
  </sheetViews>
  <sheetFormatPr defaultColWidth="7.5703125" defaultRowHeight="15" x14ac:dyDescent="0.25"/>
  <cols>
    <col min="1" max="1" width="3" style="1" customWidth="1"/>
    <col min="2" max="2" width="17.28515625" style="1" bestFit="1" customWidth="1"/>
    <col min="3" max="3" width="12.7109375" style="1" bestFit="1" customWidth="1"/>
    <col min="4" max="4" width="11.42578125" style="1" bestFit="1" customWidth="1"/>
    <col min="5" max="6" width="11.7109375" style="1" bestFit="1" customWidth="1"/>
    <col min="7" max="7" width="12.85546875" style="1" bestFit="1" customWidth="1"/>
    <col min="8" max="9" width="14" style="1" bestFit="1" customWidth="1"/>
    <col min="10" max="10" width="11" style="1" bestFit="1" customWidth="1"/>
    <col min="11" max="11" width="7.5703125" style="1"/>
    <col min="12" max="12" width="3.7109375" style="1" customWidth="1"/>
    <col min="13" max="14" width="7.5703125" style="1"/>
    <col min="15" max="15" width="7.7109375" style="1" customWidth="1"/>
    <col min="16" max="16" width="7.5703125" style="1"/>
    <col min="17" max="17" width="8.7109375" style="1" bestFit="1" customWidth="1"/>
    <col min="18" max="18" width="5.28515625" style="1" customWidth="1"/>
    <col min="19" max="19" width="7.5703125" style="1"/>
    <col min="20" max="20" width="8.42578125" style="1" customWidth="1"/>
    <col min="21" max="21" width="4.140625" style="1" customWidth="1"/>
    <col min="22" max="24" width="7.5703125" style="1"/>
    <col min="25" max="25" width="6.5703125" style="1" customWidth="1"/>
    <col min="26" max="26" width="17.140625" style="1" bestFit="1" customWidth="1"/>
    <col min="27" max="27" width="9.28515625" style="1" bestFit="1" customWidth="1"/>
    <col min="28" max="28" width="17.7109375" style="1" bestFit="1" customWidth="1"/>
    <col min="29" max="29" width="12.5703125" style="1" bestFit="1" customWidth="1"/>
    <col min="30" max="30" width="12.42578125" style="1" customWidth="1"/>
    <col min="31" max="31" width="8.28515625" style="1" customWidth="1"/>
    <col min="32" max="32" width="7.5703125" style="1"/>
    <col min="33" max="33" width="13" style="1" bestFit="1" customWidth="1"/>
    <col min="34" max="16384" width="7.5703125" style="1"/>
  </cols>
  <sheetData>
    <row r="1" spans="1:29" s="95" customFormat="1" ht="31.5" x14ac:dyDescent="0.5">
      <c r="A1" s="92" t="s">
        <v>105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4"/>
    </row>
    <row r="2" spans="1:29" ht="26.25" x14ac:dyDescent="0.4">
      <c r="A2" s="2"/>
      <c r="V2" s="74" t="s">
        <v>2</v>
      </c>
      <c r="W2" s="25"/>
      <c r="X2" s="25"/>
      <c r="Y2" s="25"/>
      <c r="Z2" s="25"/>
      <c r="AA2" s="25"/>
      <c r="AB2" s="25"/>
      <c r="AC2" s="25"/>
    </row>
    <row r="3" spans="1:29" ht="23.25" x14ac:dyDescent="0.35">
      <c r="A3" s="25"/>
      <c r="B3" s="71" t="s">
        <v>0</v>
      </c>
      <c r="H3" s="5" t="s">
        <v>104</v>
      </c>
      <c r="I3" s="68"/>
      <c r="J3" s="8"/>
      <c r="K3" s="4"/>
      <c r="M3" s="5" t="s">
        <v>1</v>
      </c>
      <c r="N3" s="6"/>
      <c r="O3" s="7"/>
      <c r="P3" s="5"/>
      <c r="Q3" s="10"/>
      <c r="R3" s="10"/>
      <c r="S3" s="10"/>
      <c r="T3" s="10"/>
      <c r="V3" s="83" t="s">
        <v>2</v>
      </c>
      <c r="W3" s="84"/>
      <c r="X3" s="84"/>
      <c r="Y3" s="84"/>
      <c r="Z3" s="85" t="s">
        <v>3</v>
      </c>
      <c r="AA3" s="85" t="s">
        <v>4</v>
      </c>
      <c r="AB3" s="85" t="s">
        <v>5</v>
      </c>
      <c r="AC3" s="86" t="s">
        <v>6</v>
      </c>
    </row>
    <row r="4" spans="1:29" ht="23.25" customHeight="1" x14ac:dyDescent="0.35">
      <c r="A4" s="9" t="s">
        <v>7</v>
      </c>
      <c r="B4" s="1" t="s">
        <v>387</v>
      </c>
      <c r="H4" s="70">
        <f>'AR Data'!V259</f>
        <v>8330136.4699999858</v>
      </c>
      <c r="I4" s="68"/>
      <c r="J4" s="8"/>
      <c r="K4" s="4"/>
      <c r="M4" s="5">
        <f>GETPIVOTDATA("Customer Name",Count!$A$3)</f>
        <v>257</v>
      </c>
      <c r="N4" s="5"/>
      <c r="O4" s="5"/>
      <c r="P4" s="5"/>
      <c r="Q4" s="10"/>
      <c r="R4" s="10"/>
      <c r="S4" s="10"/>
      <c r="T4" s="10"/>
      <c r="V4" s="87" t="s">
        <v>356</v>
      </c>
      <c r="W4" s="88"/>
      <c r="X4" s="88"/>
      <c r="Y4" s="88"/>
      <c r="Z4" s="89" t="str">
        <f>Top!G4</f>
        <v>Existing Business</v>
      </c>
      <c r="AA4" s="89" t="str">
        <f>Top!H4</f>
        <v>Business</v>
      </c>
      <c r="AB4" s="90">
        <f>Top!I4</f>
        <v>2947087.8999999934</v>
      </c>
      <c r="AC4" s="91">
        <f>Top!J4</f>
        <v>0.35147347406361479</v>
      </c>
    </row>
    <row r="5" spans="1:29" ht="23.25" customHeight="1" x14ac:dyDescent="0.3">
      <c r="A5" s="9" t="s">
        <v>7</v>
      </c>
      <c r="B5" s="1" t="s">
        <v>386</v>
      </c>
      <c r="H5" s="3"/>
      <c r="I5" s="4"/>
      <c r="J5" s="3"/>
      <c r="K5" s="4"/>
      <c r="V5" s="87" t="s">
        <v>203</v>
      </c>
      <c r="W5" s="88"/>
      <c r="X5" s="88"/>
      <c r="Y5" s="88"/>
      <c r="Z5" s="89" t="str">
        <f>Top!G5</f>
        <v>Existing Business</v>
      </c>
      <c r="AA5" s="89" t="str">
        <f>Top!H5</f>
        <v>Business</v>
      </c>
      <c r="AB5" s="90">
        <f>Top!I5</f>
        <v>385834.44000000035</v>
      </c>
      <c r="AC5" s="91">
        <f>Top!J5</f>
        <v>4.6015109030236173E-2</v>
      </c>
    </row>
    <row r="6" spans="1:29" ht="23.25" customHeight="1" x14ac:dyDescent="0.35">
      <c r="A6" s="9" t="s">
        <v>7</v>
      </c>
      <c r="B6" s="1" t="s">
        <v>389</v>
      </c>
      <c r="H6" s="5" t="s">
        <v>64</v>
      </c>
      <c r="I6" s="68"/>
      <c r="J6" s="8"/>
      <c r="K6" s="4"/>
      <c r="M6" s="96" t="s">
        <v>10</v>
      </c>
      <c r="N6" s="14"/>
      <c r="O6" s="14"/>
      <c r="P6" s="15"/>
      <c r="Q6" s="10"/>
      <c r="R6" s="10"/>
      <c r="S6" s="10"/>
      <c r="T6" s="10"/>
      <c r="V6" s="87" t="s">
        <v>160</v>
      </c>
      <c r="W6" s="88"/>
      <c r="X6" s="88"/>
      <c r="Y6" s="88"/>
      <c r="Z6" s="89" t="str">
        <f>Top!G6</f>
        <v>Existing Business</v>
      </c>
      <c r="AA6" s="89" t="str">
        <f>Top!H6</f>
        <v>Business</v>
      </c>
      <c r="AB6" s="90">
        <f>Top!I6</f>
        <v>119480.17000000001</v>
      </c>
      <c r="AC6" s="91">
        <f>Top!J6</f>
        <v>1.4249357961671717E-2</v>
      </c>
    </row>
    <row r="7" spans="1:29" ht="23.25" customHeight="1" x14ac:dyDescent="0.35">
      <c r="A7" s="9" t="s">
        <v>7</v>
      </c>
      <c r="B7" s="1" t="s">
        <v>388</v>
      </c>
      <c r="H7" s="69">
        <f>'AR Data'!U259</f>
        <v>3298918.1999999802</v>
      </c>
      <c r="I7" s="68"/>
      <c r="J7" s="8"/>
      <c r="K7" s="4"/>
      <c r="M7" s="96">
        <f>GETPIVOTDATA("Customer Name",Count!$A$3,"Consumer or Business","Consumer  ","Type","New Business")</f>
        <v>31</v>
      </c>
      <c r="N7" s="7"/>
      <c r="O7" s="7"/>
      <c r="P7" s="5"/>
      <c r="Q7" s="10"/>
      <c r="R7" s="10"/>
      <c r="S7" s="10"/>
      <c r="T7" s="10"/>
      <c r="V7" s="87" t="s">
        <v>340</v>
      </c>
      <c r="W7" s="88"/>
      <c r="X7" s="88"/>
      <c r="Y7" s="88"/>
      <c r="Z7" s="89" t="str">
        <f>Top!G7</f>
        <v>Existing Business</v>
      </c>
      <c r="AA7" s="89" t="str">
        <f>Top!H7</f>
        <v>Business</v>
      </c>
      <c r="AB7" s="90">
        <f>Top!I7</f>
        <v>116073.97999999992</v>
      </c>
      <c r="AC7" s="91">
        <f>Top!J7</f>
        <v>1.384313138369256E-2</v>
      </c>
    </row>
    <row r="8" spans="1:29" ht="23.25" customHeight="1" x14ac:dyDescent="0.25">
      <c r="A8" s="9"/>
      <c r="V8" s="87" t="s">
        <v>211</v>
      </c>
      <c r="W8" s="88"/>
      <c r="X8" s="88"/>
      <c r="Y8" s="88"/>
      <c r="Z8" s="89" t="str">
        <f>Top!G8</f>
        <v>Existing Business</v>
      </c>
      <c r="AA8" s="89" t="str">
        <f>Top!H8</f>
        <v>Business</v>
      </c>
      <c r="AB8" s="90">
        <f>Top!I8</f>
        <v>92053.610000000044</v>
      </c>
      <c r="AC8" s="91">
        <f>Top!J8</f>
        <v>1.0978431320897214E-2</v>
      </c>
    </row>
    <row r="9" spans="1:29" ht="23.25" x14ac:dyDescent="0.35">
      <c r="A9" s="9"/>
      <c r="M9" s="26" t="s">
        <v>9</v>
      </c>
      <c r="N9" s="15"/>
      <c r="O9" s="5"/>
      <c r="P9" s="5"/>
      <c r="Q9" s="10"/>
      <c r="R9" s="10"/>
      <c r="S9" s="10"/>
      <c r="T9" s="10"/>
      <c r="V9" s="11"/>
      <c r="W9" s="11"/>
      <c r="X9" s="11"/>
      <c r="Y9" s="11"/>
      <c r="AB9" s="12"/>
      <c r="AC9" s="13"/>
    </row>
    <row r="10" spans="1:29" ht="23.25" x14ac:dyDescent="0.35">
      <c r="A10" s="9"/>
      <c r="M10" s="26">
        <f>GETPIVOTDATA("Customer Name",Count!$A$3,"Consumer or Business","Business","Type","Existing Business")+GETPIVOTDATA("Customer Name",Count!$A$3,"Consumer or Business","New Business","Type","New Business")</f>
        <v>226</v>
      </c>
      <c r="N10" s="7"/>
      <c r="O10" s="7"/>
      <c r="P10" s="7"/>
      <c r="Q10" s="10"/>
      <c r="R10" s="10"/>
      <c r="S10" s="10"/>
      <c r="T10" s="10"/>
      <c r="V10" s="11"/>
      <c r="W10" s="11"/>
      <c r="X10" s="11"/>
      <c r="Y10" s="11"/>
      <c r="AB10" s="12"/>
      <c r="AC10" s="13"/>
    </row>
    <row r="11" spans="1:29" ht="15.75" x14ac:dyDescent="0.25">
      <c r="A11" s="9"/>
      <c r="B11" s="16" t="s">
        <v>11</v>
      </c>
      <c r="C11" s="17"/>
      <c r="D11" s="17"/>
      <c r="E11" s="17"/>
      <c r="F11" s="17"/>
      <c r="G11" s="17"/>
      <c r="H11" s="17"/>
      <c r="I11" s="17"/>
      <c r="J11" s="17"/>
    </row>
    <row r="12" spans="1:29" x14ac:dyDescent="0.25">
      <c r="B12" s="80" t="s">
        <v>3</v>
      </c>
      <c r="C12" s="81" t="s">
        <v>12</v>
      </c>
      <c r="D12" s="81" t="s">
        <v>13</v>
      </c>
      <c r="E12" s="81" t="s">
        <v>14</v>
      </c>
      <c r="F12" s="81" t="s">
        <v>15</v>
      </c>
      <c r="G12" s="81" t="s">
        <v>16</v>
      </c>
      <c r="H12" s="81" t="s">
        <v>17</v>
      </c>
      <c r="I12" s="81" t="s">
        <v>18</v>
      </c>
      <c r="J12" s="82" t="s">
        <v>19</v>
      </c>
      <c r="M12" s="22"/>
      <c r="N12" s="22"/>
      <c r="O12" s="22"/>
      <c r="P12" s="22"/>
      <c r="Q12" s="22"/>
      <c r="R12" s="22"/>
      <c r="S12" s="22"/>
      <c r="T12" s="22"/>
      <c r="V12" s="22"/>
      <c r="W12" s="22"/>
      <c r="X12" s="22"/>
      <c r="Y12" s="22"/>
      <c r="Z12" s="22"/>
      <c r="AA12" s="22"/>
      <c r="AB12" s="22"/>
      <c r="AC12" s="22"/>
    </row>
    <row r="13" spans="1:29" x14ac:dyDescent="0.25">
      <c r="B13" s="75" t="s">
        <v>8</v>
      </c>
      <c r="C13" s="18">
        <f>Buckets!B14</f>
        <v>0.62226084532996784</v>
      </c>
      <c r="D13" s="18">
        <f>Buckets!C14</f>
        <v>0.31765187575138903</v>
      </c>
      <c r="E13" s="18">
        <f>Buckets!D14</f>
        <v>2.3798307984434667E-2</v>
      </c>
      <c r="F13" s="18">
        <f>Buckets!E14</f>
        <v>9.5226526797398212E-3</v>
      </c>
      <c r="G13" s="18">
        <f>Buckets!F14</f>
        <v>2.0099089654271505E-3</v>
      </c>
      <c r="H13" s="18">
        <f>Buckets!G14</f>
        <v>6.7414765345512268E-3</v>
      </c>
      <c r="I13" s="18">
        <f>Buckets!H14</f>
        <v>1.2089252294644841E-3</v>
      </c>
      <c r="J13" s="76">
        <f>Buckets!I14</f>
        <v>1.6806007525025687E-2</v>
      </c>
      <c r="M13" s="22"/>
      <c r="N13" s="22"/>
      <c r="O13" s="22"/>
      <c r="P13" s="22"/>
      <c r="Q13" s="22"/>
      <c r="R13" s="22"/>
      <c r="S13" s="22"/>
      <c r="T13" s="22"/>
      <c r="V13" s="22"/>
      <c r="W13" s="22"/>
      <c r="X13" s="22"/>
      <c r="Y13" s="22"/>
      <c r="Z13" s="22"/>
      <c r="AA13" s="22"/>
      <c r="AB13" s="22"/>
      <c r="AC13" s="22"/>
    </row>
    <row r="14" spans="1:29" x14ac:dyDescent="0.25">
      <c r="B14" s="77" t="s">
        <v>20</v>
      </c>
      <c r="C14" s="78">
        <f>Buckets!B15</f>
        <v>0.13114681658128183</v>
      </c>
      <c r="D14" s="78">
        <f>Buckets!C15</f>
        <v>0.27036381496425915</v>
      </c>
      <c r="E14" s="78">
        <f>Buckets!D15</f>
        <v>0.1095221169394448</v>
      </c>
      <c r="F14" s="78">
        <f>Buckets!E15</f>
        <v>7.1707485152105899E-2</v>
      </c>
      <c r="G14" s="78">
        <f>Buckets!F15</f>
        <v>8.8136676187453716E-2</v>
      </c>
      <c r="H14" s="78">
        <f>Buckets!G15</f>
        <v>4.6290912937691761E-2</v>
      </c>
      <c r="I14" s="78">
        <f>Buckets!H15</f>
        <v>3.5128137703827958E-2</v>
      </c>
      <c r="J14" s="79">
        <f>Buckets!I15</f>
        <v>0.24770403953393483</v>
      </c>
      <c r="M14" s="22"/>
      <c r="N14" s="22"/>
      <c r="O14" s="22"/>
      <c r="P14" s="22"/>
      <c r="Q14" s="22"/>
      <c r="R14" s="22"/>
      <c r="S14" s="22"/>
      <c r="T14" s="22"/>
      <c r="V14" s="22"/>
      <c r="W14" s="22"/>
      <c r="X14" s="22"/>
      <c r="Y14" s="22"/>
      <c r="Z14" s="22"/>
      <c r="AA14" s="22"/>
      <c r="AB14" s="22"/>
      <c r="AC14" s="22"/>
    </row>
    <row r="15" spans="1:29" x14ac:dyDescent="0.25">
      <c r="B15" s="19"/>
      <c r="C15" s="20"/>
      <c r="D15" s="20"/>
      <c r="E15" s="20"/>
      <c r="F15" s="20"/>
      <c r="G15" s="20"/>
      <c r="H15" s="20"/>
      <c r="I15" s="20"/>
      <c r="J15" s="20"/>
      <c r="M15" s="22"/>
      <c r="N15" s="22"/>
      <c r="O15" s="22"/>
      <c r="P15" s="22"/>
      <c r="Q15" s="22"/>
      <c r="R15" s="22"/>
      <c r="S15" s="22"/>
      <c r="T15" s="22"/>
      <c r="V15" s="22"/>
      <c r="W15" s="22"/>
      <c r="X15" s="22"/>
      <c r="Y15" s="22"/>
      <c r="Z15" s="22"/>
      <c r="AA15" s="22"/>
      <c r="AB15" s="22"/>
      <c r="AC15" s="22"/>
    </row>
    <row r="16" spans="1:29" x14ac:dyDescent="0.25">
      <c r="B16" s="72"/>
      <c r="C16" s="72"/>
      <c r="D16" s="72"/>
      <c r="E16" s="72"/>
      <c r="F16" s="72"/>
      <c r="G16" s="72"/>
      <c r="H16" s="72"/>
      <c r="I16" s="72"/>
      <c r="J16" s="72"/>
      <c r="K16" s="22"/>
      <c r="M16" s="22"/>
      <c r="N16" s="22"/>
      <c r="O16" s="22"/>
      <c r="P16" s="22"/>
      <c r="Q16" s="22"/>
      <c r="R16" s="22"/>
      <c r="S16" s="22"/>
      <c r="T16" s="22"/>
      <c r="V16" s="22"/>
      <c r="W16" s="22"/>
      <c r="X16" s="22"/>
      <c r="Y16" s="22"/>
      <c r="Z16" s="22"/>
      <c r="AA16" s="22"/>
      <c r="AB16" s="22"/>
      <c r="AC16" s="22"/>
    </row>
    <row r="17" spans="2:34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22"/>
      <c r="N17" s="22"/>
      <c r="O17" s="22"/>
      <c r="P17" s="22"/>
      <c r="Q17" s="22"/>
      <c r="R17" s="22"/>
      <c r="S17" s="22"/>
      <c r="T17" s="22"/>
      <c r="V17" s="22"/>
      <c r="W17" s="22"/>
      <c r="X17" s="22"/>
      <c r="Y17" s="22"/>
      <c r="Z17" s="22"/>
      <c r="AA17" s="22"/>
      <c r="AB17" s="22"/>
      <c r="AC17" s="22"/>
    </row>
    <row r="18" spans="2:34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22"/>
      <c r="N18" s="22"/>
      <c r="O18" s="22"/>
      <c r="P18" s="22"/>
      <c r="Q18" s="22"/>
      <c r="R18" s="22"/>
      <c r="S18" s="22"/>
      <c r="T18" s="22"/>
      <c r="V18" s="22"/>
      <c r="W18" s="22"/>
      <c r="X18" s="22"/>
      <c r="Y18" s="22"/>
      <c r="Z18" s="22"/>
      <c r="AA18" s="22"/>
      <c r="AB18" s="22"/>
      <c r="AC18" s="22"/>
    </row>
    <row r="19" spans="2:34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22"/>
      <c r="N19" s="22"/>
      <c r="O19" s="22"/>
      <c r="P19" s="22"/>
      <c r="Q19" s="22"/>
      <c r="R19" s="22"/>
      <c r="S19" s="22"/>
      <c r="T19" s="22"/>
      <c r="V19" s="22"/>
      <c r="W19" s="22"/>
      <c r="X19" s="22"/>
      <c r="Y19" s="22"/>
      <c r="Z19" s="22"/>
      <c r="AA19" s="22"/>
      <c r="AB19" s="22"/>
      <c r="AC19" s="22"/>
    </row>
    <row r="20" spans="2:34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22"/>
      <c r="N20" s="22"/>
      <c r="O20" s="22"/>
      <c r="P20" s="22"/>
      <c r="Q20" s="22"/>
      <c r="R20" s="22"/>
      <c r="S20" s="22"/>
      <c r="T20" s="22"/>
      <c r="V20" s="22"/>
      <c r="W20" s="22"/>
      <c r="X20" s="22"/>
      <c r="Y20" s="22"/>
      <c r="Z20" s="22"/>
      <c r="AA20" s="22"/>
      <c r="AB20" s="22"/>
      <c r="AC20" s="22"/>
    </row>
    <row r="21" spans="2:34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22"/>
      <c r="N21" s="22"/>
      <c r="O21" s="22"/>
      <c r="P21" s="22"/>
      <c r="Q21" s="22"/>
      <c r="R21" s="22"/>
      <c r="S21" s="22"/>
      <c r="T21" s="22"/>
      <c r="V21" s="22"/>
      <c r="W21" s="22"/>
      <c r="X21" s="22"/>
      <c r="Y21" s="22"/>
      <c r="Z21" s="22"/>
      <c r="AA21" s="22"/>
      <c r="AB21" s="22"/>
      <c r="AC21" s="22"/>
    </row>
    <row r="22" spans="2:34" ht="21" x14ac:dyDescent="0.35"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22"/>
      <c r="N22" s="22"/>
      <c r="O22" s="22"/>
      <c r="P22" s="22"/>
      <c r="Q22" s="22"/>
      <c r="R22" s="22"/>
      <c r="S22" s="22"/>
      <c r="T22" s="22"/>
      <c r="V22" s="22"/>
      <c r="W22" s="22"/>
      <c r="X22" s="22"/>
      <c r="Y22" s="22"/>
      <c r="Z22" s="22"/>
      <c r="AA22" s="22"/>
      <c r="AB22" s="22"/>
      <c r="AC22" s="22"/>
      <c r="AH22" s="21"/>
    </row>
    <row r="23" spans="2:34" ht="21" x14ac:dyDescent="0.35"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22"/>
      <c r="N23" s="22"/>
      <c r="O23" s="22"/>
      <c r="P23" s="22"/>
      <c r="Q23" s="22"/>
      <c r="R23" s="22"/>
      <c r="S23" s="22"/>
      <c r="T23" s="22"/>
      <c r="V23" s="22"/>
      <c r="W23" s="22"/>
      <c r="X23" s="22"/>
      <c r="Y23" s="22"/>
      <c r="Z23" s="22"/>
      <c r="AA23" s="22"/>
      <c r="AB23" s="22"/>
      <c r="AC23" s="22"/>
      <c r="AH23" s="21"/>
    </row>
    <row r="24" spans="2:34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22"/>
      <c r="N24" s="22"/>
      <c r="O24" s="22"/>
      <c r="P24" s="22"/>
      <c r="Q24" s="22"/>
      <c r="R24" s="22"/>
      <c r="S24" s="22"/>
      <c r="T24" s="22"/>
      <c r="V24" s="22"/>
      <c r="W24" s="22"/>
      <c r="X24" s="22"/>
      <c r="Y24" s="22"/>
      <c r="Z24" s="22"/>
      <c r="AA24" s="22"/>
      <c r="AB24" s="22"/>
      <c r="AC24" s="22"/>
    </row>
    <row r="25" spans="2:34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2"/>
      <c r="M25" s="22"/>
      <c r="N25" s="22"/>
      <c r="O25" s="22"/>
      <c r="P25" s="22"/>
      <c r="Q25" s="22"/>
      <c r="R25" s="22"/>
      <c r="S25" s="22"/>
      <c r="T25" s="22"/>
      <c r="V25" s="22"/>
      <c r="W25" s="22"/>
      <c r="X25" s="22"/>
      <c r="Y25" s="22"/>
      <c r="Z25" s="22"/>
      <c r="AA25" s="22"/>
      <c r="AB25" s="22"/>
      <c r="AC25" s="22"/>
    </row>
    <row r="26" spans="2:34" x14ac:dyDescent="0.25">
      <c r="B26" s="23"/>
      <c r="C26" s="22"/>
      <c r="D26" s="22"/>
      <c r="E26" s="22"/>
      <c r="F26" s="22"/>
      <c r="G26" s="22"/>
      <c r="H26" s="22"/>
      <c r="I26" s="22"/>
      <c r="J26" s="23"/>
      <c r="K26" s="22"/>
      <c r="M26" s="22"/>
      <c r="N26" s="22"/>
      <c r="O26" s="22"/>
      <c r="P26" s="22"/>
      <c r="Q26" s="24"/>
      <c r="R26" s="22"/>
      <c r="S26" s="22"/>
      <c r="T26" s="22"/>
      <c r="V26" s="22"/>
      <c r="W26" s="22"/>
      <c r="X26" s="22"/>
      <c r="Y26" s="22"/>
      <c r="Z26" s="22"/>
      <c r="AA26" s="22"/>
      <c r="AB26" s="22"/>
      <c r="AC26" s="22"/>
    </row>
    <row r="27" spans="2:34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M27" s="22"/>
      <c r="N27" s="22"/>
      <c r="O27" s="22"/>
      <c r="P27" s="22"/>
      <c r="Q27" s="22"/>
      <c r="R27" s="22"/>
      <c r="S27" s="22"/>
      <c r="T27" s="22"/>
      <c r="V27" s="22"/>
      <c r="W27" s="22"/>
      <c r="X27" s="22"/>
      <c r="Y27" s="22"/>
      <c r="Z27" s="22"/>
      <c r="AA27" s="22"/>
      <c r="AB27" s="22"/>
      <c r="AC27" s="22"/>
    </row>
    <row r="28" spans="2:34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M28" s="73" t="s">
        <v>25</v>
      </c>
      <c r="N28" s="24"/>
      <c r="O28" s="24"/>
      <c r="P28" s="24"/>
      <c r="Q28" s="24"/>
      <c r="R28" s="24"/>
      <c r="S28" s="24"/>
      <c r="T28" s="24"/>
      <c r="V28" s="73" t="s">
        <v>24</v>
      </c>
      <c r="W28" s="24"/>
      <c r="X28" s="24"/>
      <c r="Y28" s="24"/>
      <c r="Z28" s="24"/>
      <c r="AA28" s="24"/>
      <c r="AB28" s="24"/>
      <c r="AC28" s="24"/>
    </row>
    <row r="29" spans="2:34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M29" s="22"/>
      <c r="N29" s="22"/>
      <c r="O29" s="22"/>
      <c r="P29" s="22"/>
      <c r="Q29" s="22"/>
      <c r="R29" s="22"/>
      <c r="S29" s="22"/>
      <c r="T29" s="22"/>
      <c r="V29" s="22"/>
      <c r="W29" s="22"/>
      <c r="X29" s="22"/>
      <c r="Y29" s="22"/>
      <c r="Z29" s="22"/>
      <c r="AA29" s="22"/>
      <c r="AB29" s="22"/>
      <c r="AC29" s="22"/>
    </row>
    <row r="30" spans="2:34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M30" s="22"/>
      <c r="N30" s="22"/>
      <c r="O30" s="22"/>
      <c r="P30" s="22"/>
      <c r="Q30" s="22"/>
      <c r="R30" s="22"/>
      <c r="S30" s="22"/>
      <c r="T30" s="22"/>
      <c r="V30" s="22"/>
      <c r="W30" s="22"/>
      <c r="X30" s="22"/>
      <c r="Y30" s="22"/>
      <c r="Z30" s="22"/>
      <c r="AA30" s="22"/>
      <c r="AB30" s="22"/>
      <c r="AC30" s="22"/>
    </row>
    <row r="31" spans="2:34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M31" s="22"/>
      <c r="N31" s="22"/>
      <c r="O31" s="22"/>
      <c r="P31" s="22"/>
      <c r="Q31" s="22"/>
      <c r="R31" s="22"/>
      <c r="S31" s="22"/>
      <c r="T31" s="22"/>
      <c r="V31" s="22"/>
      <c r="W31" s="22"/>
      <c r="X31" s="22"/>
      <c r="Y31" s="22"/>
      <c r="Z31" s="22"/>
      <c r="AA31" s="22"/>
      <c r="AB31" s="22"/>
      <c r="AC31" s="22"/>
    </row>
    <row r="32" spans="2:34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M32" s="22"/>
      <c r="N32" s="22"/>
      <c r="O32" s="22"/>
      <c r="P32" s="22"/>
      <c r="Q32" s="22"/>
      <c r="R32" s="22"/>
      <c r="S32" s="22"/>
      <c r="T32" s="22"/>
      <c r="V32" s="22"/>
      <c r="W32" s="22"/>
      <c r="X32" s="22"/>
      <c r="Y32" s="22"/>
      <c r="Z32" s="22"/>
      <c r="AA32" s="22"/>
      <c r="AB32" s="22"/>
      <c r="AC32" s="22"/>
    </row>
    <row r="33" spans="2:29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M33" s="22"/>
      <c r="N33" s="22"/>
      <c r="O33" s="22"/>
      <c r="P33" s="22"/>
      <c r="Q33" s="22"/>
      <c r="R33" s="22"/>
      <c r="S33" s="22"/>
      <c r="T33" s="22"/>
      <c r="V33" s="22"/>
      <c r="W33" s="22"/>
      <c r="X33" s="22"/>
      <c r="Y33" s="22"/>
      <c r="Z33" s="22"/>
      <c r="AA33" s="22"/>
      <c r="AB33" s="22"/>
      <c r="AC33" s="22"/>
    </row>
    <row r="34" spans="2:29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2"/>
      <c r="M34" s="22"/>
      <c r="N34" s="22"/>
      <c r="O34" s="22"/>
      <c r="P34" s="22"/>
      <c r="Q34" s="22"/>
      <c r="R34" s="22"/>
      <c r="S34" s="22"/>
      <c r="T34" s="22"/>
      <c r="V34" s="22"/>
      <c r="W34" s="22"/>
      <c r="X34" s="22"/>
      <c r="Y34" s="22"/>
      <c r="Z34" s="22"/>
      <c r="AA34" s="22"/>
      <c r="AB34" s="22"/>
      <c r="AC34" s="22"/>
    </row>
    <row r="35" spans="2:29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2"/>
      <c r="M35" s="22"/>
      <c r="N35" s="22"/>
      <c r="O35" s="22"/>
      <c r="P35" s="22"/>
      <c r="Q35" s="22"/>
      <c r="R35" s="22"/>
      <c r="S35" s="22"/>
      <c r="T35" s="22"/>
      <c r="V35" s="22"/>
      <c r="W35" s="22"/>
      <c r="X35" s="22"/>
      <c r="Y35" s="22"/>
      <c r="Z35" s="22"/>
      <c r="AA35" s="22"/>
      <c r="AB35" s="22"/>
      <c r="AC35" s="22"/>
    </row>
    <row r="36" spans="2:29" x14ac:dyDescent="0.25">
      <c r="B36" s="22"/>
      <c r="C36" s="22"/>
      <c r="D36" s="22"/>
      <c r="E36" s="22"/>
      <c r="F36" s="22"/>
      <c r="G36" s="22"/>
      <c r="H36" s="22"/>
      <c r="I36" s="22"/>
      <c r="J36" s="22"/>
      <c r="K36" s="22"/>
      <c r="M36" s="22"/>
      <c r="N36" s="22"/>
      <c r="O36" s="22"/>
      <c r="P36" s="22"/>
      <c r="Q36" s="22"/>
      <c r="R36" s="22"/>
      <c r="S36" s="22"/>
      <c r="T36" s="22"/>
      <c r="V36" s="22"/>
      <c r="W36" s="22"/>
      <c r="X36" s="22"/>
      <c r="Y36" s="22"/>
      <c r="Z36" s="22"/>
      <c r="AA36" s="22"/>
      <c r="AB36" s="22"/>
      <c r="AC36" s="22"/>
    </row>
    <row r="37" spans="2:29" x14ac:dyDescent="0.25">
      <c r="B37" s="22"/>
      <c r="C37" s="22"/>
      <c r="D37" s="22"/>
      <c r="E37" s="22"/>
      <c r="F37" s="22"/>
      <c r="G37" s="22"/>
      <c r="H37" s="22"/>
      <c r="I37" s="22"/>
      <c r="J37" s="22"/>
      <c r="K37" s="22"/>
      <c r="M37" s="22"/>
      <c r="N37" s="22"/>
      <c r="O37" s="22"/>
      <c r="P37" s="22"/>
      <c r="Q37" s="22"/>
      <c r="R37" s="22"/>
      <c r="S37" s="22"/>
      <c r="T37" s="22"/>
      <c r="V37" s="22"/>
      <c r="W37" s="22"/>
      <c r="X37" s="22"/>
      <c r="Y37" s="22"/>
      <c r="Z37" s="22"/>
      <c r="AA37" s="22"/>
      <c r="AB37" s="22"/>
      <c r="AC37" s="22"/>
    </row>
    <row r="38" spans="2:29" x14ac:dyDescent="0.25">
      <c r="B38" s="22"/>
      <c r="C38" s="22"/>
      <c r="D38" s="22"/>
      <c r="E38" s="22"/>
      <c r="F38" s="22"/>
      <c r="G38" s="22"/>
      <c r="H38" s="22"/>
      <c r="I38" s="22"/>
      <c r="J38" s="22"/>
      <c r="K38" s="22"/>
      <c r="M38" s="22"/>
      <c r="N38" s="22"/>
      <c r="O38" s="22"/>
      <c r="P38" s="22"/>
      <c r="Q38" s="22"/>
      <c r="R38" s="22"/>
      <c r="S38" s="22"/>
      <c r="T38" s="22"/>
      <c r="V38" s="22"/>
      <c r="W38" s="22"/>
      <c r="X38" s="22"/>
      <c r="Y38" s="22"/>
      <c r="Z38" s="22"/>
      <c r="AA38" s="22"/>
      <c r="AB38" s="22"/>
      <c r="AC38" s="22"/>
    </row>
    <row r="39" spans="2:29" x14ac:dyDescent="0.25">
      <c r="B39" s="22"/>
      <c r="C39" s="22"/>
      <c r="D39" s="22"/>
      <c r="E39" s="22"/>
      <c r="F39" s="22"/>
      <c r="G39" s="22"/>
      <c r="H39" s="22"/>
      <c r="I39" s="22"/>
      <c r="J39" s="22"/>
      <c r="K39" s="22"/>
      <c r="M39" s="22"/>
      <c r="N39" s="22"/>
      <c r="O39" s="22"/>
      <c r="P39" s="22"/>
      <c r="Q39" s="22"/>
      <c r="R39" s="22"/>
      <c r="S39" s="22"/>
      <c r="T39" s="22"/>
      <c r="V39" s="22"/>
      <c r="W39" s="22"/>
      <c r="X39" s="22"/>
      <c r="Y39" s="22"/>
      <c r="Z39" s="22"/>
      <c r="AA39" s="22"/>
      <c r="AB39" s="22"/>
      <c r="AC39" s="22"/>
    </row>
    <row r="40" spans="2:29" x14ac:dyDescent="0.25">
      <c r="B40" s="22"/>
      <c r="C40" s="22"/>
      <c r="D40" s="22"/>
      <c r="E40" s="22"/>
      <c r="F40" s="22"/>
      <c r="G40" s="22"/>
      <c r="H40" s="22"/>
      <c r="I40" s="22"/>
      <c r="J40" s="22"/>
      <c r="K40" s="22"/>
      <c r="M40" s="22"/>
      <c r="N40" s="22"/>
      <c r="O40" s="22"/>
      <c r="P40" s="22"/>
      <c r="Q40" s="22"/>
      <c r="R40" s="22"/>
      <c r="S40" s="22"/>
      <c r="T40" s="22"/>
      <c r="V40" s="22"/>
      <c r="W40" s="22"/>
      <c r="X40" s="22"/>
      <c r="Y40" s="22"/>
      <c r="Z40" s="22"/>
      <c r="AA40" s="22"/>
      <c r="AB40" s="22"/>
      <c r="AC40" s="22"/>
    </row>
    <row r="41" spans="2:29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M41" s="22"/>
      <c r="N41" s="22"/>
      <c r="O41" s="22"/>
      <c r="P41" s="22"/>
      <c r="Q41" s="22"/>
      <c r="R41" s="22"/>
      <c r="S41" s="22"/>
      <c r="T41" s="22"/>
      <c r="V41" s="22"/>
      <c r="W41" s="22"/>
      <c r="X41" s="22"/>
      <c r="Y41" s="22"/>
      <c r="Z41" s="22"/>
      <c r="AA41" s="22"/>
      <c r="AB41" s="22"/>
      <c r="AC41" s="22"/>
    </row>
    <row r="42" spans="2:29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M42" s="22"/>
      <c r="N42" s="22"/>
      <c r="O42" s="22"/>
      <c r="P42" s="22"/>
      <c r="Q42" s="22"/>
      <c r="R42" s="22"/>
      <c r="S42" s="22"/>
      <c r="T42" s="22"/>
      <c r="V42" s="22"/>
      <c r="W42" s="22"/>
      <c r="X42" s="22"/>
      <c r="Y42" s="22"/>
      <c r="Z42" s="22"/>
      <c r="AA42" s="22"/>
      <c r="AB42" s="22"/>
      <c r="AC42" s="22"/>
    </row>
    <row r="43" spans="2:29" x14ac:dyDescent="0.25">
      <c r="B43" s="23"/>
      <c r="C43" s="22"/>
      <c r="D43" s="22"/>
      <c r="E43" s="22"/>
      <c r="F43" s="22"/>
      <c r="G43" s="22"/>
      <c r="H43" s="22"/>
      <c r="I43" s="24"/>
      <c r="J43" s="22"/>
      <c r="K43" s="22"/>
      <c r="M43" s="22"/>
      <c r="N43" s="22"/>
      <c r="O43" s="22"/>
      <c r="P43" s="22"/>
      <c r="Q43" s="22"/>
      <c r="R43" s="22"/>
      <c r="S43" s="22"/>
      <c r="T43" s="22"/>
      <c r="V43" s="22"/>
      <c r="W43" s="22"/>
      <c r="X43" s="22"/>
      <c r="Y43" s="22"/>
      <c r="Z43" s="22"/>
      <c r="AA43" s="22"/>
      <c r="AB43" s="22"/>
      <c r="AC43" s="22"/>
    </row>
    <row r="44" spans="2:29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M44" s="22"/>
      <c r="N44" s="22"/>
      <c r="O44" s="22"/>
      <c r="P44" s="22"/>
      <c r="Q44" s="22"/>
      <c r="R44" s="22"/>
      <c r="S44" s="22"/>
      <c r="T44" s="22"/>
      <c r="V44" s="22"/>
      <c r="W44" s="22"/>
      <c r="X44" s="22"/>
      <c r="Y44" s="22"/>
      <c r="Z44" s="22"/>
      <c r="AA44" s="22"/>
      <c r="AB44" s="22"/>
      <c r="AC44" s="22"/>
    </row>
    <row r="45" spans="2:29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M45" s="73"/>
      <c r="N45" s="24"/>
      <c r="O45" s="24"/>
      <c r="P45" s="24"/>
      <c r="Q45" s="24"/>
      <c r="R45" s="24"/>
      <c r="S45" s="24"/>
      <c r="T45" s="24"/>
      <c r="V45" s="73"/>
      <c r="W45" s="24"/>
      <c r="X45" s="24"/>
      <c r="Y45" s="24"/>
      <c r="Z45" s="24"/>
      <c r="AA45" s="24"/>
      <c r="AB45" s="24"/>
      <c r="AC45" s="24"/>
    </row>
    <row r="46" spans="2:29" x14ac:dyDescent="0.25">
      <c r="B46" s="73" t="s">
        <v>21</v>
      </c>
      <c r="C46" s="24"/>
      <c r="D46" s="24"/>
      <c r="E46" s="24"/>
      <c r="F46" s="24"/>
      <c r="G46" s="24"/>
      <c r="H46" s="24"/>
      <c r="I46" s="24"/>
      <c r="J46" s="24"/>
      <c r="K46" s="24"/>
      <c r="M46" s="73" t="s">
        <v>22</v>
      </c>
      <c r="N46" s="24"/>
      <c r="O46" s="24"/>
      <c r="P46" s="24"/>
      <c r="Q46" s="24"/>
      <c r="R46" s="24"/>
      <c r="S46" s="24"/>
      <c r="T46" s="24"/>
      <c r="U46" s="22"/>
      <c r="V46" s="73" t="s">
        <v>27</v>
      </c>
      <c r="W46" s="24"/>
      <c r="X46" s="24"/>
      <c r="Y46" s="24"/>
      <c r="Z46" s="24"/>
      <c r="AA46" s="24"/>
      <c r="AB46" s="24"/>
      <c r="AC46" s="24"/>
    </row>
    <row r="47" spans="2:29" x14ac:dyDescent="0.25">
      <c r="B47" s="25"/>
      <c r="C47" s="10"/>
      <c r="D47" s="10"/>
      <c r="E47" s="10"/>
      <c r="F47" s="10"/>
      <c r="G47" s="10"/>
      <c r="H47" s="10"/>
      <c r="I47" s="10"/>
      <c r="J47" s="10"/>
      <c r="K47" s="10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 spans="2:29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spans="2:29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 spans="2:29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2:29" x14ac:dyDescent="0.25">
      <c r="B51" s="22"/>
      <c r="C51" s="22"/>
      <c r="D51" s="22"/>
      <c r="E51" s="22"/>
      <c r="F51" s="22"/>
      <c r="G51" s="22"/>
      <c r="H51" s="22"/>
      <c r="I51" s="22"/>
      <c r="J51" s="22"/>
      <c r="K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 spans="2:29" x14ac:dyDescent="0.25">
      <c r="B52" s="22"/>
      <c r="C52" s="22"/>
      <c r="D52" s="22"/>
      <c r="E52" s="22"/>
      <c r="F52" s="22"/>
      <c r="G52" s="22"/>
      <c r="H52" s="22"/>
      <c r="I52" s="22"/>
      <c r="J52" s="22"/>
      <c r="K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 spans="2:29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spans="2:29" x14ac:dyDescent="0.25">
      <c r="B54" s="22"/>
      <c r="C54" s="22"/>
      <c r="D54" s="22"/>
      <c r="E54" s="22"/>
      <c r="F54" s="22"/>
      <c r="G54" s="22"/>
      <c r="H54" s="22"/>
      <c r="I54" s="22"/>
      <c r="J54" s="22"/>
      <c r="K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 spans="2:29" x14ac:dyDescent="0.25">
      <c r="B55" s="22"/>
      <c r="C55" s="22"/>
      <c r="D55" s="22"/>
      <c r="E55" s="22"/>
      <c r="F55" s="22"/>
      <c r="G55" s="22"/>
      <c r="H55" s="22"/>
      <c r="I55" s="22"/>
      <c r="J55" s="22"/>
      <c r="K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spans="2:29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spans="2:29" x14ac:dyDescent="0.25">
      <c r="B57" s="22"/>
      <c r="C57" s="22"/>
      <c r="D57" s="22"/>
      <c r="E57" s="22"/>
      <c r="F57" s="22"/>
      <c r="G57" s="22"/>
      <c r="H57" s="22"/>
      <c r="I57" s="22"/>
      <c r="J57" s="22"/>
      <c r="K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spans="2:29" x14ac:dyDescent="0.25">
      <c r="B58" s="22"/>
      <c r="C58" s="22"/>
      <c r="D58" s="22"/>
      <c r="E58" s="22"/>
      <c r="F58" s="22"/>
      <c r="G58" s="22"/>
      <c r="H58" s="22"/>
      <c r="I58" s="22"/>
      <c r="J58" s="22"/>
      <c r="K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spans="2:29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 spans="2:29" x14ac:dyDescent="0.25">
      <c r="B60" s="22"/>
      <c r="C60" s="22"/>
      <c r="D60" s="22"/>
      <c r="E60" s="22"/>
      <c r="F60" s="22"/>
      <c r="G60" s="22"/>
      <c r="H60" s="22"/>
      <c r="I60" s="22"/>
      <c r="J60" s="22"/>
      <c r="K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 spans="2:29" x14ac:dyDescent="0.25">
      <c r="B61" s="22"/>
      <c r="C61" s="22"/>
      <c r="D61" s="22"/>
      <c r="E61" s="22"/>
      <c r="F61" s="22"/>
      <c r="G61" s="22"/>
      <c r="H61" s="22"/>
      <c r="I61" s="22"/>
      <c r="J61" s="22"/>
      <c r="K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2:29" x14ac:dyDescent="0.25">
      <c r="B62" s="22"/>
      <c r="C62" s="22"/>
      <c r="D62" s="22"/>
      <c r="E62" s="22"/>
      <c r="F62" s="22"/>
      <c r="G62" s="22"/>
      <c r="H62" s="22"/>
      <c r="I62" s="22"/>
      <c r="J62" s="22"/>
      <c r="K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2:29" x14ac:dyDescent="0.25">
      <c r="B63" s="73" t="s">
        <v>26</v>
      </c>
      <c r="C63" s="24"/>
      <c r="D63" s="24"/>
      <c r="E63" s="24"/>
      <c r="F63" s="24"/>
      <c r="G63" s="24"/>
      <c r="H63" s="24"/>
      <c r="I63" s="24"/>
      <c r="J63" s="24"/>
      <c r="K63" s="24"/>
      <c r="M63" s="73" t="s">
        <v>23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</row>
    <row r="64" spans="2:29" x14ac:dyDescent="0.25">
      <c r="B64" s="25"/>
      <c r="C64" s="10"/>
      <c r="D64" s="10"/>
      <c r="E64" s="10"/>
      <c r="F64" s="10"/>
      <c r="G64" s="10"/>
      <c r="H64" s="10"/>
      <c r="I64" s="10"/>
      <c r="J64" s="10"/>
      <c r="K64" s="10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xr2:uid="{97EEC616-5475-4C82-B9AB-CA75957B6AA8}">
          <x14:colorSeries rgb="FF06205C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theme="4"/>
          <x14:sparklines>
            <x14:sparkline>
              <xm:f>Charts!C14:J14</xm:f>
              <xm:sqref>K14</xm:sqref>
            </x14:sparkline>
            <x14:sparkline>
              <xm:f>Charts!C15:J15</xm:f>
              <xm:sqref>K15</xm:sqref>
            </x14:sparkline>
            <x14:sparkline>
              <xm:sqref>K16</xm:sqref>
            </x14:sparkline>
            <x14:sparkline>
              <xm:sqref>K20</xm:sqref>
            </x14:sparkline>
          </x14:sparklines>
        </x14:sparklineGroup>
        <x14:sparklineGroup manualMax="0" manualMin="0" type="column" displayEmptyCellsAs="gap" high="1" xr2:uid="{41F2DFAB-E293-431B-8630-E081C84051D5}">
          <x14:colorSeries rgb="FF06205C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00B050"/>
          <x14:colorLow theme="4"/>
          <x14:sparklines>
            <x14:sparkline>
              <xm:f>Charts!C13:J13</xm:f>
              <xm:sqref>K13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A678-C582-4FA1-8966-73046478A05F}">
  <dimension ref="A1:Y259"/>
  <sheetViews>
    <sheetView workbookViewId="0"/>
  </sheetViews>
  <sheetFormatPr defaultRowHeight="15" x14ac:dyDescent="0.25"/>
  <cols>
    <col min="1" max="1" width="11.140625" bestFit="1" customWidth="1"/>
    <col min="2" max="2" width="18.28515625" bestFit="1" customWidth="1"/>
    <col min="3" max="3" width="15.5703125" bestFit="1" customWidth="1"/>
    <col min="4" max="4" width="17.5703125" bestFit="1" customWidth="1"/>
    <col min="5" max="5" width="17" bestFit="1" customWidth="1"/>
    <col min="6" max="6" width="12.85546875" bestFit="1" customWidth="1"/>
    <col min="7" max="7" width="16" bestFit="1" customWidth="1"/>
    <col min="8" max="8" width="10.140625" bestFit="1" customWidth="1"/>
    <col min="9" max="9" width="38.42578125" bestFit="1" customWidth="1"/>
    <col min="10" max="10" width="19.85546875" bestFit="1" customWidth="1"/>
    <col min="11" max="11" width="15.28515625" bestFit="1" customWidth="1"/>
    <col min="12" max="12" width="13.85546875" bestFit="1" customWidth="1"/>
    <col min="13" max="13" width="11.7109375" bestFit="1" customWidth="1"/>
    <col min="14" max="14" width="11.28515625" bestFit="1" customWidth="1"/>
    <col min="15" max="16" width="10.85546875" bestFit="1" customWidth="1"/>
    <col min="17" max="17" width="11.85546875" bestFit="1" customWidth="1"/>
    <col min="18" max="19" width="12.85546875" bestFit="1" customWidth="1"/>
    <col min="20" max="20" width="9.85546875" bestFit="1" customWidth="1"/>
    <col min="21" max="21" width="12.7109375" bestFit="1" customWidth="1"/>
    <col min="22" max="24" width="11.7109375" bestFit="1" customWidth="1"/>
    <col min="25" max="25" width="7.85546875" bestFit="1" customWidth="1"/>
  </cols>
  <sheetData>
    <row r="1" spans="1:25" x14ac:dyDescent="0.25">
      <c r="A1" s="47" t="s">
        <v>56</v>
      </c>
      <c r="B1" s="47" t="s">
        <v>57</v>
      </c>
      <c r="C1" s="47" t="s">
        <v>58</v>
      </c>
      <c r="D1" s="47" t="s">
        <v>59</v>
      </c>
      <c r="E1" s="47" t="s">
        <v>60</v>
      </c>
      <c r="F1" s="53" t="s">
        <v>61</v>
      </c>
      <c r="G1" s="53" t="s">
        <v>390</v>
      </c>
      <c r="H1" s="53" t="s">
        <v>62</v>
      </c>
      <c r="I1" s="48" t="s">
        <v>54</v>
      </c>
      <c r="J1" s="54" t="s">
        <v>55</v>
      </c>
      <c r="K1" s="54" t="s">
        <v>3</v>
      </c>
      <c r="L1" s="48" t="s">
        <v>63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64</v>
      </c>
      <c r="V1" s="49" t="s">
        <v>37</v>
      </c>
      <c r="W1" s="49" t="s">
        <v>65</v>
      </c>
      <c r="X1" s="49" t="s">
        <v>66</v>
      </c>
      <c r="Y1" s="49" t="s">
        <v>39</v>
      </c>
    </row>
    <row r="2" spans="1:25" x14ac:dyDescent="0.25">
      <c r="A2" s="50" t="s">
        <v>416</v>
      </c>
      <c r="B2" s="50" t="s">
        <v>391</v>
      </c>
      <c r="C2" s="50" t="s">
        <v>125</v>
      </c>
      <c r="D2" s="50" t="s">
        <v>67</v>
      </c>
      <c r="E2" s="50" t="s">
        <v>419</v>
      </c>
      <c r="F2" s="50" t="s">
        <v>71</v>
      </c>
      <c r="G2" s="51">
        <v>232</v>
      </c>
      <c r="H2" s="55">
        <v>44449</v>
      </c>
      <c r="I2" s="50" t="s">
        <v>362</v>
      </c>
      <c r="J2" s="51" t="s">
        <v>20</v>
      </c>
      <c r="K2" s="51" t="s">
        <v>20</v>
      </c>
      <c r="L2" s="50" t="s">
        <v>69</v>
      </c>
      <c r="M2" s="56" t="s">
        <v>101</v>
      </c>
      <c r="N2" s="56">
        <v>80.05</v>
      </c>
      <c r="O2" s="56">
        <v>80.05</v>
      </c>
      <c r="P2" s="56">
        <v>-400.25</v>
      </c>
      <c r="Q2" s="56" t="s">
        <v>101</v>
      </c>
      <c r="R2" s="57" t="s">
        <v>101</v>
      </c>
      <c r="S2" s="56" t="s">
        <v>101</v>
      </c>
      <c r="T2" s="56" t="s">
        <v>101</v>
      </c>
      <c r="U2" s="56">
        <v>-240.15</v>
      </c>
      <c r="V2" s="58">
        <v>-240.15</v>
      </c>
      <c r="W2" s="58">
        <v>-320.2</v>
      </c>
      <c r="X2" s="58">
        <v>-400.25</v>
      </c>
      <c r="Y2" s="52">
        <v>1.6666666666666665</v>
      </c>
    </row>
    <row r="3" spans="1:25" x14ac:dyDescent="0.25">
      <c r="A3" s="50" t="s">
        <v>416</v>
      </c>
      <c r="B3" s="50" t="s">
        <v>391</v>
      </c>
      <c r="C3" s="50" t="s">
        <v>125</v>
      </c>
      <c r="D3" s="50" t="s">
        <v>67</v>
      </c>
      <c r="E3" s="50" t="s">
        <v>419</v>
      </c>
      <c r="F3" s="50" t="s">
        <v>71</v>
      </c>
      <c r="G3" s="51">
        <v>240</v>
      </c>
      <c r="H3" s="55">
        <v>44449</v>
      </c>
      <c r="I3" s="50" t="s">
        <v>370</v>
      </c>
      <c r="J3" s="51" t="s">
        <v>20</v>
      </c>
      <c r="K3" s="51" t="s">
        <v>20</v>
      </c>
      <c r="L3" s="50" t="s">
        <v>69</v>
      </c>
      <c r="M3" s="56">
        <v>129.76</v>
      </c>
      <c r="N3" s="56" t="s">
        <v>101</v>
      </c>
      <c r="O3" s="56" t="s">
        <v>101</v>
      </c>
      <c r="P3" s="56" t="s">
        <v>101</v>
      </c>
      <c r="Q3" s="56" t="s">
        <v>101</v>
      </c>
      <c r="R3" s="56" t="s">
        <v>101</v>
      </c>
      <c r="S3" s="56" t="s">
        <v>101</v>
      </c>
      <c r="T3" s="57" t="s">
        <v>101</v>
      </c>
      <c r="U3" s="56">
        <v>0</v>
      </c>
      <c r="V3" s="58">
        <v>129.76</v>
      </c>
      <c r="W3" s="59">
        <v>0</v>
      </c>
      <c r="X3" s="59" t="s">
        <v>101</v>
      </c>
      <c r="Y3" s="52" t="s">
        <v>102</v>
      </c>
    </row>
    <row r="4" spans="1:25" x14ac:dyDescent="0.25">
      <c r="A4" s="50" t="s">
        <v>416</v>
      </c>
      <c r="B4" s="50" t="s">
        <v>391</v>
      </c>
      <c r="C4" s="50" t="s">
        <v>125</v>
      </c>
      <c r="D4" s="50" t="s">
        <v>67</v>
      </c>
      <c r="E4" s="50" t="s">
        <v>419</v>
      </c>
      <c r="F4" s="50" t="s">
        <v>70</v>
      </c>
      <c r="G4" s="51">
        <v>245</v>
      </c>
      <c r="H4" s="55">
        <v>42447</v>
      </c>
      <c r="I4" s="50" t="s">
        <v>260</v>
      </c>
      <c r="J4" s="51" t="s">
        <v>9</v>
      </c>
      <c r="K4" s="51" t="s">
        <v>8</v>
      </c>
      <c r="L4" s="50" t="s">
        <v>69</v>
      </c>
      <c r="M4" s="56">
        <v>28351.510000000009</v>
      </c>
      <c r="N4" s="56">
        <v>11278.75</v>
      </c>
      <c r="O4" s="57" t="s">
        <v>101</v>
      </c>
      <c r="P4" s="57">
        <v>-133.30000000000001</v>
      </c>
      <c r="Q4" s="56" t="s">
        <v>101</v>
      </c>
      <c r="R4" s="56" t="s">
        <v>101</v>
      </c>
      <c r="S4" s="57" t="s">
        <v>101</v>
      </c>
      <c r="T4" s="56" t="s">
        <v>101</v>
      </c>
      <c r="U4" s="56">
        <v>11145.45</v>
      </c>
      <c r="V4" s="58">
        <v>39496.960000000006</v>
      </c>
      <c r="W4" s="59">
        <v>-133.30000000000001</v>
      </c>
      <c r="X4" s="59">
        <v>-133.30000000000001</v>
      </c>
      <c r="Y4" s="52">
        <v>-3.3749432867744757E-3</v>
      </c>
    </row>
    <row r="5" spans="1:25" x14ac:dyDescent="0.25">
      <c r="A5" s="50" t="s">
        <v>416</v>
      </c>
      <c r="B5" s="50" t="s">
        <v>396</v>
      </c>
      <c r="C5" s="50" t="s">
        <v>123</v>
      </c>
      <c r="D5" s="50" t="s">
        <v>75</v>
      </c>
      <c r="E5" s="50" t="s">
        <v>419</v>
      </c>
      <c r="F5" s="50" t="s">
        <v>71</v>
      </c>
      <c r="G5" s="51">
        <v>114</v>
      </c>
      <c r="H5" s="55">
        <v>42447</v>
      </c>
      <c r="I5" s="50" t="s">
        <v>244</v>
      </c>
      <c r="J5" s="51" t="s">
        <v>9</v>
      </c>
      <c r="K5" s="51" t="s">
        <v>8</v>
      </c>
      <c r="L5" s="50" t="s">
        <v>69</v>
      </c>
      <c r="M5" s="56" t="s">
        <v>101</v>
      </c>
      <c r="N5" s="56">
        <v>127.71</v>
      </c>
      <c r="O5" s="56">
        <v>123.59</v>
      </c>
      <c r="P5" s="56" t="s">
        <v>101</v>
      </c>
      <c r="Q5" s="56" t="s">
        <v>101</v>
      </c>
      <c r="R5" s="56" t="s">
        <v>101</v>
      </c>
      <c r="S5" s="56" t="s">
        <v>101</v>
      </c>
      <c r="T5" s="56">
        <v>115.06</v>
      </c>
      <c r="U5" s="56">
        <v>366.36</v>
      </c>
      <c r="V5" s="58">
        <v>366.36</v>
      </c>
      <c r="W5" s="58">
        <v>238.65</v>
      </c>
      <c r="X5" s="58">
        <v>115.06</v>
      </c>
      <c r="Y5" s="52">
        <v>0.31406267059722676</v>
      </c>
    </row>
    <row r="6" spans="1:25" x14ac:dyDescent="0.25">
      <c r="A6" s="50" t="s">
        <v>416</v>
      </c>
      <c r="B6" s="50" t="s">
        <v>399</v>
      </c>
      <c r="C6" s="50" t="s">
        <v>109</v>
      </c>
      <c r="D6" s="50" t="s">
        <v>75</v>
      </c>
      <c r="E6" s="50" t="s">
        <v>419</v>
      </c>
      <c r="F6" s="50" t="s">
        <v>70</v>
      </c>
      <c r="G6" s="51">
        <v>210</v>
      </c>
      <c r="H6" s="55">
        <v>42447</v>
      </c>
      <c r="I6" s="50" t="s">
        <v>340</v>
      </c>
      <c r="J6" s="51" t="s">
        <v>9</v>
      </c>
      <c r="K6" s="51" t="s">
        <v>8</v>
      </c>
      <c r="L6" s="50" t="s">
        <v>69</v>
      </c>
      <c r="M6" s="56">
        <v>88713.569999999934</v>
      </c>
      <c r="N6" s="56">
        <v>4347.1900000000069</v>
      </c>
      <c r="O6" s="56">
        <v>24712.639999999989</v>
      </c>
      <c r="P6" s="56">
        <v>-936.06</v>
      </c>
      <c r="Q6" s="56">
        <v>-642.30999999999995</v>
      </c>
      <c r="R6" s="56" t="s">
        <v>101</v>
      </c>
      <c r="S6" s="56" t="s">
        <v>101</v>
      </c>
      <c r="T6" s="56">
        <v>-121.05</v>
      </c>
      <c r="U6" s="56">
        <v>27360.409999999993</v>
      </c>
      <c r="V6" s="58">
        <v>116073.97999999992</v>
      </c>
      <c r="W6" s="58">
        <v>23013.21999999999</v>
      </c>
      <c r="X6" s="58">
        <v>-1699.4199999999998</v>
      </c>
      <c r="Y6" s="52">
        <v>-1.4640835094997182E-2</v>
      </c>
    </row>
    <row r="7" spans="1:25" x14ac:dyDescent="0.25">
      <c r="A7" s="50" t="s">
        <v>416</v>
      </c>
      <c r="B7" s="50" t="s">
        <v>401</v>
      </c>
      <c r="C7" s="50" t="s">
        <v>115</v>
      </c>
      <c r="D7" s="50" t="s">
        <v>67</v>
      </c>
      <c r="E7" s="50" t="s">
        <v>419</v>
      </c>
      <c r="F7" s="50" t="s">
        <v>71</v>
      </c>
      <c r="G7" s="51">
        <v>247</v>
      </c>
      <c r="H7" s="55">
        <v>44449</v>
      </c>
      <c r="I7" s="50" t="s">
        <v>376</v>
      </c>
      <c r="J7" s="51" t="s">
        <v>20</v>
      </c>
      <c r="K7" s="51" t="s">
        <v>20</v>
      </c>
      <c r="L7" s="50" t="s">
        <v>69</v>
      </c>
      <c r="M7" s="56">
        <v>133.13</v>
      </c>
      <c r="N7" s="56">
        <v>133.13</v>
      </c>
      <c r="O7" s="56">
        <v>133.13</v>
      </c>
      <c r="P7" s="56">
        <v>133.13</v>
      </c>
      <c r="Q7" s="56">
        <v>133.13</v>
      </c>
      <c r="R7" s="56">
        <v>133.13</v>
      </c>
      <c r="S7" s="56">
        <v>133.13</v>
      </c>
      <c r="T7" s="56">
        <v>399.39</v>
      </c>
      <c r="U7" s="56">
        <v>1198.17</v>
      </c>
      <c r="V7" s="58">
        <v>1331.3</v>
      </c>
      <c r="W7" s="58">
        <v>1065.04</v>
      </c>
      <c r="X7" s="58">
        <v>931.91</v>
      </c>
      <c r="Y7" s="52">
        <v>0.7</v>
      </c>
    </row>
    <row r="8" spans="1:25" x14ac:dyDescent="0.25">
      <c r="A8" s="50" t="s">
        <v>416</v>
      </c>
      <c r="B8" s="50" t="s">
        <v>401</v>
      </c>
      <c r="C8" s="50" t="s">
        <v>115</v>
      </c>
      <c r="D8" s="50" t="s">
        <v>67</v>
      </c>
      <c r="E8" s="50" t="s">
        <v>419</v>
      </c>
      <c r="F8" s="50" t="s">
        <v>71</v>
      </c>
      <c r="G8" s="51">
        <v>250</v>
      </c>
      <c r="H8" s="55">
        <v>44449</v>
      </c>
      <c r="I8" s="50" t="s">
        <v>379</v>
      </c>
      <c r="J8" s="51" t="s">
        <v>20</v>
      </c>
      <c r="K8" s="51" t="s">
        <v>20</v>
      </c>
      <c r="L8" s="50" t="s">
        <v>69</v>
      </c>
      <c r="M8" s="56">
        <v>242.3</v>
      </c>
      <c r="N8" s="56">
        <v>153.71</v>
      </c>
      <c r="O8" s="56">
        <v>88.59</v>
      </c>
      <c r="P8" s="56" t="s">
        <v>101</v>
      </c>
      <c r="Q8" s="56" t="s">
        <v>101</v>
      </c>
      <c r="R8" s="56" t="s">
        <v>101</v>
      </c>
      <c r="S8" s="56" t="s">
        <v>101</v>
      </c>
      <c r="T8" s="56" t="s">
        <v>101</v>
      </c>
      <c r="U8" s="56">
        <v>242.3</v>
      </c>
      <c r="V8" s="58">
        <v>484.6</v>
      </c>
      <c r="W8" s="58">
        <v>88.59</v>
      </c>
      <c r="X8" s="58" t="s">
        <v>101</v>
      </c>
      <c r="Y8" s="52" t="s">
        <v>102</v>
      </c>
    </row>
    <row r="9" spans="1:25" x14ac:dyDescent="0.25">
      <c r="A9" s="50" t="s">
        <v>416</v>
      </c>
      <c r="B9" s="50" t="s">
        <v>401</v>
      </c>
      <c r="C9" s="50" t="s">
        <v>115</v>
      </c>
      <c r="D9" s="50" t="s">
        <v>67</v>
      </c>
      <c r="E9" s="50" t="s">
        <v>419</v>
      </c>
      <c r="F9" s="50" t="s">
        <v>71</v>
      </c>
      <c r="G9" s="51">
        <v>251</v>
      </c>
      <c r="H9" s="55">
        <v>44449</v>
      </c>
      <c r="I9" s="50" t="s">
        <v>380</v>
      </c>
      <c r="J9" s="51" t="s">
        <v>20</v>
      </c>
      <c r="K9" s="51" t="s">
        <v>20</v>
      </c>
      <c r="L9" s="50" t="s">
        <v>69</v>
      </c>
      <c r="M9" s="56" t="s">
        <v>101</v>
      </c>
      <c r="N9" s="56" t="s">
        <v>101</v>
      </c>
      <c r="O9" s="56" t="s">
        <v>101</v>
      </c>
      <c r="P9" s="56" t="s">
        <v>101</v>
      </c>
      <c r="Q9" s="56" t="s">
        <v>101</v>
      </c>
      <c r="R9" s="56" t="s">
        <v>101</v>
      </c>
      <c r="S9" s="56" t="s">
        <v>101</v>
      </c>
      <c r="T9" s="56">
        <v>1010.5899999999999</v>
      </c>
      <c r="U9" s="56">
        <v>1010.5899999999999</v>
      </c>
      <c r="V9" s="58">
        <v>1010.5899999999999</v>
      </c>
      <c r="W9" s="58">
        <v>1010.5899999999999</v>
      </c>
      <c r="X9" s="58">
        <v>1010.5899999999999</v>
      </c>
      <c r="Y9" s="52">
        <v>1</v>
      </c>
    </row>
    <row r="10" spans="1:25" x14ac:dyDescent="0.25">
      <c r="A10" s="50" t="s">
        <v>416</v>
      </c>
      <c r="B10" s="50" t="s">
        <v>401</v>
      </c>
      <c r="C10" s="50" t="s">
        <v>115</v>
      </c>
      <c r="D10" s="50" t="s">
        <v>67</v>
      </c>
      <c r="E10" s="50" t="s">
        <v>419</v>
      </c>
      <c r="F10" s="50" t="s">
        <v>71</v>
      </c>
      <c r="G10" s="51">
        <v>252</v>
      </c>
      <c r="H10" s="55">
        <v>44449</v>
      </c>
      <c r="I10" s="50" t="s">
        <v>381</v>
      </c>
      <c r="J10" s="51" t="s">
        <v>20</v>
      </c>
      <c r="K10" s="51" t="s">
        <v>20</v>
      </c>
      <c r="L10" s="50" t="s">
        <v>69</v>
      </c>
      <c r="M10" s="56">
        <v>670.39</v>
      </c>
      <c r="N10" s="56">
        <v>2632.79</v>
      </c>
      <c r="O10" s="56" t="s">
        <v>101</v>
      </c>
      <c r="P10" s="56" t="s">
        <v>101</v>
      </c>
      <c r="Q10" s="56" t="s">
        <v>101</v>
      </c>
      <c r="R10" s="56" t="s">
        <v>101</v>
      </c>
      <c r="S10" s="56" t="s">
        <v>101</v>
      </c>
      <c r="T10" s="56" t="s">
        <v>101</v>
      </c>
      <c r="U10" s="56">
        <v>2632.79</v>
      </c>
      <c r="V10" s="58">
        <v>3303.18</v>
      </c>
      <c r="W10" s="58">
        <v>0</v>
      </c>
      <c r="X10" s="58" t="s">
        <v>101</v>
      </c>
      <c r="Y10" s="52" t="s">
        <v>102</v>
      </c>
    </row>
    <row r="11" spans="1:25" x14ac:dyDescent="0.25">
      <c r="A11" s="50" t="s">
        <v>416</v>
      </c>
      <c r="B11" s="50" t="s">
        <v>401</v>
      </c>
      <c r="C11" s="50" t="s">
        <v>115</v>
      </c>
      <c r="D11" s="50" t="s">
        <v>67</v>
      </c>
      <c r="E11" s="50" t="s">
        <v>419</v>
      </c>
      <c r="F11" s="50" t="s">
        <v>71</v>
      </c>
      <c r="G11" s="51">
        <v>253</v>
      </c>
      <c r="H11" s="55">
        <v>44449</v>
      </c>
      <c r="I11" s="50" t="s">
        <v>382</v>
      </c>
      <c r="J11" s="51" t="s">
        <v>20</v>
      </c>
      <c r="K11" s="51" t="s">
        <v>20</v>
      </c>
      <c r="L11" s="50" t="s">
        <v>69</v>
      </c>
      <c r="M11" s="56" t="s">
        <v>101</v>
      </c>
      <c r="N11" s="56">
        <v>206.37</v>
      </c>
      <c r="O11" s="56">
        <v>206.37</v>
      </c>
      <c r="P11" s="56">
        <v>206.37</v>
      </c>
      <c r="Q11" s="56">
        <v>206.37</v>
      </c>
      <c r="R11" s="56" t="s">
        <v>101</v>
      </c>
      <c r="S11" s="56" t="s">
        <v>101</v>
      </c>
      <c r="T11" s="56">
        <v>182.76</v>
      </c>
      <c r="U11" s="56">
        <v>1008.24</v>
      </c>
      <c r="V11" s="58">
        <v>1008.24</v>
      </c>
      <c r="W11" s="58">
        <v>801.87</v>
      </c>
      <c r="X11" s="58">
        <v>595.5</v>
      </c>
      <c r="Y11" s="52">
        <v>0.59063318257557729</v>
      </c>
    </row>
    <row r="12" spans="1:25" x14ac:dyDescent="0.25">
      <c r="A12" s="50" t="s">
        <v>416</v>
      </c>
      <c r="B12" s="50" t="s">
        <v>401</v>
      </c>
      <c r="C12" s="50" t="s">
        <v>115</v>
      </c>
      <c r="D12" s="50" t="s">
        <v>67</v>
      </c>
      <c r="E12" s="50" t="s">
        <v>419</v>
      </c>
      <c r="F12" s="50" t="s">
        <v>71</v>
      </c>
      <c r="G12" s="51">
        <v>254</v>
      </c>
      <c r="H12" s="55">
        <v>44449</v>
      </c>
      <c r="I12" s="50" t="s">
        <v>383</v>
      </c>
      <c r="J12" s="51" t="s">
        <v>20</v>
      </c>
      <c r="K12" s="51" t="s">
        <v>20</v>
      </c>
      <c r="L12" s="50" t="s">
        <v>97</v>
      </c>
      <c r="M12" s="56" t="s">
        <v>101</v>
      </c>
      <c r="N12" s="56">
        <v>37.81</v>
      </c>
      <c r="O12" s="56">
        <v>116.89</v>
      </c>
      <c r="P12" s="56">
        <v>116.89</v>
      </c>
      <c r="Q12" s="56">
        <v>116.89</v>
      </c>
      <c r="R12" s="56">
        <v>116.89</v>
      </c>
      <c r="S12" s="56">
        <v>713.23</v>
      </c>
      <c r="T12" s="56">
        <v>4788.83</v>
      </c>
      <c r="U12" s="56">
        <v>6007.43</v>
      </c>
      <c r="V12" s="58">
        <v>6007.43</v>
      </c>
      <c r="W12" s="58">
        <v>5969.62</v>
      </c>
      <c r="X12" s="58">
        <v>5852.73</v>
      </c>
      <c r="Y12" s="52">
        <v>0.97424855553872447</v>
      </c>
    </row>
    <row r="13" spans="1:25" x14ac:dyDescent="0.25">
      <c r="A13" s="50" t="s">
        <v>416</v>
      </c>
      <c r="B13" s="50" t="s">
        <v>401</v>
      </c>
      <c r="C13" s="50" t="s">
        <v>115</v>
      </c>
      <c r="D13" s="50" t="s">
        <v>67</v>
      </c>
      <c r="E13" s="50" t="s">
        <v>419</v>
      </c>
      <c r="F13" s="50" t="s">
        <v>71</v>
      </c>
      <c r="G13" s="51">
        <v>255</v>
      </c>
      <c r="H13" s="55">
        <v>44449</v>
      </c>
      <c r="I13" s="50" t="s">
        <v>384</v>
      </c>
      <c r="J13" s="51" t="s">
        <v>20</v>
      </c>
      <c r="K13" s="51" t="s">
        <v>20</v>
      </c>
      <c r="L13" s="50" t="s">
        <v>90</v>
      </c>
      <c r="M13" s="56">
        <v>177.6</v>
      </c>
      <c r="N13" s="56" t="s">
        <v>101</v>
      </c>
      <c r="O13" s="56" t="s">
        <v>101</v>
      </c>
      <c r="P13" s="56" t="s">
        <v>101</v>
      </c>
      <c r="Q13" s="56" t="s">
        <v>101</v>
      </c>
      <c r="R13" s="56" t="s">
        <v>101</v>
      </c>
      <c r="S13" s="56" t="s">
        <v>101</v>
      </c>
      <c r="T13" s="56" t="s">
        <v>101</v>
      </c>
      <c r="U13" s="56">
        <v>0</v>
      </c>
      <c r="V13" s="58">
        <v>177.6</v>
      </c>
      <c r="W13" s="58">
        <v>0</v>
      </c>
      <c r="X13" s="58" t="s">
        <v>101</v>
      </c>
      <c r="Y13" s="52" t="s">
        <v>102</v>
      </c>
    </row>
    <row r="14" spans="1:25" x14ac:dyDescent="0.25">
      <c r="A14" s="50" t="s">
        <v>416</v>
      </c>
      <c r="B14" s="50" t="s">
        <v>401</v>
      </c>
      <c r="C14" s="50" t="s">
        <v>115</v>
      </c>
      <c r="D14" s="50" t="s">
        <v>67</v>
      </c>
      <c r="E14" s="50" t="s">
        <v>419</v>
      </c>
      <c r="F14" s="50" t="s">
        <v>70</v>
      </c>
      <c r="G14" s="51">
        <v>256</v>
      </c>
      <c r="H14" s="55">
        <v>42447</v>
      </c>
      <c r="I14" s="50" t="s">
        <v>385</v>
      </c>
      <c r="J14" s="51" t="s">
        <v>9</v>
      </c>
      <c r="K14" s="51" t="s">
        <v>8</v>
      </c>
      <c r="L14" s="50" t="s">
        <v>69</v>
      </c>
      <c r="M14" s="56">
        <v>153.99</v>
      </c>
      <c r="N14" s="56" t="s">
        <v>101</v>
      </c>
      <c r="O14" s="56" t="s">
        <v>101</v>
      </c>
      <c r="P14" s="56" t="s">
        <v>101</v>
      </c>
      <c r="Q14" s="56">
        <v>118.99</v>
      </c>
      <c r="R14" s="56" t="s">
        <v>101</v>
      </c>
      <c r="S14" s="56" t="s">
        <v>101</v>
      </c>
      <c r="T14" s="56" t="s">
        <v>101</v>
      </c>
      <c r="U14" s="56">
        <v>118.99</v>
      </c>
      <c r="V14" s="58">
        <v>272.98</v>
      </c>
      <c r="W14" s="58">
        <v>118.99</v>
      </c>
      <c r="X14" s="58">
        <v>118.99</v>
      </c>
      <c r="Y14" s="52">
        <v>0.43589273939482742</v>
      </c>
    </row>
    <row r="15" spans="1:25" x14ac:dyDescent="0.25">
      <c r="A15" s="50" t="s">
        <v>416</v>
      </c>
      <c r="B15" s="50" t="s">
        <v>402</v>
      </c>
      <c r="C15" s="50" t="s">
        <v>111</v>
      </c>
      <c r="D15" s="50" t="s">
        <v>67</v>
      </c>
      <c r="E15" s="50" t="s">
        <v>419</v>
      </c>
      <c r="F15" s="50" t="s">
        <v>71</v>
      </c>
      <c r="G15" s="51">
        <v>1</v>
      </c>
      <c r="H15" s="55">
        <v>44449</v>
      </c>
      <c r="I15" s="50" t="s">
        <v>131</v>
      </c>
      <c r="J15" s="51" t="s">
        <v>20</v>
      </c>
      <c r="K15" s="51" t="s">
        <v>20</v>
      </c>
      <c r="L15" s="50" t="s">
        <v>69</v>
      </c>
      <c r="M15" s="56">
        <v>116.62</v>
      </c>
      <c r="N15" s="56">
        <v>1</v>
      </c>
      <c r="O15" s="56">
        <v>233.24</v>
      </c>
      <c r="P15" s="56">
        <v>233.24</v>
      </c>
      <c r="Q15" s="57">
        <v>66.48</v>
      </c>
      <c r="R15" s="57" t="s">
        <v>101</v>
      </c>
      <c r="S15" s="57" t="s">
        <v>101</v>
      </c>
      <c r="T15" s="57" t="s">
        <v>101</v>
      </c>
      <c r="U15" s="56">
        <v>533.96</v>
      </c>
      <c r="V15" s="58">
        <v>650.58000000000004</v>
      </c>
      <c r="W15" s="58">
        <v>532.96</v>
      </c>
      <c r="X15" s="58">
        <v>299.72000000000003</v>
      </c>
      <c r="Y15" s="52">
        <v>0.46069660917950139</v>
      </c>
    </row>
    <row r="16" spans="1:25" x14ac:dyDescent="0.25">
      <c r="A16" s="50" t="s">
        <v>416</v>
      </c>
      <c r="B16" s="50" t="s">
        <v>402</v>
      </c>
      <c r="C16" s="50" t="s">
        <v>111</v>
      </c>
      <c r="D16" s="50" t="s">
        <v>67</v>
      </c>
      <c r="E16" s="50" t="s">
        <v>419</v>
      </c>
      <c r="F16" s="50" t="s">
        <v>71</v>
      </c>
      <c r="G16" s="51">
        <v>2</v>
      </c>
      <c r="H16" s="55">
        <v>44449</v>
      </c>
      <c r="I16" s="50" t="s">
        <v>132</v>
      </c>
      <c r="J16" s="51" t="s">
        <v>20</v>
      </c>
      <c r="K16" s="51" t="s">
        <v>20</v>
      </c>
      <c r="L16" s="50" t="s">
        <v>72</v>
      </c>
      <c r="M16" s="56">
        <v>117.16</v>
      </c>
      <c r="N16" s="56">
        <v>117.16</v>
      </c>
      <c r="O16" s="56" t="s">
        <v>101</v>
      </c>
      <c r="P16" s="56" t="s">
        <v>101</v>
      </c>
      <c r="Q16" s="56" t="s">
        <v>101</v>
      </c>
      <c r="R16" s="56" t="s">
        <v>101</v>
      </c>
      <c r="S16" s="56" t="s">
        <v>101</v>
      </c>
      <c r="T16" s="56" t="s">
        <v>101</v>
      </c>
      <c r="U16" s="56">
        <v>117.16</v>
      </c>
      <c r="V16" s="58">
        <v>234.32</v>
      </c>
      <c r="W16" s="58">
        <v>0</v>
      </c>
      <c r="X16" s="58" t="s">
        <v>101</v>
      </c>
      <c r="Y16" s="52" t="s">
        <v>102</v>
      </c>
    </row>
    <row r="17" spans="1:25" x14ac:dyDescent="0.25">
      <c r="A17" s="50" t="s">
        <v>416</v>
      </c>
      <c r="B17" s="50" t="s">
        <v>402</v>
      </c>
      <c r="C17" s="50" t="s">
        <v>111</v>
      </c>
      <c r="D17" s="50" t="s">
        <v>67</v>
      </c>
      <c r="E17" s="50" t="s">
        <v>419</v>
      </c>
      <c r="F17" s="50" t="s">
        <v>71</v>
      </c>
      <c r="G17" s="51">
        <v>5</v>
      </c>
      <c r="H17" s="55">
        <v>44449</v>
      </c>
      <c r="I17" s="50" t="s">
        <v>135</v>
      </c>
      <c r="J17" s="51" t="s">
        <v>20</v>
      </c>
      <c r="K17" s="51" t="s">
        <v>20</v>
      </c>
      <c r="L17" s="50" t="s">
        <v>69</v>
      </c>
      <c r="M17" s="56">
        <v>112.61</v>
      </c>
      <c r="N17" s="56" t="s">
        <v>101</v>
      </c>
      <c r="O17" s="56" t="s">
        <v>101</v>
      </c>
      <c r="P17" s="56" t="s">
        <v>101</v>
      </c>
      <c r="Q17" s="56" t="s">
        <v>101</v>
      </c>
      <c r="R17" s="56" t="s">
        <v>101</v>
      </c>
      <c r="S17" s="56" t="s">
        <v>101</v>
      </c>
      <c r="T17" s="56" t="s">
        <v>101</v>
      </c>
      <c r="U17" s="56">
        <v>0</v>
      </c>
      <c r="V17" s="58">
        <v>112.61</v>
      </c>
      <c r="W17" s="58">
        <v>0</v>
      </c>
      <c r="X17" s="58" t="s">
        <v>101</v>
      </c>
      <c r="Y17" s="52" t="s">
        <v>102</v>
      </c>
    </row>
    <row r="18" spans="1:25" x14ac:dyDescent="0.25">
      <c r="A18" s="50" t="s">
        <v>416</v>
      </c>
      <c r="B18" s="50" t="s">
        <v>402</v>
      </c>
      <c r="C18" s="50" t="s">
        <v>111</v>
      </c>
      <c r="D18" s="50" t="s">
        <v>67</v>
      </c>
      <c r="E18" s="50" t="s">
        <v>419</v>
      </c>
      <c r="F18" s="50" t="s">
        <v>71</v>
      </c>
      <c r="G18" s="51">
        <v>6</v>
      </c>
      <c r="H18" s="55">
        <v>44449</v>
      </c>
      <c r="I18" s="50" t="s">
        <v>136</v>
      </c>
      <c r="J18" s="51" t="s">
        <v>20</v>
      </c>
      <c r="K18" s="51" t="s">
        <v>20</v>
      </c>
      <c r="L18" s="50" t="s">
        <v>69</v>
      </c>
      <c r="M18" s="56">
        <v>116.62</v>
      </c>
      <c r="N18" s="56">
        <v>116.62</v>
      </c>
      <c r="O18" s="56">
        <v>116.62</v>
      </c>
      <c r="P18" s="56">
        <v>116.62</v>
      </c>
      <c r="Q18" s="56">
        <v>116.62</v>
      </c>
      <c r="R18" s="56" t="s">
        <v>101</v>
      </c>
      <c r="S18" s="56" t="s">
        <v>101</v>
      </c>
      <c r="T18" s="56" t="s">
        <v>101</v>
      </c>
      <c r="U18" s="56">
        <v>466.48</v>
      </c>
      <c r="V18" s="58">
        <v>583.1</v>
      </c>
      <c r="W18" s="58">
        <v>349.86</v>
      </c>
      <c r="X18" s="58">
        <v>233.24</v>
      </c>
      <c r="Y18" s="52">
        <v>0.4</v>
      </c>
    </row>
    <row r="19" spans="1:25" x14ac:dyDescent="0.25">
      <c r="A19" s="50" t="s">
        <v>416</v>
      </c>
      <c r="B19" s="50" t="s">
        <v>402</v>
      </c>
      <c r="C19" s="50" t="s">
        <v>111</v>
      </c>
      <c r="D19" s="50" t="s">
        <v>67</v>
      </c>
      <c r="E19" s="50" t="s">
        <v>419</v>
      </c>
      <c r="F19" s="50" t="s">
        <v>71</v>
      </c>
      <c r="G19" s="51">
        <v>11</v>
      </c>
      <c r="H19" s="55">
        <v>44449</v>
      </c>
      <c r="I19" s="50" t="s">
        <v>141</v>
      </c>
      <c r="J19" s="51" t="s">
        <v>20</v>
      </c>
      <c r="K19" s="51" t="s">
        <v>20</v>
      </c>
      <c r="L19" s="50" t="s">
        <v>69</v>
      </c>
      <c r="M19" s="56">
        <v>130.06</v>
      </c>
      <c r="N19" s="56" t="s">
        <v>101</v>
      </c>
      <c r="O19" s="56">
        <v>193.22</v>
      </c>
      <c r="P19" s="56" t="s">
        <v>101</v>
      </c>
      <c r="Q19" s="57" t="s">
        <v>101</v>
      </c>
      <c r="R19" s="56" t="s">
        <v>101</v>
      </c>
      <c r="S19" s="56" t="s">
        <v>101</v>
      </c>
      <c r="T19" s="56" t="s">
        <v>101</v>
      </c>
      <c r="U19" s="56">
        <v>193.22</v>
      </c>
      <c r="V19" s="58">
        <v>323.27999999999997</v>
      </c>
      <c r="W19" s="59">
        <v>193.22</v>
      </c>
      <c r="X19" s="59" t="s">
        <v>101</v>
      </c>
      <c r="Y19" s="52" t="s">
        <v>102</v>
      </c>
    </row>
    <row r="20" spans="1:25" x14ac:dyDescent="0.25">
      <c r="A20" s="50" t="s">
        <v>416</v>
      </c>
      <c r="B20" s="50" t="s">
        <v>402</v>
      </c>
      <c r="C20" s="50" t="s">
        <v>111</v>
      </c>
      <c r="D20" s="50" t="s">
        <v>67</v>
      </c>
      <c r="E20" s="50" t="s">
        <v>419</v>
      </c>
      <c r="F20" s="50" t="s">
        <v>71</v>
      </c>
      <c r="G20" s="51">
        <v>13</v>
      </c>
      <c r="H20" s="55">
        <v>44449</v>
      </c>
      <c r="I20" s="50" t="s">
        <v>143</v>
      </c>
      <c r="J20" s="51" t="s">
        <v>20</v>
      </c>
      <c r="K20" s="51" t="s">
        <v>20</v>
      </c>
      <c r="L20" s="50" t="s">
        <v>69</v>
      </c>
      <c r="M20" s="56" t="s">
        <v>101</v>
      </c>
      <c r="N20" s="56">
        <v>9.2099999999999937</v>
      </c>
      <c r="O20" s="56">
        <v>9.2099999999999937</v>
      </c>
      <c r="P20" s="56">
        <v>9.2099999999999937</v>
      </c>
      <c r="Q20" s="56" t="s">
        <v>101</v>
      </c>
      <c r="R20" s="56" t="s">
        <v>101</v>
      </c>
      <c r="S20" s="56" t="s">
        <v>101</v>
      </c>
      <c r="T20" s="56" t="s">
        <v>101</v>
      </c>
      <c r="U20" s="56">
        <v>27.629999999999981</v>
      </c>
      <c r="V20" s="58">
        <v>27.629999999999981</v>
      </c>
      <c r="W20" s="58">
        <v>18.419999999999987</v>
      </c>
      <c r="X20" s="58">
        <v>9.2099999999999937</v>
      </c>
      <c r="Y20" s="52">
        <v>0.33333333333333331</v>
      </c>
    </row>
    <row r="21" spans="1:25" x14ac:dyDescent="0.25">
      <c r="A21" s="50" t="s">
        <v>416</v>
      </c>
      <c r="B21" s="50" t="s">
        <v>402</v>
      </c>
      <c r="C21" s="50" t="s">
        <v>111</v>
      </c>
      <c r="D21" s="50" t="s">
        <v>67</v>
      </c>
      <c r="E21" s="50" t="s">
        <v>419</v>
      </c>
      <c r="F21" s="50" t="s">
        <v>71</v>
      </c>
      <c r="G21" s="51">
        <v>14</v>
      </c>
      <c r="H21" s="55">
        <v>44449</v>
      </c>
      <c r="I21" s="50" t="s">
        <v>144</v>
      </c>
      <c r="J21" s="51" t="s">
        <v>20</v>
      </c>
      <c r="K21" s="51" t="s">
        <v>20</v>
      </c>
      <c r="L21" s="50" t="s">
        <v>69</v>
      </c>
      <c r="M21" s="56" t="s">
        <v>101</v>
      </c>
      <c r="N21" s="56">
        <v>253.98</v>
      </c>
      <c r="O21" s="56" t="s">
        <v>101</v>
      </c>
      <c r="P21" s="56" t="s">
        <v>101</v>
      </c>
      <c r="Q21" s="56" t="s">
        <v>101</v>
      </c>
      <c r="R21" s="56" t="s">
        <v>101</v>
      </c>
      <c r="S21" s="56" t="s">
        <v>101</v>
      </c>
      <c r="T21" s="56" t="s">
        <v>101</v>
      </c>
      <c r="U21" s="56">
        <v>253.98</v>
      </c>
      <c r="V21" s="58">
        <v>253.98</v>
      </c>
      <c r="W21" s="58">
        <v>0</v>
      </c>
      <c r="X21" s="58" t="s">
        <v>101</v>
      </c>
      <c r="Y21" s="52" t="s">
        <v>102</v>
      </c>
    </row>
    <row r="22" spans="1:25" x14ac:dyDescent="0.25">
      <c r="A22" s="50" t="s">
        <v>416</v>
      </c>
      <c r="B22" s="50" t="s">
        <v>402</v>
      </c>
      <c r="C22" s="50" t="s">
        <v>111</v>
      </c>
      <c r="D22" s="50" t="s">
        <v>67</v>
      </c>
      <c r="E22" s="50" t="s">
        <v>419</v>
      </c>
      <c r="F22" s="50" t="s">
        <v>71</v>
      </c>
      <c r="G22" s="51">
        <v>16</v>
      </c>
      <c r="H22" s="55">
        <v>44449</v>
      </c>
      <c r="I22" s="50" t="s">
        <v>146</v>
      </c>
      <c r="J22" s="51" t="s">
        <v>20</v>
      </c>
      <c r="K22" s="51" t="s">
        <v>20</v>
      </c>
      <c r="L22" s="50" t="s">
        <v>69</v>
      </c>
      <c r="M22" s="56" t="s">
        <v>101</v>
      </c>
      <c r="N22" s="56">
        <v>112.88</v>
      </c>
      <c r="O22" s="56">
        <v>112.88</v>
      </c>
      <c r="P22" s="56">
        <v>112.88</v>
      </c>
      <c r="Q22" s="56">
        <v>112.88</v>
      </c>
      <c r="R22" s="56">
        <v>112.88</v>
      </c>
      <c r="S22" s="56">
        <v>112.88</v>
      </c>
      <c r="T22" s="56">
        <v>677.28</v>
      </c>
      <c r="U22" s="56">
        <v>1354.56</v>
      </c>
      <c r="V22" s="58">
        <v>1354.56</v>
      </c>
      <c r="W22" s="58">
        <v>1241.6799999999998</v>
      </c>
      <c r="X22" s="58">
        <v>1128.8</v>
      </c>
      <c r="Y22" s="52">
        <v>0.83333333333333337</v>
      </c>
    </row>
    <row r="23" spans="1:25" x14ac:dyDescent="0.25">
      <c r="A23" s="50" t="s">
        <v>416</v>
      </c>
      <c r="B23" s="50" t="s">
        <v>402</v>
      </c>
      <c r="C23" s="50" t="s">
        <v>111</v>
      </c>
      <c r="D23" s="50" t="s">
        <v>67</v>
      </c>
      <c r="E23" s="50" t="s">
        <v>419</v>
      </c>
      <c r="F23" s="50" t="s">
        <v>71</v>
      </c>
      <c r="G23" s="51">
        <v>21</v>
      </c>
      <c r="H23" s="55">
        <v>44449</v>
      </c>
      <c r="I23" s="50" t="s">
        <v>151</v>
      </c>
      <c r="J23" s="51" t="s">
        <v>20</v>
      </c>
      <c r="K23" s="51" t="s">
        <v>20</v>
      </c>
      <c r="L23" s="50" t="s">
        <v>69</v>
      </c>
      <c r="M23" s="56">
        <v>233.78</v>
      </c>
      <c r="N23" s="56">
        <v>229.5</v>
      </c>
      <c r="O23" s="56" t="s">
        <v>101</v>
      </c>
      <c r="P23" s="56">
        <v>463.28</v>
      </c>
      <c r="Q23" s="56">
        <v>112.61</v>
      </c>
      <c r="R23" s="56" t="s">
        <v>101</v>
      </c>
      <c r="S23" s="56">
        <v>233.78</v>
      </c>
      <c r="T23" s="56">
        <v>101.89</v>
      </c>
      <c r="U23" s="56">
        <v>1141.0600000000002</v>
      </c>
      <c r="V23" s="58">
        <v>1374.84</v>
      </c>
      <c r="W23" s="58">
        <v>911.56</v>
      </c>
      <c r="X23" s="58">
        <v>911.56</v>
      </c>
      <c r="Y23" s="52">
        <v>0.66302987984056327</v>
      </c>
    </row>
    <row r="24" spans="1:25" x14ac:dyDescent="0.25">
      <c r="A24" s="50" t="s">
        <v>416</v>
      </c>
      <c r="B24" s="50" t="s">
        <v>402</v>
      </c>
      <c r="C24" s="50" t="s">
        <v>111</v>
      </c>
      <c r="D24" s="50" t="s">
        <v>67</v>
      </c>
      <c r="E24" s="50" t="s">
        <v>419</v>
      </c>
      <c r="F24" s="50" t="s">
        <v>71</v>
      </c>
      <c r="G24" s="51">
        <v>22</v>
      </c>
      <c r="H24" s="55">
        <v>44449</v>
      </c>
      <c r="I24" s="50" t="s">
        <v>152</v>
      </c>
      <c r="J24" s="51" t="s">
        <v>20</v>
      </c>
      <c r="K24" s="51" t="s">
        <v>20</v>
      </c>
      <c r="L24" s="50" t="s">
        <v>69</v>
      </c>
      <c r="M24" s="56" t="s">
        <v>101</v>
      </c>
      <c r="N24" s="56">
        <v>335.49</v>
      </c>
      <c r="O24" s="56">
        <v>335.49</v>
      </c>
      <c r="P24" s="56">
        <v>223.66</v>
      </c>
      <c r="Q24" s="56" t="s">
        <v>101</v>
      </c>
      <c r="R24" s="56" t="s">
        <v>101</v>
      </c>
      <c r="S24" s="56" t="s">
        <v>101</v>
      </c>
      <c r="T24" s="56" t="s">
        <v>101</v>
      </c>
      <c r="U24" s="56">
        <v>894.64</v>
      </c>
      <c r="V24" s="58">
        <v>894.64</v>
      </c>
      <c r="W24" s="58">
        <v>559.15</v>
      </c>
      <c r="X24" s="58">
        <v>223.66</v>
      </c>
      <c r="Y24" s="52">
        <v>0.25</v>
      </c>
    </row>
    <row r="25" spans="1:25" x14ac:dyDescent="0.25">
      <c r="A25" s="50" t="s">
        <v>416</v>
      </c>
      <c r="B25" s="50" t="s">
        <v>402</v>
      </c>
      <c r="C25" s="50" t="s">
        <v>111</v>
      </c>
      <c r="D25" s="50" t="s">
        <v>67</v>
      </c>
      <c r="E25" s="50" t="s">
        <v>419</v>
      </c>
      <c r="F25" s="50" t="s">
        <v>71</v>
      </c>
      <c r="G25" s="51">
        <v>23</v>
      </c>
      <c r="H25" s="55">
        <v>44449</v>
      </c>
      <c r="I25" s="50" t="s">
        <v>153</v>
      </c>
      <c r="J25" s="51" t="s">
        <v>20</v>
      </c>
      <c r="K25" s="51" t="s">
        <v>20</v>
      </c>
      <c r="L25" s="50" t="s">
        <v>69</v>
      </c>
      <c r="M25" s="56">
        <v>89.21</v>
      </c>
      <c r="N25" s="56" t="s">
        <v>101</v>
      </c>
      <c r="O25" s="56">
        <v>89.21</v>
      </c>
      <c r="P25" s="56">
        <v>89.21</v>
      </c>
      <c r="Q25" s="56">
        <v>89.21</v>
      </c>
      <c r="R25" s="56" t="s">
        <v>101</v>
      </c>
      <c r="S25" s="56" t="s">
        <v>101</v>
      </c>
      <c r="T25" s="56" t="s">
        <v>101</v>
      </c>
      <c r="U25" s="56">
        <v>267.63</v>
      </c>
      <c r="V25" s="58">
        <v>356.84</v>
      </c>
      <c r="W25" s="58">
        <v>267.63</v>
      </c>
      <c r="X25" s="58">
        <v>178.42</v>
      </c>
      <c r="Y25" s="52">
        <v>0.5</v>
      </c>
    </row>
    <row r="26" spans="1:25" x14ac:dyDescent="0.25">
      <c r="A26" s="50" t="s">
        <v>416</v>
      </c>
      <c r="B26" s="50" t="s">
        <v>402</v>
      </c>
      <c r="C26" s="50" t="s">
        <v>111</v>
      </c>
      <c r="D26" s="50" t="s">
        <v>67</v>
      </c>
      <c r="E26" s="50" t="s">
        <v>419</v>
      </c>
      <c r="F26" s="50" t="s">
        <v>71</v>
      </c>
      <c r="G26" s="51">
        <v>24</v>
      </c>
      <c r="H26" s="55">
        <v>44449</v>
      </c>
      <c r="I26" s="50" t="s">
        <v>154</v>
      </c>
      <c r="J26" s="51" t="s">
        <v>20</v>
      </c>
      <c r="K26" s="51" t="s">
        <v>20</v>
      </c>
      <c r="L26" s="50" t="s">
        <v>69</v>
      </c>
      <c r="M26" s="56" t="s">
        <v>101</v>
      </c>
      <c r="N26" s="56" t="s">
        <v>101</v>
      </c>
      <c r="O26" s="56" t="s">
        <v>101</v>
      </c>
      <c r="P26" s="56" t="s">
        <v>101</v>
      </c>
      <c r="Q26" s="56" t="s">
        <v>101</v>
      </c>
      <c r="R26" s="56" t="s">
        <v>101</v>
      </c>
      <c r="S26" s="56" t="s">
        <v>101</v>
      </c>
      <c r="T26" s="56">
        <v>294.25</v>
      </c>
      <c r="U26" s="56">
        <v>294.25</v>
      </c>
      <c r="V26" s="58">
        <v>294.25</v>
      </c>
      <c r="W26" s="58">
        <v>294.25</v>
      </c>
      <c r="X26" s="58">
        <v>294.25</v>
      </c>
      <c r="Y26" s="52">
        <v>1</v>
      </c>
    </row>
    <row r="27" spans="1:25" x14ac:dyDescent="0.25">
      <c r="A27" s="50" t="s">
        <v>416</v>
      </c>
      <c r="B27" s="50" t="s">
        <v>402</v>
      </c>
      <c r="C27" s="50" t="s">
        <v>111</v>
      </c>
      <c r="D27" s="50" t="s">
        <v>67</v>
      </c>
      <c r="E27" s="50" t="s">
        <v>419</v>
      </c>
      <c r="F27" s="50" t="s">
        <v>71</v>
      </c>
      <c r="G27" s="51">
        <v>25</v>
      </c>
      <c r="H27" s="55">
        <v>44449</v>
      </c>
      <c r="I27" s="50" t="s">
        <v>155</v>
      </c>
      <c r="J27" s="51" t="s">
        <v>20</v>
      </c>
      <c r="K27" s="51" t="s">
        <v>20</v>
      </c>
      <c r="L27" s="50" t="s">
        <v>69</v>
      </c>
      <c r="M27" s="56" t="s">
        <v>101</v>
      </c>
      <c r="N27" s="56">
        <v>129.76</v>
      </c>
      <c r="O27" s="56">
        <v>129.76</v>
      </c>
      <c r="P27" s="56" t="s">
        <v>101</v>
      </c>
      <c r="Q27" s="56" t="s">
        <v>101</v>
      </c>
      <c r="R27" s="56" t="s">
        <v>101</v>
      </c>
      <c r="S27" s="56" t="s">
        <v>101</v>
      </c>
      <c r="T27" s="56" t="s">
        <v>101</v>
      </c>
      <c r="U27" s="56">
        <v>259.52</v>
      </c>
      <c r="V27" s="58">
        <v>259.52</v>
      </c>
      <c r="W27" s="58">
        <v>129.76</v>
      </c>
      <c r="X27" s="58" t="s">
        <v>101</v>
      </c>
      <c r="Y27" s="52" t="s">
        <v>102</v>
      </c>
    </row>
    <row r="28" spans="1:25" x14ac:dyDescent="0.25">
      <c r="A28" s="50" t="s">
        <v>416</v>
      </c>
      <c r="B28" s="50" t="s">
        <v>402</v>
      </c>
      <c r="C28" s="50" t="s">
        <v>111</v>
      </c>
      <c r="D28" s="50" t="s">
        <v>67</v>
      </c>
      <c r="E28" s="50" t="s">
        <v>419</v>
      </c>
      <c r="F28" s="50" t="s">
        <v>71</v>
      </c>
      <c r="G28" s="51">
        <v>27</v>
      </c>
      <c r="H28" s="55">
        <v>44449</v>
      </c>
      <c r="I28" s="50" t="s">
        <v>157</v>
      </c>
      <c r="J28" s="51" t="s">
        <v>20</v>
      </c>
      <c r="K28" s="51" t="s">
        <v>20</v>
      </c>
      <c r="L28" s="50" t="s">
        <v>69</v>
      </c>
      <c r="M28" s="56" t="s">
        <v>101</v>
      </c>
      <c r="N28" s="56">
        <v>97.81</v>
      </c>
      <c r="O28" s="56">
        <v>97.81</v>
      </c>
      <c r="P28" s="56">
        <v>97.81</v>
      </c>
      <c r="Q28" s="56" t="s">
        <v>101</v>
      </c>
      <c r="R28" s="56">
        <v>97.81</v>
      </c>
      <c r="S28" s="56" t="s">
        <v>101</v>
      </c>
      <c r="T28" s="56" t="s">
        <v>101</v>
      </c>
      <c r="U28" s="56">
        <v>391.24</v>
      </c>
      <c r="V28" s="58">
        <v>391.24</v>
      </c>
      <c r="W28" s="58">
        <v>293.43</v>
      </c>
      <c r="X28" s="58">
        <v>195.62</v>
      </c>
      <c r="Y28" s="52">
        <v>0.5</v>
      </c>
    </row>
    <row r="29" spans="1:25" x14ac:dyDescent="0.25">
      <c r="A29" s="50" t="s">
        <v>416</v>
      </c>
      <c r="B29" s="50" t="s">
        <v>402</v>
      </c>
      <c r="C29" s="50" t="s">
        <v>111</v>
      </c>
      <c r="D29" s="50" t="s">
        <v>67</v>
      </c>
      <c r="E29" s="50" t="s">
        <v>419</v>
      </c>
      <c r="F29" s="50" t="s">
        <v>71</v>
      </c>
      <c r="G29" s="51">
        <v>28</v>
      </c>
      <c r="H29" s="55">
        <v>44449</v>
      </c>
      <c r="I29" s="50" t="s">
        <v>158</v>
      </c>
      <c r="J29" s="51" t="s">
        <v>20</v>
      </c>
      <c r="K29" s="51" t="s">
        <v>20</v>
      </c>
      <c r="L29" s="50" t="s">
        <v>69</v>
      </c>
      <c r="M29" s="56">
        <v>101.89</v>
      </c>
      <c r="N29" s="56" t="s">
        <v>101</v>
      </c>
      <c r="O29" s="56" t="s">
        <v>101</v>
      </c>
      <c r="P29" s="56" t="s">
        <v>101</v>
      </c>
      <c r="Q29" s="56" t="s">
        <v>101</v>
      </c>
      <c r="R29" s="56" t="s">
        <v>101</v>
      </c>
      <c r="S29" s="56" t="s">
        <v>101</v>
      </c>
      <c r="T29" s="56" t="s">
        <v>101</v>
      </c>
      <c r="U29" s="56">
        <v>0</v>
      </c>
      <c r="V29" s="58">
        <v>101.89</v>
      </c>
      <c r="W29" s="58">
        <v>0</v>
      </c>
      <c r="X29" s="58" t="s">
        <v>101</v>
      </c>
      <c r="Y29" s="52" t="s">
        <v>102</v>
      </c>
    </row>
    <row r="30" spans="1:25" x14ac:dyDescent="0.25">
      <c r="A30" s="50" t="s">
        <v>416</v>
      </c>
      <c r="B30" s="50" t="s">
        <v>402</v>
      </c>
      <c r="C30" s="50" t="s">
        <v>111</v>
      </c>
      <c r="D30" s="50" t="s">
        <v>67</v>
      </c>
      <c r="E30" s="50" t="s">
        <v>419</v>
      </c>
      <c r="F30" s="50" t="s">
        <v>71</v>
      </c>
      <c r="G30" s="51">
        <v>29</v>
      </c>
      <c r="H30" s="55">
        <v>44449</v>
      </c>
      <c r="I30" s="50" t="s">
        <v>159</v>
      </c>
      <c r="J30" s="51" t="s">
        <v>20</v>
      </c>
      <c r="K30" s="51" t="s">
        <v>20</v>
      </c>
      <c r="L30" s="50" t="s">
        <v>69</v>
      </c>
      <c r="M30" s="56" t="s">
        <v>101</v>
      </c>
      <c r="N30" s="56" t="s">
        <v>101</v>
      </c>
      <c r="O30" s="56" t="s">
        <v>101</v>
      </c>
      <c r="P30" s="56" t="s">
        <v>101</v>
      </c>
      <c r="Q30" s="56" t="s">
        <v>101</v>
      </c>
      <c r="R30" s="56" t="s">
        <v>101</v>
      </c>
      <c r="S30" s="56" t="s">
        <v>101</v>
      </c>
      <c r="T30" s="56">
        <v>548.67999999999995</v>
      </c>
      <c r="U30" s="56">
        <v>548.67999999999995</v>
      </c>
      <c r="V30" s="58">
        <v>548.67999999999995</v>
      </c>
      <c r="W30" s="58">
        <v>548.67999999999995</v>
      </c>
      <c r="X30" s="58">
        <v>548.67999999999995</v>
      </c>
      <c r="Y30" s="52">
        <v>1</v>
      </c>
    </row>
    <row r="31" spans="1:25" x14ac:dyDescent="0.25">
      <c r="A31" s="50" t="s">
        <v>416</v>
      </c>
      <c r="B31" s="50" t="s">
        <v>402</v>
      </c>
      <c r="C31" s="50" t="s">
        <v>111</v>
      </c>
      <c r="D31" s="50" t="s">
        <v>67</v>
      </c>
      <c r="E31" s="50" t="s">
        <v>419</v>
      </c>
      <c r="F31" s="50" t="s">
        <v>71</v>
      </c>
      <c r="G31" s="51">
        <v>31</v>
      </c>
      <c r="H31" s="55">
        <v>44449</v>
      </c>
      <c r="I31" s="50" t="s">
        <v>161</v>
      </c>
      <c r="J31" s="51" t="s">
        <v>20</v>
      </c>
      <c r="K31" s="51" t="s">
        <v>20</v>
      </c>
      <c r="L31" s="50" t="s">
        <v>69</v>
      </c>
      <c r="M31" s="56" t="s">
        <v>101</v>
      </c>
      <c r="N31" s="56" t="s">
        <v>101</v>
      </c>
      <c r="O31" s="56" t="s">
        <v>101</v>
      </c>
      <c r="P31" s="56" t="s">
        <v>101</v>
      </c>
      <c r="Q31" s="56" t="s">
        <v>101</v>
      </c>
      <c r="R31" s="56" t="s">
        <v>101</v>
      </c>
      <c r="S31" s="56" t="s">
        <v>101</v>
      </c>
      <c r="T31" s="56">
        <v>112.09</v>
      </c>
      <c r="U31" s="56">
        <v>112.09</v>
      </c>
      <c r="V31" s="58">
        <v>112.09</v>
      </c>
      <c r="W31" s="58">
        <v>112.09</v>
      </c>
      <c r="X31" s="58">
        <v>112.09</v>
      </c>
      <c r="Y31" s="52">
        <v>1</v>
      </c>
    </row>
    <row r="32" spans="1:25" x14ac:dyDescent="0.25">
      <c r="A32" s="50" t="s">
        <v>416</v>
      </c>
      <c r="B32" s="50" t="s">
        <v>402</v>
      </c>
      <c r="C32" s="50" t="s">
        <v>111</v>
      </c>
      <c r="D32" s="50" t="s">
        <v>67</v>
      </c>
      <c r="E32" s="50" t="s">
        <v>419</v>
      </c>
      <c r="F32" s="50" t="s">
        <v>71</v>
      </c>
      <c r="G32" s="51">
        <v>32</v>
      </c>
      <c r="H32" s="55">
        <v>44449</v>
      </c>
      <c r="I32" s="50" t="s">
        <v>162</v>
      </c>
      <c r="J32" s="51" t="s">
        <v>20</v>
      </c>
      <c r="K32" s="51" t="s">
        <v>20</v>
      </c>
      <c r="L32" s="50" t="s">
        <v>85</v>
      </c>
      <c r="M32" s="56">
        <v>117.16</v>
      </c>
      <c r="N32" s="56" t="s">
        <v>101</v>
      </c>
      <c r="O32" s="56" t="s">
        <v>101</v>
      </c>
      <c r="P32" s="56" t="s">
        <v>101</v>
      </c>
      <c r="Q32" s="56" t="s">
        <v>101</v>
      </c>
      <c r="R32" s="56" t="s">
        <v>101</v>
      </c>
      <c r="S32" s="56" t="s">
        <v>101</v>
      </c>
      <c r="T32" s="56" t="s">
        <v>101</v>
      </c>
      <c r="U32" s="56">
        <v>0</v>
      </c>
      <c r="V32" s="58">
        <v>117.16</v>
      </c>
      <c r="W32" s="58">
        <v>0</v>
      </c>
      <c r="X32" s="58" t="s">
        <v>101</v>
      </c>
      <c r="Y32" s="52" t="s">
        <v>102</v>
      </c>
    </row>
    <row r="33" spans="1:25" x14ac:dyDescent="0.25">
      <c r="A33" s="50" t="s">
        <v>416</v>
      </c>
      <c r="B33" s="50" t="s">
        <v>402</v>
      </c>
      <c r="C33" s="50" t="s">
        <v>111</v>
      </c>
      <c r="D33" s="50" t="s">
        <v>67</v>
      </c>
      <c r="E33" s="50" t="s">
        <v>419</v>
      </c>
      <c r="F33" s="50" t="s">
        <v>71</v>
      </c>
      <c r="G33" s="51">
        <v>34</v>
      </c>
      <c r="H33" s="55">
        <v>44449</v>
      </c>
      <c r="I33" s="50" t="s">
        <v>164</v>
      </c>
      <c r="J33" s="51" t="s">
        <v>20</v>
      </c>
      <c r="K33" s="51" t="s">
        <v>20</v>
      </c>
      <c r="L33" s="50" t="s">
        <v>69</v>
      </c>
      <c r="M33" s="56" t="s">
        <v>101</v>
      </c>
      <c r="N33" s="56" t="s">
        <v>101</v>
      </c>
      <c r="O33" s="56" t="s">
        <v>101</v>
      </c>
      <c r="P33" s="56" t="s">
        <v>101</v>
      </c>
      <c r="Q33" s="56" t="s">
        <v>101</v>
      </c>
      <c r="R33" s="56" t="s">
        <v>101</v>
      </c>
      <c r="S33" s="56" t="s">
        <v>101</v>
      </c>
      <c r="T33" s="56">
        <v>695.5</v>
      </c>
      <c r="U33" s="56">
        <v>695.5</v>
      </c>
      <c r="V33" s="58">
        <v>695.5</v>
      </c>
      <c r="W33" s="58">
        <v>695.5</v>
      </c>
      <c r="X33" s="58">
        <v>695.5</v>
      </c>
      <c r="Y33" s="52">
        <v>1</v>
      </c>
    </row>
    <row r="34" spans="1:25" x14ac:dyDescent="0.25">
      <c r="A34" s="50" t="s">
        <v>416</v>
      </c>
      <c r="B34" s="50" t="s">
        <v>402</v>
      </c>
      <c r="C34" s="50" t="s">
        <v>111</v>
      </c>
      <c r="D34" s="50" t="s">
        <v>67</v>
      </c>
      <c r="E34" s="50" t="s">
        <v>419</v>
      </c>
      <c r="F34" s="50" t="s">
        <v>71</v>
      </c>
      <c r="G34" s="51">
        <v>35</v>
      </c>
      <c r="H34" s="55">
        <v>44449</v>
      </c>
      <c r="I34" s="50" t="s">
        <v>165</v>
      </c>
      <c r="J34" s="51" t="s">
        <v>20</v>
      </c>
      <c r="K34" s="51" t="s">
        <v>20</v>
      </c>
      <c r="L34" s="50" t="s">
        <v>69</v>
      </c>
      <c r="M34" s="56" t="s">
        <v>101</v>
      </c>
      <c r="N34" s="56">
        <v>559</v>
      </c>
      <c r="O34" s="56" t="s">
        <v>101</v>
      </c>
      <c r="P34" s="56" t="s">
        <v>101</v>
      </c>
      <c r="Q34" s="56" t="s">
        <v>101</v>
      </c>
      <c r="R34" s="56" t="s">
        <v>101</v>
      </c>
      <c r="S34" s="56" t="s">
        <v>101</v>
      </c>
      <c r="T34" s="56" t="s">
        <v>101</v>
      </c>
      <c r="U34" s="56">
        <v>559</v>
      </c>
      <c r="V34" s="58">
        <v>559</v>
      </c>
      <c r="W34" s="58">
        <v>0</v>
      </c>
      <c r="X34" s="58" t="s">
        <v>101</v>
      </c>
      <c r="Y34" s="52" t="s">
        <v>102</v>
      </c>
    </row>
    <row r="35" spans="1:25" x14ac:dyDescent="0.25">
      <c r="A35" s="50" t="s">
        <v>416</v>
      </c>
      <c r="B35" s="50" t="s">
        <v>402</v>
      </c>
      <c r="C35" s="50" t="s">
        <v>111</v>
      </c>
      <c r="D35" s="50" t="s">
        <v>67</v>
      </c>
      <c r="E35" s="50" t="s">
        <v>419</v>
      </c>
      <c r="F35" s="50" t="s">
        <v>71</v>
      </c>
      <c r="G35" s="51">
        <v>36</v>
      </c>
      <c r="H35" s="55">
        <v>44449</v>
      </c>
      <c r="I35" s="50" t="s">
        <v>166</v>
      </c>
      <c r="J35" s="51" t="s">
        <v>20</v>
      </c>
      <c r="K35" s="51" t="s">
        <v>20</v>
      </c>
      <c r="L35" s="50" t="s">
        <v>69</v>
      </c>
      <c r="M35" s="56">
        <v>232.14</v>
      </c>
      <c r="N35" s="56">
        <v>349.03</v>
      </c>
      <c r="O35" s="56" t="s">
        <v>101</v>
      </c>
      <c r="P35" s="56">
        <v>116.07</v>
      </c>
      <c r="Q35" s="56" t="s">
        <v>101</v>
      </c>
      <c r="R35" s="56" t="s">
        <v>101</v>
      </c>
      <c r="S35" s="56" t="s">
        <v>101</v>
      </c>
      <c r="T35" s="56" t="s">
        <v>101</v>
      </c>
      <c r="U35" s="56">
        <v>465.09999999999997</v>
      </c>
      <c r="V35" s="58">
        <v>697.24</v>
      </c>
      <c r="W35" s="58">
        <v>116.07</v>
      </c>
      <c r="X35" s="58">
        <v>116.07</v>
      </c>
      <c r="Y35" s="52">
        <v>0.16647065572830014</v>
      </c>
    </row>
    <row r="36" spans="1:25" x14ac:dyDescent="0.25">
      <c r="A36" s="50" t="s">
        <v>416</v>
      </c>
      <c r="B36" s="50" t="s">
        <v>402</v>
      </c>
      <c r="C36" s="50" t="s">
        <v>111</v>
      </c>
      <c r="D36" s="50" t="s">
        <v>67</v>
      </c>
      <c r="E36" s="50" t="s">
        <v>419</v>
      </c>
      <c r="F36" s="50" t="s">
        <v>71</v>
      </c>
      <c r="G36" s="51">
        <v>37</v>
      </c>
      <c r="H36" s="55">
        <v>44449</v>
      </c>
      <c r="I36" s="50" t="s">
        <v>167</v>
      </c>
      <c r="J36" s="51" t="s">
        <v>20</v>
      </c>
      <c r="K36" s="51" t="s">
        <v>20</v>
      </c>
      <c r="L36" s="50" t="s">
        <v>69</v>
      </c>
      <c r="M36" s="56" t="s">
        <v>101</v>
      </c>
      <c r="N36" s="56">
        <v>145.13</v>
      </c>
      <c r="O36" s="56">
        <v>145.13</v>
      </c>
      <c r="P36" s="56">
        <v>145.13</v>
      </c>
      <c r="Q36" s="56">
        <v>145.13</v>
      </c>
      <c r="R36" s="56">
        <v>145.13</v>
      </c>
      <c r="S36" s="56">
        <v>145.13</v>
      </c>
      <c r="T36" s="56" t="s">
        <v>101</v>
      </c>
      <c r="U36" s="56">
        <v>870.78</v>
      </c>
      <c r="V36" s="58">
        <v>870.78</v>
      </c>
      <c r="W36" s="58">
        <v>725.65</v>
      </c>
      <c r="X36" s="58">
        <v>580.52</v>
      </c>
      <c r="Y36" s="52">
        <v>0.66666666666666663</v>
      </c>
    </row>
    <row r="37" spans="1:25" x14ac:dyDescent="0.25">
      <c r="A37" s="50" t="s">
        <v>416</v>
      </c>
      <c r="B37" s="50" t="s">
        <v>402</v>
      </c>
      <c r="C37" s="50" t="s">
        <v>111</v>
      </c>
      <c r="D37" s="50" t="s">
        <v>67</v>
      </c>
      <c r="E37" s="50" t="s">
        <v>419</v>
      </c>
      <c r="F37" s="50" t="s">
        <v>71</v>
      </c>
      <c r="G37" s="51">
        <v>38</v>
      </c>
      <c r="H37" s="55">
        <v>44449</v>
      </c>
      <c r="I37" s="50" t="s">
        <v>168</v>
      </c>
      <c r="J37" s="51" t="s">
        <v>20</v>
      </c>
      <c r="K37" s="51" t="s">
        <v>20</v>
      </c>
      <c r="L37" s="50" t="s">
        <v>69</v>
      </c>
      <c r="M37" s="56" t="s">
        <v>101</v>
      </c>
      <c r="N37" s="56" t="s">
        <v>101</v>
      </c>
      <c r="O37" s="56">
        <v>129.46</v>
      </c>
      <c r="P37" s="56" t="s">
        <v>101</v>
      </c>
      <c r="Q37" s="56" t="s">
        <v>101</v>
      </c>
      <c r="R37" s="56" t="s">
        <v>101</v>
      </c>
      <c r="S37" s="56" t="s">
        <v>101</v>
      </c>
      <c r="T37" s="56" t="s">
        <v>101</v>
      </c>
      <c r="U37" s="56">
        <v>129.46</v>
      </c>
      <c r="V37" s="58">
        <v>129.46</v>
      </c>
      <c r="W37" s="58">
        <v>129.46</v>
      </c>
      <c r="X37" s="58" t="s">
        <v>101</v>
      </c>
      <c r="Y37" s="52" t="s">
        <v>102</v>
      </c>
    </row>
    <row r="38" spans="1:25" x14ac:dyDescent="0.25">
      <c r="A38" s="50" t="s">
        <v>416</v>
      </c>
      <c r="B38" s="50" t="s">
        <v>402</v>
      </c>
      <c r="C38" s="50" t="s">
        <v>111</v>
      </c>
      <c r="D38" s="50" t="s">
        <v>67</v>
      </c>
      <c r="E38" s="50" t="s">
        <v>419</v>
      </c>
      <c r="F38" s="50" t="s">
        <v>71</v>
      </c>
      <c r="G38" s="51">
        <v>40</v>
      </c>
      <c r="H38" s="55">
        <v>44449</v>
      </c>
      <c r="I38" s="50" t="s">
        <v>170</v>
      </c>
      <c r="J38" s="51" t="s">
        <v>20</v>
      </c>
      <c r="K38" s="51" t="s">
        <v>20</v>
      </c>
      <c r="L38" s="50" t="s">
        <v>69</v>
      </c>
      <c r="M38" s="56" t="s">
        <v>101</v>
      </c>
      <c r="N38" s="56">
        <v>108.99</v>
      </c>
      <c r="O38" s="56" t="s">
        <v>101</v>
      </c>
      <c r="P38" s="56">
        <v>1069.2</v>
      </c>
      <c r="Q38" s="56">
        <v>-8.17</v>
      </c>
      <c r="R38" s="56">
        <v>-8.17</v>
      </c>
      <c r="S38" s="56">
        <v>-7.13</v>
      </c>
      <c r="T38" s="56">
        <v>-42.78</v>
      </c>
      <c r="U38" s="56">
        <v>1111.9399999999998</v>
      </c>
      <c r="V38" s="58">
        <v>1111.9399999999998</v>
      </c>
      <c r="W38" s="58">
        <v>1002.95</v>
      </c>
      <c r="X38" s="58">
        <v>1002.95</v>
      </c>
      <c r="Y38" s="52">
        <v>0.90198212133748246</v>
      </c>
    </row>
    <row r="39" spans="1:25" x14ac:dyDescent="0.25">
      <c r="A39" s="50" t="s">
        <v>416</v>
      </c>
      <c r="B39" s="50" t="s">
        <v>402</v>
      </c>
      <c r="C39" s="50" t="s">
        <v>111</v>
      </c>
      <c r="D39" s="50" t="s">
        <v>67</v>
      </c>
      <c r="E39" s="50" t="s">
        <v>419</v>
      </c>
      <c r="F39" s="50" t="s">
        <v>71</v>
      </c>
      <c r="G39" s="51">
        <v>41</v>
      </c>
      <c r="H39" s="55">
        <v>44449</v>
      </c>
      <c r="I39" s="50" t="s">
        <v>171</v>
      </c>
      <c r="J39" s="51" t="s">
        <v>20</v>
      </c>
      <c r="K39" s="51" t="s">
        <v>20</v>
      </c>
      <c r="L39" s="50" t="s">
        <v>69</v>
      </c>
      <c r="M39" s="56">
        <v>405</v>
      </c>
      <c r="N39" s="56">
        <v>675</v>
      </c>
      <c r="O39" s="56" t="s">
        <v>101</v>
      </c>
      <c r="P39" s="56" t="s">
        <v>101</v>
      </c>
      <c r="Q39" s="57">
        <v>-135</v>
      </c>
      <c r="R39" s="57" t="s">
        <v>101</v>
      </c>
      <c r="S39" s="57" t="s">
        <v>101</v>
      </c>
      <c r="T39" s="57">
        <v>356.84</v>
      </c>
      <c r="U39" s="56">
        <v>896.83999999999992</v>
      </c>
      <c r="V39" s="58">
        <v>1301.8399999999999</v>
      </c>
      <c r="W39" s="58">
        <v>221.83999999999997</v>
      </c>
      <c r="X39" s="58">
        <v>221.83999999999997</v>
      </c>
      <c r="Y39" s="52">
        <v>0.1704049652799115</v>
      </c>
    </row>
    <row r="40" spans="1:25" x14ac:dyDescent="0.25">
      <c r="A40" s="50" t="s">
        <v>416</v>
      </c>
      <c r="B40" s="50" t="s">
        <v>402</v>
      </c>
      <c r="C40" s="50" t="s">
        <v>111</v>
      </c>
      <c r="D40" s="50" t="s">
        <v>67</v>
      </c>
      <c r="E40" s="50" t="s">
        <v>419</v>
      </c>
      <c r="F40" s="50" t="s">
        <v>71</v>
      </c>
      <c r="G40" s="51">
        <v>42</v>
      </c>
      <c r="H40" s="55">
        <v>44449</v>
      </c>
      <c r="I40" s="50" t="s">
        <v>172</v>
      </c>
      <c r="J40" s="51" t="s">
        <v>20</v>
      </c>
      <c r="K40" s="51" t="s">
        <v>20</v>
      </c>
      <c r="L40" s="50" t="s">
        <v>89</v>
      </c>
      <c r="M40" s="56" t="s">
        <v>101</v>
      </c>
      <c r="N40" s="56">
        <v>178.42</v>
      </c>
      <c r="O40" s="56" t="s">
        <v>101</v>
      </c>
      <c r="P40" s="56" t="s">
        <v>101</v>
      </c>
      <c r="Q40" s="57" t="s">
        <v>101</v>
      </c>
      <c r="R40" s="56" t="s">
        <v>101</v>
      </c>
      <c r="S40" s="56" t="s">
        <v>101</v>
      </c>
      <c r="T40" s="56" t="s">
        <v>101</v>
      </c>
      <c r="U40" s="56">
        <v>178.42</v>
      </c>
      <c r="V40" s="58">
        <v>178.42</v>
      </c>
      <c r="W40" s="58">
        <v>0</v>
      </c>
      <c r="X40" s="58" t="s">
        <v>101</v>
      </c>
      <c r="Y40" s="52" t="s">
        <v>102</v>
      </c>
    </row>
    <row r="41" spans="1:25" x14ac:dyDescent="0.25">
      <c r="A41" s="50" t="s">
        <v>416</v>
      </c>
      <c r="B41" s="50" t="s">
        <v>402</v>
      </c>
      <c r="C41" s="50" t="s">
        <v>111</v>
      </c>
      <c r="D41" s="50" t="s">
        <v>67</v>
      </c>
      <c r="E41" s="50" t="s">
        <v>419</v>
      </c>
      <c r="F41" s="50" t="s">
        <v>71</v>
      </c>
      <c r="G41" s="51">
        <v>45</v>
      </c>
      <c r="H41" s="55">
        <v>44449</v>
      </c>
      <c r="I41" s="50" t="s">
        <v>175</v>
      </c>
      <c r="J41" s="51" t="s">
        <v>20</v>
      </c>
      <c r="K41" s="51" t="s">
        <v>20</v>
      </c>
      <c r="L41" s="50" t="s">
        <v>69</v>
      </c>
      <c r="M41" s="56">
        <v>125</v>
      </c>
      <c r="N41" s="56" t="s">
        <v>101</v>
      </c>
      <c r="O41" s="56" t="s">
        <v>101</v>
      </c>
      <c r="P41" s="56" t="s">
        <v>101</v>
      </c>
      <c r="Q41" s="56" t="s">
        <v>101</v>
      </c>
      <c r="R41" s="56" t="s">
        <v>101</v>
      </c>
      <c r="S41" s="56" t="s">
        <v>101</v>
      </c>
      <c r="T41" s="56" t="s">
        <v>101</v>
      </c>
      <c r="U41" s="56">
        <v>0</v>
      </c>
      <c r="V41" s="58">
        <v>125</v>
      </c>
      <c r="W41" s="58">
        <v>0</v>
      </c>
      <c r="X41" s="58" t="s">
        <v>101</v>
      </c>
      <c r="Y41" s="52" t="s">
        <v>102</v>
      </c>
    </row>
    <row r="42" spans="1:25" x14ac:dyDescent="0.25">
      <c r="A42" s="50" t="s">
        <v>416</v>
      </c>
      <c r="B42" s="50" t="s">
        <v>402</v>
      </c>
      <c r="C42" s="50" t="s">
        <v>111</v>
      </c>
      <c r="D42" s="50" t="s">
        <v>67</v>
      </c>
      <c r="E42" s="50" t="s">
        <v>419</v>
      </c>
      <c r="F42" s="50" t="s">
        <v>71</v>
      </c>
      <c r="G42" s="51">
        <v>46</v>
      </c>
      <c r="H42" s="55">
        <v>44449</v>
      </c>
      <c r="I42" s="50" t="s">
        <v>176</v>
      </c>
      <c r="J42" s="51" t="s">
        <v>20</v>
      </c>
      <c r="K42" s="51" t="s">
        <v>20</v>
      </c>
      <c r="L42" s="50" t="s">
        <v>69</v>
      </c>
      <c r="M42" s="56" t="s">
        <v>101</v>
      </c>
      <c r="N42" s="56">
        <v>315</v>
      </c>
      <c r="O42" s="56" t="s">
        <v>101</v>
      </c>
      <c r="P42" s="56" t="s">
        <v>101</v>
      </c>
      <c r="Q42" s="56" t="s">
        <v>101</v>
      </c>
      <c r="R42" s="56" t="s">
        <v>101</v>
      </c>
      <c r="S42" s="56" t="s">
        <v>101</v>
      </c>
      <c r="T42" s="56" t="s">
        <v>101</v>
      </c>
      <c r="U42" s="56">
        <v>315</v>
      </c>
      <c r="V42" s="58">
        <v>315</v>
      </c>
      <c r="W42" s="58">
        <v>0</v>
      </c>
      <c r="X42" s="58" t="s">
        <v>101</v>
      </c>
      <c r="Y42" s="52" t="s">
        <v>102</v>
      </c>
    </row>
    <row r="43" spans="1:25" x14ac:dyDescent="0.25">
      <c r="A43" s="50" t="s">
        <v>416</v>
      </c>
      <c r="B43" s="50" t="s">
        <v>402</v>
      </c>
      <c r="C43" s="50" t="s">
        <v>111</v>
      </c>
      <c r="D43" s="50" t="s">
        <v>67</v>
      </c>
      <c r="E43" s="50" t="s">
        <v>419</v>
      </c>
      <c r="F43" s="50" t="s">
        <v>71</v>
      </c>
      <c r="G43" s="51">
        <v>47</v>
      </c>
      <c r="H43" s="55">
        <v>44449</v>
      </c>
      <c r="I43" s="50" t="s">
        <v>177</v>
      </c>
      <c r="J43" s="51" t="s">
        <v>20</v>
      </c>
      <c r="K43" s="51" t="s">
        <v>20</v>
      </c>
      <c r="L43" s="50" t="s">
        <v>87</v>
      </c>
      <c r="M43" s="56" t="s">
        <v>101</v>
      </c>
      <c r="N43" s="56" t="s">
        <v>101</v>
      </c>
      <c r="O43" s="56" t="s">
        <v>101</v>
      </c>
      <c r="P43" s="56" t="s">
        <v>101</v>
      </c>
      <c r="Q43" s="56" t="s">
        <v>101</v>
      </c>
      <c r="R43" s="56" t="s">
        <v>101</v>
      </c>
      <c r="S43" s="56" t="s">
        <v>101</v>
      </c>
      <c r="T43" s="56">
        <v>101.89</v>
      </c>
      <c r="U43" s="56">
        <v>101.89</v>
      </c>
      <c r="V43" s="58">
        <v>101.89</v>
      </c>
      <c r="W43" s="58">
        <v>101.89</v>
      </c>
      <c r="X43" s="58">
        <v>101.89</v>
      </c>
      <c r="Y43" s="52">
        <v>1</v>
      </c>
    </row>
    <row r="44" spans="1:25" x14ac:dyDescent="0.25">
      <c r="A44" s="50" t="s">
        <v>416</v>
      </c>
      <c r="B44" s="50" t="s">
        <v>402</v>
      </c>
      <c r="C44" s="50" t="s">
        <v>111</v>
      </c>
      <c r="D44" s="50" t="s">
        <v>67</v>
      </c>
      <c r="E44" s="50" t="s">
        <v>419</v>
      </c>
      <c r="F44" s="50" t="s">
        <v>71</v>
      </c>
      <c r="G44" s="51">
        <v>49</v>
      </c>
      <c r="H44" s="55">
        <v>44449</v>
      </c>
      <c r="I44" s="50" t="s">
        <v>179</v>
      </c>
      <c r="J44" s="51" t="s">
        <v>20</v>
      </c>
      <c r="K44" s="51" t="s">
        <v>20</v>
      </c>
      <c r="L44" s="50" t="s">
        <v>90</v>
      </c>
      <c r="M44" s="56">
        <v>277.12</v>
      </c>
      <c r="N44" s="56">
        <v>942.37</v>
      </c>
      <c r="O44" s="56" t="s">
        <v>101</v>
      </c>
      <c r="P44" s="56" t="s">
        <v>101</v>
      </c>
      <c r="Q44" s="56" t="s">
        <v>101</v>
      </c>
      <c r="R44" s="56" t="s">
        <v>101</v>
      </c>
      <c r="S44" s="56" t="s">
        <v>101</v>
      </c>
      <c r="T44" s="56" t="s">
        <v>101</v>
      </c>
      <c r="U44" s="56">
        <v>942.37</v>
      </c>
      <c r="V44" s="58">
        <v>1219.49</v>
      </c>
      <c r="W44" s="58">
        <v>0</v>
      </c>
      <c r="X44" s="58" t="s">
        <v>101</v>
      </c>
      <c r="Y44" s="52" t="s">
        <v>102</v>
      </c>
    </row>
    <row r="45" spans="1:25" x14ac:dyDescent="0.25">
      <c r="A45" s="50" t="s">
        <v>416</v>
      </c>
      <c r="B45" s="50" t="s">
        <v>402</v>
      </c>
      <c r="C45" s="50" t="s">
        <v>111</v>
      </c>
      <c r="D45" s="50" t="s">
        <v>67</v>
      </c>
      <c r="E45" s="50" t="s">
        <v>419</v>
      </c>
      <c r="F45" s="50" t="s">
        <v>71</v>
      </c>
      <c r="G45" s="51">
        <v>50</v>
      </c>
      <c r="H45" s="55">
        <v>44449</v>
      </c>
      <c r="I45" s="50" t="s">
        <v>180</v>
      </c>
      <c r="J45" s="51" t="s">
        <v>41</v>
      </c>
      <c r="K45" s="51" t="s">
        <v>20</v>
      </c>
      <c r="L45" s="50" t="s">
        <v>69</v>
      </c>
      <c r="M45" s="56" t="s">
        <v>101</v>
      </c>
      <c r="N45" s="56">
        <v>130.06</v>
      </c>
      <c r="O45" s="56" t="s">
        <v>101</v>
      </c>
      <c r="P45" s="56" t="s">
        <v>101</v>
      </c>
      <c r="Q45" s="56" t="s">
        <v>101</v>
      </c>
      <c r="R45" s="56" t="s">
        <v>101</v>
      </c>
      <c r="S45" s="56" t="s">
        <v>101</v>
      </c>
      <c r="T45" s="56" t="s">
        <v>101</v>
      </c>
      <c r="U45" s="56">
        <v>130.06</v>
      </c>
      <c r="V45" s="58">
        <v>130.06</v>
      </c>
      <c r="W45" s="58">
        <v>0</v>
      </c>
      <c r="X45" s="58" t="s">
        <v>101</v>
      </c>
      <c r="Y45" s="52" t="s">
        <v>102</v>
      </c>
    </row>
    <row r="46" spans="1:25" x14ac:dyDescent="0.25">
      <c r="A46" s="50" t="s">
        <v>416</v>
      </c>
      <c r="B46" s="50" t="s">
        <v>402</v>
      </c>
      <c r="C46" s="50" t="s">
        <v>111</v>
      </c>
      <c r="D46" s="50" t="s">
        <v>67</v>
      </c>
      <c r="E46" s="50" t="s">
        <v>419</v>
      </c>
      <c r="F46" s="50" t="s">
        <v>71</v>
      </c>
      <c r="G46" s="51">
        <v>51</v>
      </c>
      <c r="H46" s="55">
        <v>44449</v>
      </c>
      <c r="I46" s="50" t="s">
        <v>181</v>
      </c>
      <c r="J46" s="51" t="s">
        <v>20</v>
      </c>
      <c r="K46" s="51" t="s">
        <v>20</v>
      </c>
      <c r="L46" s="50" t="s">
        <v>69</v>
      </c>
      <c r="M46" s="56" t="s">
        <v>101</v>
      </c>
      <c r="N46" s="56">
        <v>88.59</v>
      </c>
      <c r="O46" s="56" t="s">
        <v>101</v>
      </c>
      <c r="P46" s="56" t="s">
        <v>101</v>
      </c>
      <c r="Q46" s="56" t="s">
        <v>101</v>
      </c>
      <c r="R46" s="56" t="s">
        <v>101</v>
      </c>
      <c r="S46" s="56" t="s">
        <v>101</v>
      </c>
      <c r="T46" s="56" t="s">
        <v>101</v>
      </c>
      <c r="U46" s="56">
        <v>88.59</v>
      </c>
      <c r="V46" s="58">
        <v>88.59</v>
      </c>
      <c r="W46" s="58">
        <v>0</v>
      </c>
      <c r="X46" s="58" t="s">
        <v>101</v>
      </c>
      <c r="Y46" s="52" t="s">
        <v>102</v>
      </c>
    </row>
    <row r="47" spans="1:25" x14ac:dyDescent="0.25">
      <c r="A47" s="50" t="s">
        <v>416</v>
      </c>
      <c r="B47" s="50" t="s">
        <v>402</v>
      </c>
      <c r="C47" s="50" t="s">
        <v>111</v>
      </c>
      <c r="D47" s="50" t="s">
        <v>67</v>
      </c>
      <c r="E47" s="50" t="s">
        <v>419</v>
      </c>
      <c r="F47" s="50" t="s">
        <v>71</v>
      </c>
      <c r="G47" s="51">
        <v>52</v>
      </c>
      <c r="H47" s="55">
        <v>44449</v>
      </c>
      <c r="I47" s="50" t="s">
        <v>182</v>
      </c>
      <c r="J47" s="51" t="s">
        <v>20</v>
      </c>
      <c r="K47" s="51" t="s">
        <v>20</v>
      </c>
      <c r="L47" s="50" t="s">
        <v>69</v>
      </c>
      <c r="M47" s="56" t="s">
        <v>101</v>
      </c>
      <c r="N47" s="56">
        <v>80.63</v>
      </c>
      <c r="O47" s="56" t="s">
        <v>101</v>
      </c>
      <c r="P47" s="56" t="s">
        <v>101</v>
      </c>
      <c r="Q47" s="56" t="s">
        <v>101</v>
      </c>
      <c r="R47" s="56" t="s">
        <v>101</v>
      </c>
      <c r="S47" s="56" t="s">
        <v>101</v>
      </c>
      <c r="T47" s="56" t="s">
        <v>101</v>
      </c>
      <c r="U47" s="56">
        <v>80.63</v>
      </c>
      <c r="V47" s="58">
        <v>80.63</v>
      </c>
      <c r="W47" s="58">
        <v>0</v>
      </c>
      <c r="X47" s="58" t="s">
        <v>101</v>
      </c>
      <c r="Y47" s="52" t="s">
        <v>102</v>
      </c>
    </row>
    <row r="48" spans="1:25" x14ac:dyDescent="0.25">
      <c r="A48" s="50" t="s">
        <v>416</v>
      </c>
      <c r="B48" s="50" t="s">
        <v>402</v>
      </c>
      <c r="C48" s="50" t="s">
        <v>111</v>
      </c>
      <c r="D48" s="50" t="s">
        <v>67</v>
      </c>
      <c r="E48" s="50" t="s">
        <v>419</v>
      </c>
      <c r="F48" s="50" t="s">
        <v>71</v>
      </c>
      <c r="G48" s="51">
        <v>54</v>
      </c>
      <c r="H48" s="55">
        <v>44449</v>
      </c>
      <c r="I48" s="50" t="s">
        <v>184</v>
      </c>
      <c r="J48" s="51" t="s">
        <v>20</v>
      </c>
      <c r="K48" s="51" t="s">
        <v>20</v>
      </c>
      <c r="L48" s="50" t="s">
        <v>69</v>
      </c>
      <c r="M48" s="56" t="s">
        <v>101</v>
      </c>
      <c r="N48" s="56">
        <v>90.74</v>
      </c>
      <c r="O48" s="56">
        <v>90.74</v>
      </c>
      <c r="P48" s="56">
        <v>90.74</v>
      </c>
      <c r="Q48" s="56">
        <v>90.74</v>
      </c>
      <c r="R48" s="56" t="s">
        <v>101</v>
      </c>
      <c r="S48" s="56" t="s">
        <v>101</v>
      </c>
      <c r="T48" s="56" t="s">
        <v>101</v>
      </c>
      <c r="U48" s="56">
        <v>362.96</v>
      </c>
      <c r="V48" s="58">
        <v>362.96</v>
      </c>
      <c r="W48" s="58">
        <v>272.21999999999997</v>
      </c>
      <c r="X48" s="58">
        <v>181.48</v>
      </c>
      <c r="Y48" s="52">
        <v>0.5</v>
      </c>
    </row>
    <row r="49" spans="1:25" x14ac:dyDescent="0.25">
      <c r="A49" s="50" t="s">
        <v>416</v>
      </c>
      <c r="B49" s="50" t="s">
        <v>402</v>
      </c>
      <c r="C49" s="50" t="s">
        <v>111</v>
      </c>
      <c r="D49" s="50" t="s">
        <v>67</v>
      </c>
      <c r="E49" s="50" t="s">
        <v>419</v>
      </c>
      <c r="F49" s="50" t="s">
        <v>71</v>
      </c>
      <c r="G49" s="51">
        <v>56</v>
      </c>
      <c r="H49" s="55">
        <v>44449</v>
      </c>
      <c r="I49" s="50" t="s">
        <v>186</v>
      </c>
      <c r="J49" s="51" t="s">
        <v>20</v>
      </c>
      <c r="K49" s="51" t="s">
        <v>20</v>
      </c>
      <c r="L49" s="50" t="s">
        <v>92</v>
      </c>
      <c r="M49" s="56" t="s">
        <v>101</v>
      </c>
      <c r="N49" s="56" t="s">
        <v>101</v>
      </c>
      <c r="O49" s="56" t="s">
        <v>101</v>
      </c>
      <c r="P49" s="56" t="s">
        <v>101</v>
      </c>
      <c r="Q49" s="56" t="s">
        <v>101</v>
      </c>
      <c r="R49" s="56" t="s">
        <v>101</v>
      </c>
      <c r="S49" s="56" t="s">
        <v>101</v>
      </c>
      <c r="T49" s="56">
        <v>429</v>
      </c>
      <c r="U49" s="56">
        <v>429</v>
      </c>
      <c r="V49" s="58">
        <v>429</v>
      </c>
      <c r="W49" s="58">
        <v>429</v>
      </c>
      <c r="X49" s="58">
        <v>429</v>
      </c>
      <c r="Y49" s="52">
        <v>1</v>
      </c>
    </row>
    <row r="50" spans="1:25" x14ac:dyDescent="0.25">
      <c r="A50" s="50" t="s">
        <v>416</v>
      </c>
      <c r="B50" s="50" t="s">
        <v>402</v>
      </c>
      <c r="C50" s="50" t="s">
        <v>111</v>
      </c>
      <c r="D50" s="50" t="s">
        <v>67</v>
      </c>
      <c r="E50" s="50" t="s">
        <v>419</v>
      </c>
      <c r="F50" s="50" t="s">
        <v>71</v>
      </c>
      <c r="G50" s="51">
        <v>57</v>
      </c>
      <c r="H50" s="55">
        <v>44449</v>
      </c>
      <c r="I50" s="50" t="s">
        <v>187</v>
      </c>
      <c r="J50" s="51" t="s">
        <v>20</v>
      </c>
      <c r="K50" s="51" t="s">
        <v>20</v>
      </c>
      <c r="L50" s="50" t="s">
        <v>69</v>
      </c>
      <c r="M50" s="56">
        <v>225.76</v>
      </c>
      <c r="N50" s="56">
        <v>225.76</v>
      </c>
      <c r="O50" s="56">
        <v>112.88</v>
      </c>
      <c r="P50" s="56" t="s">
        <v>101</v>
      </c>
      <c r="Q50" s="56" t="s">
        <v>101</v>
      </c>
      <c r="R50" s="56" t="s">
        <v>101</v>
      </c>
      <c r="S50" s="56" t="s">
        <v>101</v>
      </c>
      <c r="T50" s="56">
        <v>225.76</v>
      </c>
      <c r="U50" s="56">
        <v>564.4</v>
      </c>
      <c r="V50" s="58">
        <v>790.16</v>
      </c>
      <c r="W50" s="58">
        <v>338.64</v>
      </c>
      <c r="X50" s="58">
        <v>225.76</v>
      </c>
      <c r="Y50" s="52">
        <v>0.2857142857142857</v>
      </c>
    </row>
    <row r="51" spans="1:25" x14ac:dyDescent="0.25">
      <c r="A51" s="50" t="s">
        <v>416</v>
      </c>
      <c r="B51" s="50" t="s">
        <v>402</v>
      </c>
      <c r="C51" s="50" t="s">
        <v>111</v>
      </c>
      <c r="D51" s="50" t="s">
        <v>67</v>
      </c>
      <c r="E51" s="50" t="s">
        <v>419</v>
      </c>
      <c r="F51" s="50" t="s">
        <v>71</v>
      </c>
      <c r="G51" s="51">
        <v>58</v>
      </c>
      <c r="H51" s="55">
        <v>44449</v>
      </c>
      <c r="I51" s="50" t="s">
        <v>188</v>
      </c>
      <c r="J51" s="51" t="s">
        <v>20</v>
      </c>
      <c r="K51" s="51" t="s">
        <v>20</v>
      </c>
      <c r="L51" s="50" t="s">
        <v>69</v>
      </c>
      <c r="M51" s="56" t="s">
        <v>101</v>
      </c>
      <c r="N51" s="56">
        <v>154.79</v>
      </c>
      <c r="O51" s="56" t="s">
        <v>101</v>
      </c>
      <c r="P51" s="56" t="s">
        <v>101</v>
      </c>
      <c r="Q51" s="56" t="s">
        <v>101</v>
      </c>
      <c r="R51" s="56" t="s">
        <v>101</v>
      </c>
      <c r="S51" s="56" t="s">
        <v>101</v>
      </c>
      <c r="T51" s="56" t="s">
        <v>101</v>
      </c>
      <c r="U51" s="56">
        <v>154.79</v>
      </c>
      <c r="V51" s="58">
        <v>154.79</v>
      </c>
      <c r="W51" s="58">
        <v>0</v>
      </c>
      <c r="X51" s="58" t="s">
        <v>101</v>
      </c>
      <c r="Y51" s="52" t="s">
        <v>102</v>
      </c>
    </row>
    <row r="52" spans="1:25" x14ac:dyDescent="0.25">
      <c r="A52" s="50" t="s">
        <v>416</v>
      </c>
      <c r="B52" s="50" t="s">
        <v>402</v>
      </c>
      <c r="C52" s="50" t="s">
        <v>111</v>
      </c>
      <c r="D52" s="50" t="s">
        <v>67</v>
      </c>
      <c r="E52" s="50" t="s">
        <v>419</v>
      </c>
      <c r="F52" s="50" t="s">
        <v>71</v>
      </c>
      <c r="G52" s="51">
        <v>59</v>
      </c>
      <c r="H52" s="55">
        <v>44449</v>
      </c>
      <c r="I52" s="50" t="s">
        <v>189</v>
      </c>
      <c r="J52" s="51" t="s">
        <v>20</v>
      </c>
      <c r="K52" s="51" t="s">
        <v>20</v>
      </c>
      <c r="L52" s="50" t="s">
        <v>73</v>
      </c>
      <c r="M52" s="56" t="s">
        <v>101</v>
      </c>
      <c r="N52" s="56" t="s">
        <v>101</v>
      </c>
      <c r="O52" s="56" t="s">
        <v>101</v>
      </c>
      <c r="P52" s="56">
        <v>9.7799999999999994</v>
      </c>
      <c r="Q52" s="56">
        <v>97.81</v>
      </c>
      <c r="R52" s="56">
        <v>97.81</v>
      </c>
      <c r="S52" s="56">
        <v>91.38</v>
      </c>
      <c r="T52" s="56">
        <v>548.28</v>
      </c>
      <c r="U52" s="56">
        <v>845.06</v>
      </c>
      <c r="V52" s="58">
        <v>845.06</v>
      </c>
      <c r="W52" s="58">
        <v>845.06</v>
      </c>
      <c r="X52" s="58">
        <v>845.06</v>
      </c>
      <c r="Y52" s="52">
        <v>1</v>
      </c>
    </row>
    <row r="53" spans="1:25" x14ac:dyDescent="0.25">
      <c r="A53" s="50" t="s">
        <v>416</v>
      </c>
      <c r="B53" s="50" t="s">
        <v>402</v>
      </c>
      <c r="C53" s="50" t="s">
        <v>111</v>
      </c>
      <c r="D53" s="50" t="s">
        <v>67</v>
      </c>
      <c r="E53" s="50" t="s">
        <v>419</v>
      </c>
      <c r="F53" s="50" t="s">
        <v>71</v>
      </c>
      <c r="G53" s="51">
        <v>60</v>
      </c>
      <c r="H53" s="55">
        <v>44449</v>
      </c>
      <c r="I53" s="50" t="s">
        <v>190</v>
      </c>
      <c r="J53" s="51" t="s">
        <v>20</v>
      </c>
      <c r="K53" s="51" t="s">
        <v>20</v>
      </c>
      <c r="L53" s="50" t="s">
        <v>69</v>
      </c>
      <c r="M53" s="56" t="s">
        <v>101</v>
      </c>
      <c r="N53" s="56">
        <v>350.67</v>
      </c>
      <c r="O53" s="56">
        <v>350.67</v>
      </c>
      <c r="P53" s="56">
        <v>350.67</v>
      </c>
      <c r="Q53" s="56">
        <v>350.67</v>
      </c>
      <c r="R53" s="56">
        <v>350.67</v>
      </c>
      <c r="S53" s="56">
        <v>305.67</v>
      </c>
      <c r="T53" s="56">
        <v>1834.02</v>
      </c>
      <c r="U53" s="56">
        <v>3893.04</v>
      </c>
      <c r="V53" s="58">
        <v>3893.04</v>
      </c>
      <c r="W53" s="58">
        <v>3542.37</v>
      </c>
      <c r="X53" s="58">
        <v>3191.7</v>
      </c>
      <c r="Y53" s="52">
        <v>0.8198477282534985</v>
      </c>
    </row>
    <row r="54" spans="1:25" x14ac:dyDescent="0.25">
      <c r="A54" s="50" t="s">
        <v>416</v>
      </c>
      <c r="B54" s="50" t="s">
        <v>402</v>
      </c>
      <c r="C54" s="50" t="s">
        <v>111</v>
      </c>
      <c r="D54" s="50" t="s">
        <v>67</v>
      </c>
      <c r="E54" s="50" t="s">
        <v>419</v>
      </c>
      <c r="F54" s="50" t="s">
        <v>71</v>
      </c>
      <c r="G54" s="51">
        <v>61</v>
      </c>
      <c r="H54" s="55">
        <v>44449</v>
      </c>
      <c r="I54" s="50" t="s">
        <v>191</v>
      </c>
      <c r="J54" s="51" t="s">
        <v>20</v>
      </c>
      <c r="K54" s="51" t="s">
        <v>20</v>
      </c>
      <c r="L54" s="50" t="s">
        <v>69</v>
      </c>
      <c r="M54" s="56" t="s">
        <v>101</v>
      </c>
      <c r="N54" s="56">
        <v>89.01</v>
      </c>
      <c r="O54" s="56">
        <v>89.01</v>
      </c>
      <c r="P54" s="56">
        <v>89.01</v>
      </c>
      <c r="Q54" s="56">
        <v>89.01</v>
      </c>
      <c r="R54" s="56">
        <v>89.01</v>
      </c>
      <c r="S54" s="56">
        <v>80.44</v>
      </c>
      <c r="T54" s="56">
        <v>557.64</v>
      </c>
      <c r="U54" s="56">
        <v>1083.1300000000001</v>
      </c>
      <c r="V54" s="58">
        <v>1083.1300000000001</v>
      </c>
      <c r="W54" s="58">
        <v>994.11999999999989</v>
      </c>
      <c r="X54" s="58">
        <v>905.1099999999999</v>
      </c>
      <c r="Y54" s="52">
        <v>0.8356429976087818</v>
      </c>
    </row>
    <row r="55" spans="1:25" x14ac:dyDescent="0.25">
      <c r="A55" s="50" t="s">
        <v>416</v>
      </c>
      <c r="B55" s="50" t="s">
        <v>402</v>
      </c>
      <c r="C55" s="50" t="s">
        <v>111</v>
      </c>
      <c r="D55" s="50" t="s">
        <v>67</v>
      </c>
      <c r="E55" s="50" t="s">
        <v>419</v>
      </c>
      <c r="F55" s="50" t="s">
        <v>71</v>
      </c>
      <c r="G55" s="51">
        <v>62</v>
      </c>
      <c r="H55" s="55">
        <v>44449</v>
      </c>
      <c r="I55" s="50" t="s">
        <v>192</v>
      </c>
      <c r="J55" s="51" t="s">
        <v>20</v>
      </c>
      <c r="K55" s="51" t="s">
        <v>20</v>
      </c>
      <c r="L55" s="50" t="s">
        <v>69</v>
      </c>
      <c r="M55" s="56" t="s">
        <v>101</v>
      </c>
      <c r="N55" s="56">
        <v>1109.6600000000001</v>
      </c>
      <c r="O55" s="56" t="s">
        <v>101</v>
      </c>
      <c r="P55" s="56" t="s">
        <v>101</v>
      </c>
      <c r="Q55" s="56" t="s">
        <v>101</v>
      </c>
      <c r="R55" s="56" t="s">
        <v>101</v>
      </c>
      <c r="S55" s="56" t="s">
        <v>101</v>
      </c>
      <c r="T55" s="56">
        <v>-191.24</v>
      </c>
      <c r="U55" s="56">
        <v>918.42000000000007</v>
      </c>
      <c r="V55" s="58">
        <v>918.42</v>
      </c>
      <c r="W55" s="58">
        <v>-191.24</v>
      </c>
      <c r="X55" s="58">
        <v>-191.24</v>
      </c>
      <c r="Y55" s="52">
        <v>-0.2082271727532066</v>
      </c>
    </row>
    <row r="56" spans="1:25" x14ac:dyDescent="0.25">
      <c r="A56" s="50" t="s">
        <v>416</v>
      </c>
      <c r="B56" s="50" t="s">
        <v>402</v>
      </c>
      <c r="C56" s="50" t="s">
        <v>111</v>
      </c>
      <c r="D56" s="50" t="s">
        <v>67</v>
      </c>
      <c r="E56" s="50" t="s">
        <v>419</v>
      </c>
      <c r="F56" s="50" t="s">
        <v>71</v>
      </c>
      <c r="G56" s="51">
        <v>63</v>
      </c>
      <c r="H56" s="55">
        <v>44449</v>
      </c>
      <c r="I56" s="50" t="s">
        <v>193</v>
      </c>
      <c r="J56" s="51" t="s">
        <v>20</v>
      </c>
      <c r="K56" s="51" t="s">
        <v>20</v>
      </c>
      <c r="L56" s="50" t="s">
        <v>69</v>
      </c>
      <c r="M56" s="56" t="s">
        <v>101</v>
      </c>
      <c r="N56" s="56" t="s">
        <v>101</v>
      </c>
      <c r="O56" s="56">
        <v>216.78</v>
      </c>
      <c r="P56" s="56">
        <v>216.78</v>
      </c>
      <c r="Q56" s="56">
        <v>216.78</v>
      </c>
      <c r="R56" s="56">
        <v>398.06</v>
      </c>
      <c r="S56" s="56">
        <v>181.28</v>
      </c>
      <c r="T56" s="57">
        <v>181.28</v>
      </c>
      <c r="U56" s="56">
        <v>1410.96</v>
      </c>
      <c r="V56" s="58">
        <v>1410.96</v>
      </c>
      <c r="W56" s="59">
        <v>1410.96</v>
      </c>
      <c r="X56" s="59">
        <v>1194.18</v>
      </c>
      <c r="Y56" s="52">
        <v>0.84635992515733971</v>
      </c>
    </row>
    <row r="57" spans="1:25" x14ac:dyDescent="0.25">
      <c r="A57" s="50" t="s">
        <v>416</v>
      </c>
      <c r="B57" s="50" t="s">
        <v>402</v>
      </c>
      <c r="C57" s="50" t="s">
        <v>111</v>
      </c>
      <c r="D57" s="50" t="s">
        <v>67</v>
      </c>
      <c r="E57" s="50" t="s">
        <v>419</v>
      </c>
      <c r="F57" s="50" t="s">
        <v>71</v>
      </c>
      <c r="G57" s="51">
        <v>65</v>
      </c>
      <c r="H57" s="55">
        <v>44449</v>
      </c>
      <c r="I57" s="50" t="s">
        <v>195</v>
      </c>
      <c r="J57" s="51" t="s">
        <v>20</v>
      </c>
      <c r="K57" s="51" t="s">
        <v>20</v>
      </c>
      <c r="L57" s="50" t="s">
        <v>69</v>
      </c>
      <c r="M57" s="56" t="s">
        <v>101</v>
      </c>
      <c r="N57" s="56" t="s">
        <v>101</v>
      </c>
      <c r="O57" s="56">
        <v>296.31</v>
      </c>
      <c r="P57" s="56" t="s">
        <v>101</v>
      </c>
      <c r="Q57" s="56" t="s">
        <v>101</v>
      </c>
      <c r="R57" s="56" t="s">
        <v>101</v>
      </c>
      <c r="S57" s="56" t="s">
        <v>101</v>
      </c>
      <c r="T57" s="56" t="s">
        <v>101</v>
      </c>
      <c r="U57" s="56">
        <v>296.31</v>
      </c>
      <c r="V57" s="58">
        <v>296.31</v>
      </c>
      <c r="W57" s="58">
        <v>296.31</v>
      </c>
      <c r="X57" s="58" t="s">
        <v>101</v>
      </c>
      <c r="Y57" s="52" t="s">
        <v>102</v>
      </c>
    </row>
    <row r="58" spans="1:25" x14ac:dyDescent="0.25">
      <c r="A58" s="50" t="s">
        <v>416</v>
      </c>
      <c r="B58" s="50" t="s">
        <v>402</v>
      </c>
      <c r="C58" s="50" t="s">
        <v>111</v>
      </c>
      <c r="D58" s="50" t="s">
        <v>67</v>
      </c>
      <c r="E58" s="50" t="s">
        <v>419</v>
      </c>
      <c r="F58" s="50" t="s">
        <v>71</v>
      </c>
      <c r="G58" s="51">
        <v>68</v>
      </c>
      <c r="H58" s="55">
        <v>44449</v>
      </c>
      <c r="I58" s="50" t="s">
        <v>198</v>
      </c>
      <c r="J58" s="51" t="s">
        <v>20</v>
      </c>
      <c r="K58" s="51" t="s">
        <v>20</v>
      </c>
      <c r="L58" s="50" t="s">
        <v>69</v>
      </c>
      <c r="M58" s="56">
        <v>89.01</v>
      </c>
      <c r="N58" s="56">
        <v>89.01</v>
      </c>
      <c r="O58" s="56" t="s">
        <v>101</v>
      </c>
      <c r="P58" s="56" t="s">
        <v>101</v>
      </c>
      <c r="Q58" s="56" t="s">
        <v>101</v>
      </c>
      <c r="R58" s="56" t="s">
        <v>101</v>
      </c>
      <c r="S58" s="56">
        <v>80.44</v>
      </c>
      <c r="T58" s="56">
        <v>160.88</v>
      </c>
      <c r="U58" s="56">
        <v>330.33</v>
      </c>
      <c r="V58" s="58">
        <v>419.34</v>
      </c>
      <c r="W58" s="58">
        <v>241.32</v>
      </c>
      <c r="X58" s="58">
        <v>241.32</v>
      </c>
      <c r="Y58" s="52">
        <v>0.57547574760337672</v>
      </c>
    </row>
    <row r="59" spans="1:25" x14ac:dyDescent="0.25">
      <c r="A59" s="50" t="s">
        <v>416</v>
      </c>
      <c r="B59" s="50" t="s">
        <v>402</v>
      </c>
      <c r="C59" s="50" t="s">
        <v>111</v>
      </c>
      <c r="D59" s="50" t="s">
        <v>67</v>
      </c>
      <c r="E59" s="50" t="s">
        <v>419</v>
      </c>
      <c r="F59" s="50" t="s">
        <v>70</v>
      </c>
      <c r="G59" s="51">
        <v>69</v>
      </c>
      <c r="H59" s="55">
        <v>44449</v>
      </c>
      <c r="I59" s="50" t="s">
        <v>199</v>
      </c>
      <c r="J59" s="51" t="s">
        <v>20</v>
      </c>
      <c r="K59" s="51" t="s">
        <v>20</v>
      </c>
      <c r="L59" s="50" t="s">
        <v>69</v>
      </c>
      <c r="M59" s="56">
        <v>1062.71</v>
      </c>
      <c r="N59" s="56">
        <v>950.36</v>
      </c>
      <c r="O59" s="56">
        <v>0</v>
      </c>
      <c r="P59" s="56" t="s">
        <v>101</v>
      </c>
      <c r="Q59" s="56">
        <v>112.35</v>
      </c>
      <c r="R59" s="56" t="s">
        <v>101</v>
      </c>
      <c r="S59" s="56" t="s">
        <v>101</v>
      </c>
      <c r="T59" s="56">
        <v>-96.3</v>
      </c>
      <c r="U59" s="56">
        <v>966.41000000000008</v>
      </c>
      <c r="V59" s="58">
        <v>2029.12</v>
      </c>
      <c r="W59" s="58">
        <v>16.049999999999997</v>
      </c>
      <c r="X59" s="58">
        <v>16.049999999999997</v>
      </c>
      <c r="Y59" s="52">
        <v>7.9098328339378635E-3</v>
      </c>
    </row>
    <row r="60" spans="1:25" x14ac:dyDescent="0.25">
      <c r="A60" s="50" t="s">
        <v>416</v>
      </c>
      <c r="B60" s="50" t="s">
        <v>402</v>
      </c>
      <c r="C60" s="50" t="s">
        <v>111</v>
      </c>
      <c r="D60" s="50" t="s">
        <v>67</v>
      </c>
      <c r="E60" s="50" t="s">
        <v>419</v>
      </c>
      <c r="F60" s="50" t="s">
        <v>71</v>
      </c>
      <c r="G60" s="51">
        <v>70</v>
      </c>
      <c r="H60" s="55">
        <v>44449</v>
      </c>
      <c r="I60" s="50" t="s">
        <v>200</v>
      </c>
      <c r="J60" s="51" t="s">
        <v>20</v>
      </c>
      <c r="K60" s="51" t="s">
        <v>20</v>
      </c>
      <c r="L60" s="50" t="s">
        <v>69</v>
      </c>
      <c r="M60" s="56">
        <v>112.61</v>
      </c>
      <c r="N60" s="56" t="s">
        <v>101</v>
      </c>
      <c r="O60" s="56" t="s">
        <v>101</v>
      </c>
      <c r="P60" s="56" t="s">
        <v>101</v>
      </c>
      <c r="Q60" s="56" t="s">
        <v>101</v>
      </c>
      <c r="R60" s="56" t="s">
        <v>101</v>
      </c>
      <c r="S60" s="56" t="s">
        <v>101</v>
      </c>
      <c r="T60" s="57" t="s">
        <v>101</v>
      </c>
      <c r="U60" s="56">
        <v>0</v>
      </c>
      <c r="V60" s="58">
        <v>112.61</v>
      </c>
      <c r="W60" s="58">
        <v>0</v>
      </c>
      <c r="X60" s="58" t="s">
        <v>101</v>
      </c>
      <c r="Y60" s="52" t="s">
        <v>102</v>
      </c>
    </row>
    <row r="61" spans="1:25" x14ac:dyDescent="0.25">
      <c r="A61" s="50" t="s">
        <v>416</v>
      </c>
      <c r="B61" s="50" t="s">
        <v>402</v>
      </c>
      <c r="C61" s="50" t="s">
        <v>111</v>
      </c>
      <c r="D61" s="50" t="s">
        <v>67</v>
      </c>
      <c r="E61" s="50" t="s">
        <v>419</v>
      </c>
      <c r="F61" s="50" t="s">
        <v>71</v>
      </c>
      <c r="G61" s="51">
        <v>72</v>
      </c>
      <c r="H61" s="55">
        <v>44456</v>
      </c>
      <c r="I61" s="50" t="s">
        <v>202</v>
      </c>
      <c r="J61" s="51" t="s">
        <v>20</v>
      </c>
      <c r="K61" s="51" t="s">
        <v>20</v>
      </c>
      <c r="L61" s="50" t="s">
        <v>69</v>
      </c>
      <c r="M61" s="56" t="s">
        <v>101</v>
      </c>
      <c r="N61" s="56" t="s">
        <v>101</v>
      </c>
      <c r="O61" s="56" t="s">
        <v>101</v>
      </c>
      <c r="P61" s="56">
        <v>134.38</v>
      </c>
      <c r="Q61" s="56">
        <v>134.38</v>
      </c>
      <c r="R61" s="56">
        <v>134.38</v>
      </c>
      <c r="S61" s="56" t="s">
        <v>101</v>
      </c>
      <c r="T61" s="56" t="s">
        <v>101</v>
      </c>
      <c r="U61" s="56">
        <v>403.14</v>
      </c>
      <c r="V61" s="58">
        <v>403.14</v>
      </c>
      <c r="W61" s="58">
        <v>403.14</v>
      </c>
      <c r="X61" s="58">
        <v>403.14</v>
      </c>
      <c r="Y61" s="52">
        <v>1</v>
      </c>
    </row>
    <row r="62" spans="1:25" x14ac:dyDescent="0.25">
      <c r="A62" s="50" t="s">
        <v>416</v>
      </c>
      <c r="B62" s="50" t="s">
        <v>402</v>
      </c>
      <c r="C62" s="50" t="s">
        <v>111</v>
      </c>
      <c r="D62" s="50" t="s">
        <v>67</v>
      </c>
      <c r="E62" s="50" t="s">
        <v>419</v>
      </c>
      <c r="F62" s="50" t="s">
        <v>71</v>
      </c>
      <c r="G62" s="51">
        <v>75</v>
      </c>
      <c r="H62" s="55">
        <v>44449</v>
      </c>
      <c r="I62" s="50" t="s">
        <v>205</v>
      </c>
      <c r="J62" s="51" t="s">
        <v>20</v>
      </c>
      <c r="K62" s="51" t="s">
        <v>20</v>
      </c>
      <c r="L62" s="50" t="s">
        <v>69</v>
      </c>
      <c r="M62" s="56" t="s">
        <v>101</v>
      </c>
      <c r="N62" s="56" t="s">
        <v>101</v>
      </c>
      <c r="O62" s="56" t="s">
        <v>101</v>
      </c>
      <c r="P62" s="56" t="s">
        <v>101</v>
      </c>
      <c r="Q62" s="56" t="s">
        <v>101</v>
      </c>
      <c r="R62" s="56" t="s">
        <v>101</v>
      </c>
      <c r="S62" s="56" t="s">
        <v>101</v>
      </c>
      <c r="T62" s="56">
        <v>780.78</v>
      </c>
      <c r="U62" s="56">
        <v>780.78</v>
      </c>
      <c r="V62" s="58">
        <v>780.78</v>
      </c>
      <c r="W62" s="58">
        <v>780.78</v>
      </c>
      <c r="X62" s="58">
        <v>780.78</v>
      </c>
      <c r="Y62" s="52">
        <v>1</v>
      </c>
    </row>
    <row r="63" spans="1:25" x14ac:dyDescent="0.25">
      <c r="A63" s="50" t="s">
        <v>416</v>
      </c>
      <c r="B63" s="50" t="s">
        <v>402</v>
      </c>
      <c r="C63" s="50" t="s">
        <v>111</v>
      </c>
      <c r="D63" s="50" t="s">
        <v>67</v>
      </c>
      <c r="E63" s="50" t="s">
        <v>419</v>
      </c>
      <c r="F63" s="50" t="s">
        <v>71</v>
      </c>
      <c r="G63" s="51">
        <v>76</v>
      </c>
      <c r="H63" s="55">
        <v>44449</v>
      </c>
      <c r="I63" s="50" t="s">
        <v>206</v>
      </c>
      <c r="J63" s="51" t="s">
        <v>20</v>
      </c>
      <c r="K63" s="51" t="s">
        <v>20</v>
      </c>
      <c r="L63" s="50" t="s">
        <v>69</v>
      </c>
      <c r="M63" s="56" t="s">
        <v>101</v>
      </c>
      <c r="N63" s="56">
        <v>91.38</v>
      </c>
      <c r="O63" s="56" t="s">
        <v>101</v>
      </c>
      <c r="P63" s="56" t="s">
        <v>101</v>
      </c>
      <c r="Q63" s="56" t="s">
        <v>101</v>
      </c>
      <c r="R63" s="56" t="s">
        <v>101</v>
      </c>
      <c r="S63" s="56" t="s">
        <v>101</v>
      </c>
      <c r="T63" s="56" t="s">
        <v>101</v>
      </c>
      <c r="U63" s="56">
        <v>91.38</v>
      </c>
      <c r="V63" s="58">
        <v>91.38</v>
      </c>
      <c r="W63" s="58">
        <v>0</v>
      </c>
      <c r="X63" s="58" t="s">
        <v>101</v>
      </c>
      <c r="Y63" s="52" t="s">
        <v>102</v>
      </c>
    </row>
    <row r="64" spans="1:25" x14ac:dyDescent="0.25">
      <c r="A64" s="50" t="s">
        <v>416</v>
      </c>
      <c r="B64" s="50" t="s">
        <v>402</v>
      </c>
      <c r="C64" s="50" t="s">
        <v>111</v>
      </c>
      <c r="D64" s="50" t="s">
        <v>67</v>
      </c>
      <c r="E64" s="50" t="s">
        <v>419</v>
      </c>
      <c r="F64" s="50" t="s">
        <v>71</v>
      </c>
      <c r="G64" s="51">
        <v>78</v>
      </c>
      <c r="H64" s="55">
        <v>44449</v>
      </c>
      <c r="I64" s="50" t="s">
        <v>208</v>
      </c>
      <c r="J64" s="51" t="s">
        <v>20</v>
      </c>
      <c r="K64" s="51" t="s">
        <v>20</v>
      </c>
      <c r="L64" s="50" t="s">
        <v>69</v>
      </c>
      <c r="M64" s="56">
        <v>130.06</v>
      </c>
      <c r="N64" s="57">
        <v>224.66</v>
      </c>
      <c r="O64" s="56">
        <v>130.06</v>
      </c>
      <c r="P64" s="56">
        <v>116.89</v>
      </c>
      <c r="Q64" s="56" t="s">
        <v>101</v>
      </c>
      <c r="R64" s="56" t="s">
        <v>101</v>
      </c>
      <c r="S64" s="56" t="s">
        <v>101</v>
      </c>
      <c r="T64" s="56" t="s">
        <v>101</v>
      </c>
      <c r="U64" s="56">
        <v>471.61</v>
      </c>
      <c r="V64" s="59">
        <v>601.67000000000007</v>
      </c>
      <c r="W64" s="58">
        <v>246.95</v>
      </c>
      <c r="X64" s="58">
        <v>116.89</v>
      </c>
      <c r="Y64" s="52">
        <v>0.19427593198929644</v>
      </c>
    </row>
    <row r="65" spans="1:25" x14ac:dyDescent="0.25">
      <c r="A65" s="50" t="s">
        <v>416</v>
      </c>
      <c r="B65" s="50" t="s">
        <v>402</v>
      </c>
      <c r="C65" s="50" t="s">
        <v>111</v>
      </c>
      <c r="D65" s="50" t="s">
        <v>67</v>
      </c>
      <c r="E65" s="50" t="s">
        <v>419</v>
      </c>
      <c r="F65" s="50" t="s">
        <v>71</v>
      </c>
      <c r="G65" s="51">
        <v>79</v>
      </c>
      <c r="H65" s="55">
        <v>44449</v>
      </c>
      <c r="I65" s="50" t="s">
        <v>209</v>
      </c>
      <c r="J65" s="51" t="s">
        <v>20</v>
      </c>
      <c r="K65" s="51" t="s">
        <v>20</v>
      </c>
      <c r="L65" s="50" t="s">
        <v>69</v>
      </c>
      <c r="M65" s="56" t="s">
        <v>101</v>
      </c>
      <c r="N65" s="56">
        <v>1231.95</v>
      </c>
      <c r="O65" s="56" t="s">
        <v>101</v>
      </c>
      <c r="P65" s="56" t="s">
        <v>101</v>
      </c>
      <c r="Q65" s="56" t="s">
        <v>101</v>
      </c>
      <c r="R65" s="56" t="s">
        <v>101</v>
      </c>
      <c r="S65" s="56" t="s">
        <v>101</v>
      </c>
      <c r="T65" s="56">
        <v>-120</v>
      </c>
      <c r="U65" s="56">
        <v>1111.95</v>
      </c>
      <c r="V65" s="58">
        <v>1111.95</v>
      </c>
      <c r="W65" s="58">
        <v>-120</v>
      </c>
      <c r="X65" s="58">
        <v>-120</v>
      </c>
      <c r="Y65" s="52">
        <v>-0.10791852151625522</v>
      </c>
    </row>
    <row r="66" spans="1:25" x14ac:dyDescent="0.25">
      <c r="A66" s="50" t="s">
        <v>416</v>
      </c>
      <c r="B66" s="50" t="s">
        <v>402</v>
      </c>
      <c r="C66" s="50" t="s">
        <v>111</v>
      </c>
      <c r="D66" s="50" t="s">
        <v>67</v>
      </c>
      <c r="E66" s="50" t="s">
        <v>419</v>
      </c>
      <c r="F66" s="50" t="s">
        <v>71</v>
      </c>
      <c r="G66" s="51">
        <v>82</v>
      </c>
      <c r="H66" s="55">
        <v>44449</v>
      </c>
      <c r="I66" s="50" t="s">
        <v>212</v>
      </c>
      <c r="J66" s="51" t="s">
        <v>20</v>
      </c>
      <c r="K66" s="51" t="s">
        <v>20</v>
      </c>
      <c r="L66" s="50" t="s">
        <v>69</v>
      </c>
      <c r="M66" s="56" t="s">
        <v>101</v>
      </c>
      <c r="N66" s="56">
        <v>145.13</v>
      </c>
      <c r="O66" s="56">
        <v>145.13</v>
      </c>
      <c r="P66" s="56">
        <v>145.13</v>
      </c>
      <c r="Q66" s="56">
        <v>145.13</v>
      </c>
      <c r="R66" s="56">
        <v>145.13</v>
      </c>
      <c r="S66" s="57">
        <v>145.13</v>
      </c>
      <c r="T66" s="56">
        <v>1015.91</v>
      </c>
      <c r="U66" s="56">
        <v>1886.69</v>
      </c>
      <c r="V66" s="58">
        <v>1886.69</v>
      </c>
      <c r="W66" s="58">
        <v>1741.56</v>
      </c>
      <c r="X66" s="58">
        <v>1596.4299999999998</v>
      </c>
      <c r="Y66" s="52">
        <v>0.84615384615384603</v>
      </c>
    </row>
    <row r="67" spans="1:25" x14ac:dyDescent="0.25">
      <c r="A67" s="50" t="s">
        <v>416</v>
      </c>
      <c r="B67" s="50" t="s">
        <v>402</v>
      </c>
      <c r="C67" s="50" t="s">
        <v>111</v>
      </c>
      <c r="D67" s="50" t="s">
        <v>67</v>
      </c>
      <c r="E67" s="50" t="s">
        <v>419</v>
      </c>
      <c r="F67" s="50" t="s">
        <v>71</v>
      </c>
      <c r="G67" s="51">
        <v>84</v>
      </c>
      <c r="H67" s="55">
        <v>44449</v>
      </c>
      <c r="I67" s="50" t="s">
        <v>214</v>
      </c>
      <c r="J67" s="51" t="s">
        <v>20</v>
      </c>
      <c r="K67" s="51" t="s">
        <v>20</v>
      </c>
      <c r="L67" s="50" t="s">
        <v>69</v>
      </c>
      <c r="M67" s="56">
        <v>688.89</v>
      </c>
      <c r="N67" s="56">
        <v>295.63</v>
      </c>
      <c r="O67" s="56">
        <v>1362.1</v>
      </c>
      <c r="P67" s="56">
        <v>688.89</v>
      </c>
      <c r="Q67" s="56" t="s">
        <v>101</v>
      </c>
      <c r="R67" s="56" t="s">
        <v>101</v>
      </c>
      <c r="S67" s="56" t="s">
        <v>101</v>
      </c>
      <c r="T67" s="56" t="s">
        <v>101</v>
      </c>
      <c r="U67" s="56">
        <v>2346.62</v>
      </c>
      <c r="V67" s="58">
        <v>3035.51</v>
      </c>
      <c r="W67" s="58">
        <v>2050.9899999999998</v>
      </c>
      <c r="X67" s="58">
        <v>688.89</v>
      </c>
      <c r="Y67" s="52">
        <v>0.22694374256714689</v>
      </c>
    </row>
    <row r="68" spans="1:25" x14ac:dyDescent="0.25">
      <c r="A68" s="50" t="s">
        <v>416</v>
      </c>
      <c r="B68" s="50" t="s">
        <v>402</v>
      </c>
      <c r="C68" s="50" t="s">
        <v>111</v>
      </c>
      <c r="D68" s="50" t="s">
        <v>67</v>
      </c>
      <c r="E68" s="50" t="s">
        <v>419</v>
      </c>
      <c r="F68" s="50" t="s">
        <v>71</v>
      </c>
      <c r="G68" s="51">
        <v>87</v>
      </c>
      <c r="H68" s="55">
        <v>44449</v>
      </c>
      <c r="I68" s="50" t="s">
        <v>217</v>
      </c>
      <c r="J68" s="51" t="s">
        <v>20</v>
      </c>
      <c r="K68" s="51" t="s">
        <v>20</v>
      </c>
      <c r="L68" s="50" t="s">
        <v>69</v>
      </c>
      <c r="M68" s="56" t="s">
        <v>101</v>
      </c>
      <c r="N68" s="56">
        <v>10.75</v>
      </c>
      <c r="O68" s="56" t="s">
        <v>101</v>
      </c>
      <c r="P68" s="56" t="s">
        <v>101</v>
      </c>
      <c r="Q68" s="56" t="s">
        <v>101</v>
      </c>
      <c r="R68" s="56" t="s">
        <v>101</v>
      </c>
      <c r="S68" s="56" t="s">
        <v>101</v>
      </c>
      <c r="T68" s="56" t="s">
        <v>101</v>
      </c>
      <c r="U68" s="56">
        <v>10.75</v>
      </c>
      <c r="V68" s="58">
        <v>10.75</v>
      </c>
      <c r="W68" s="58">
        <v>0</v>
      </c>
      <c r="X68" s="58" t="s">
        <v>101</v>
      </c>
      <c r="Y68" s="52" t="s">
        <v>102</v>
      </c>
    </row>
    <row r="69" spans="1:25" x14ac:dyDescent="0.25">
      <c r="A69" s="50" t="s">
        <v>416</v>
      </c>
      <c r="B69" s="50" t="s">
        <v>402</v>
      </c>
      <c r="C69" s="50" t="s">
        <v>111</v>
      </c>
      <c r="D69" s="50" t="s">
        <v>67</v>
      </c>
      <c r="E69" s="50" t="s">
        <v>419</v>
      </c>
      <c r="F69" s="50" t="s">
        <v>71</v>
      </c>
      <c r="G69" s="51">
        <v>89</v>
      </c>
      <c r="H69" s="55">
        <v>44449</v>
      </c>
      <c r="I69" s="50" t="s">
        <v>219</v>
      </c>
      <c r="J69" s="51" t="s">
        <v>20</v>
      </c>
      <c r="K69" s="51" t="s">
        <v>20</v>
      </c>
      <c r="L69" s="50" t="s">
        <v>85</v>
      </c>
      <c r="M69" s="56">
        <v>432.33000000000004</v>
      </c>
      <c r="N69" s="56">
        <v>433.35</v>
      </c>
      <c r="O69" s="56" t="s">
        <v>101</v>
      </c>
      <c r="P69" s="56">
        <v>144.11000000000001</v>
      </c>
      <c r="Q69" s="56" t="s">
        <v>101</v>
      </c>
      <c r="R69" s="56" t="s">
        <v>101</v>
      </c>
      <c r="S69" s="56">
        <v>289.24</v>
      </c>
      <c r="T69" s="56">
        <v>154.24</v>
      </c>
      <c r="U69" s="56">
        <v>1020.94</v>
      </c>
      <c r="V69" s="58">
        <v>1453.2700000000002</v>
      </c>
      <c r="W69" s="58">
        <v>587.59</v>
      </c>
      <c r="X69" s="58">
        <v>587.59</v>
      </c>
      <c r="Y69" s="52">
        <v>0.40432266543725526</v>
      </c>
    </row>
    <row r="70" spans="1:25" x14ac:dyDescent="0.25">
      <c r="A70" s="50" t="s">
        <v>416</v>
      </c>
      <c r="B70" s="50" t="s">
        <v>402</v>
      </c>
      <c r="C70" s="50" t="s">
        <v>111</v>
      </c>
      <c r="D70" s="50" t="s">
        <v>67</v>
      </c>
      <c r="E70" s="50" t="s">
        <v>419</v>
      </c>
      <c r="F70" s="50" t="s">
        <v>71</v>
      </c>
      <c r="G70" s="51">
        <v>91</v>
      </c>
      <c r="H70" s="55">
        <v>44449</v>
      </c>
      <c r="I70" s="50" t="s">
        <v>221</v>
      </c>
      <c r="J70" s="51" t="s">
        <v>20</v>
      </c>
      <c r="K70" s="51" t="s">
        <v>20</v>
      </c>
      <c r="L70" s="50" t="s">
        <v>69</v>
      </c>
      <c r="M70" s="56" t="s">
        <v>101</v>
      </c>
      <c r="N70" s="56">
        <v>89.21</v>
      </c>
      <c r="O70" s="56">
        <v>89.21</v>
      </c>
      <c r="P70" s="56">
        <v>89.21</v>
      </c>
      <c r="Q70" s="56">
        <v>89.21</v>
      </c>
      <c r="R70" s="56">
        <v>89.21</v>
      </c>
      <c r="S70" s="56">
        <v>80.63</v>
      </c>
      <c r="T70" s="56">
        <v>796.97</v>
      </c>
      <c r="U70" s="56">
        <v>1323.65</v>
      </c>
      <c r="V70" s="58">
        <v>1323.65</v>
      </c>
      <c r="W70" s="58">
        <v>1234.44</v>
      </c>
      <c r="X70" s="58">
        <v>1145.23</v>
      </c>
      <c r="Y70" s="52">
        <v>0.86520605900351299</v>
      </c>
    </row>
    <row r="71" spans="1:25" x14ac:dyDescent="0.25">
      <c r="A71" s="50" t="s">
        <v>416</v>
      </c>
      <c r="B71" s="50" t="s">
        <v>402</v>
      </c>
      <c r="C71" s="50" t="s">
        <v>111</v>
      </c>
      <c r="D71" s="50" t="s">
        <v>67</v>
      </c>
      <c r="E71" s="50" t="s">
        <v>419</v>
      </c>
      <c r="F71" s="50" t="s">
        <v>71</v>
      </c>
      <c r="G71" s="51">
        <v>92</v>
      </c>
      <c r="H71" s="55">
        <v>44449</v>
      </c>
      <c r="I71" s="50" t="s">
        <v>222</v>
      </c>
      <c r="J71" s="51" t="s">
        <v>20</v>
      </c>
      <c r="K71" s="51" t="s">
        <v>20</v>
      </c>
      <c r="L71" s="50" t="s">
        <v>69</v>
      </c>
      <c r="M71" s="56">
        <v>75</v>
      </c>
      <c r="N71" s="56">
        <v>165.98</v>
      </c>
      <c r="O71" s="56">
        <v>127.47999999999999</v>
      </c>
      <c r="P71" s="56">
        <v>15.97999999999999</v>
      </c>
      <c r="Q71" s="56">
        <v>75</v>
      </c>
      <c r="R71" s="56">
        <v>75</v>
      </c>
      <c r="S71" s="56" t="s">
        <v>101</v>
      </c>
      <c r="T71" s="56">
        <v>1.3899999999999864</v>
      </c>
      <c r="U71" s="56">
        <v>460.82999999999993</v>
      </c>
      <c r="V71" s="58">
        <v>535.82999999999993</v>
      </c>
      <c r="W71" s="58">
        <v>294.85000000000002</v>
      </c>
      <c r="X71" s="58">
        <v>167.36999999999998</v>
      </c>
      <c r="Y71" s="52">
        <v>0.31235653098930632</v>
      </c>
    </row>
    <row r="72" spans="1:25" x14ac:dyDescent="0.25">
      <c r="A72" s="50" t="s">
        <v>416</v>
      </c>
      <c r="B72" s="50" t="s">
        <v>402</v>
      </c>
      <c r="C72" s="50" t="s">
        <v>111</v>
      </c>
      <c r="D72" s="50" t="s">
        <v>67</v>
      </c>
      <c r="E72" s="50" t="s">
        <v>419</v>
      </c>
      <c r="F72" s="50" t="s">
        <v>71</v>
      </c>
      <c r="G72" s="51">
        <v>94</v>
      </c>
      <c r="H72" s="55">
        <v>44449</v>
      </c>
      <c r="I72" s="50" t="s">
        <v>224</v>
      </c>
      <c r="J72" s="51" t="s">
        <v>20</v>
      </c>
      <c r="K72" s="51" t="s">
        <v>20</v>
      </c>
      <c r="L72" s="50" t="s">
        <v>69</v>
      </c>
      <c r="M72" s="56" t="s">
        <v>101</v>
      </c>
      <c r="N72" s="56" t="s">
        <v>101</v>
      </c>
      <c r="O72" s="56" t="s">
        <v>101</v>
      </c>
      <c r="P72" s="56" t="s">
        <v>101</v>
      </c>
      <c r="Q72" s="56" t="s">
        <v>101</v>
      </c>
      <c r="R72" s="56" t="s">
        <v>101</v>
      </c>
      <c r="S72" s="56" t="s">
        <v>101</v>
      </c>
      <c r="T72" s="56">
        <v>204.26</v>
      </c>
      <c r="U72" s="56">
        <v>204.26</v>
      </c>
      <c r="V72" s="58">
        <v>204.26</v>
      </c>
      <c r="W72" s="58">
        <v>204.26</v>
      </c>
      <c r="X72" s="58">
        <v>204.26</v>
      </c>
      <c r="Y72" s="52">
        <v>1</v>
      </c>
    </row>
    <row r="73" spans="1:25" x14ac:dyDescent="0.25">
      <c r="A73" s="50" t="s">
        <v>416</v>
      </c>
      <c r="B73" s="50" t="s">
        <v>402</v>
      </c>
      <c r="C73" s="50" t="s">
        <v>111</v>
      </c>
      <c r="D73" s="50" t="s">
        <v>67</v>
      </c>
      <c r="E73" s="50" t="s">
        <v>419</v>
      </c>
      <c r="F73" s="50" t="s">
        <v>71</v>
      </c>
      <c r="G73" s="51">
        <v>96</v>
      </c>
      <c r="H73" s="55">
        <v>44449</v>
      </c>
      <c r="I73" s="50" t="s">
        <v>226</v>
      </c>
      <c r="J73" s="51" t="s">
        <v>20</v>
      </c>
      <c r="K73" s="51" t="s">
        <v>20</v>
      </c>
      <c r="L73" s="50" t="s">
        <v>69</v>
      </c>
      <c r="M73" s="56" t="s">
        <v>101</v>
      </c>
      <c r="N73" s="56" t="s">
        <v>101</v>
      </c>
      <c r="O73" s="56" t="s">
        <v>101</v>
      </c>
      <c r="P73" s="56">
        <v>117.16</v>
      </c>
      <c r="Q73" s="56" t="s">
        <v>101</v>
      </c>
      <c r="R73" s="56" t="s">
        <v>101</v>
      </c>
      <c r="S73" s="56" t="s">
        <v>101</v>
      </c>
      <c r="T73" s="56" t="s">
        <v>101</v>
      </c>
      <c r="U73" s="56">
        <v>117.16</v>
      </c>
      <c r="V73" s="58">
        <v>117.16</v>
      </c>
      <c r="W73" s="58">
        <v>117.16</v>
      </c>
      <c r="X73" s="58">
        <v>117.16</v>
      </c>
      <c r="Y73" s="52">
        <v>1</v>
      </c>
    </row>
    <row r="74" spans="1:25" x14ac:dyDescent="0.25">
      <c r="A74" s="50" t="s">
        <v>416</v>
      </c>
      <c r="B74" s="50" t="s">
        <v>402</v>
      </c>
      <c r="C74" s="50" t="s">
        <v>111</v>
      </c>
      <c r="D74" s="50" t="s">
        <v>67</v>
      </c>
      <c r="E74" s="50" t="s">
        <v>419</v>
      </c>
      <c r="F74" s="50" t="s">
        <v>71</v>
      </c>
      <c r="G74" s="51">
        <v>97</v>
      </c>
      <c r="H74" s="55">
        <v>44449</v>
      </c>
      <c r="I74" s="50" t="s">
        <v>227</v>
      </c>
      <c r="J74" s="51" t="s">
        <v>20</v>
      </c>
      <c r="K74" s="51" t="s">
        <v>20</v>
      </c>
      <c r="L74" s="50" t="s">
        <v>69</v>
      </c>
      <c r="M74" s="56">
        <v>112.88</v>
      </c>
      <c r="N74" s="56">
        <v>112.88</v>
      </c>
      <c r="O74" s="56">
        <v>225.76</v>
      </c>
      <c r="P74" s="56" t="s">
        <v>101</v>
      </c>
      <c r="Q74" s="56" t="s">
        <v>101</v>
      </c>
      <c r="R74" s="56" t="s">
        <v>101</v>
      </c>
      <c r="S74" s="56" t="s">
        <v>101</v>
      </c>
      <c r="T74" s="56" t="s">
        <v>101</v>
      </c>
      <c r="U74" s="56">
        <v>338.64</v>
      </c>
      <c r="V74" s="58">
        <v>451.52</v>
      </c>
      <c r="W74" s="58">
        <v>225.76</v>
      </c>
      <c r="X74" s="58" t="s">
        <v>101</v>
      </c>
      <c r="Y74" s="52" t="s">
        <v>102</v>
      </c>
    </row>
    <row r="75" spans="1:25" x14ac:dyDescent="0.25">
      <c r="A75" s="50" t="s">
        <v>416</v>
      </c>
      <c r="B75" s="50" t="s">
        <v>402</v>
      </c>
      <c r="C75" s="50" t="s">
        <v>111</v>
      </c>
      <c r="D75" s="50" t="s">
        <v>67</v>
      </c>
      <c r="E75" s="50" t="s">
        <v>419</v>
      </c>
      <c r="F75" s="50" t="s">
        <v>71</v>
      </c>
      <c r="G75" s="51">
        <v>100</v>
      </c>
      <c r="H75" s="55">
        <v>44449</v>
      </c>
      <c r="I75" s="50" t="s">
        <v>230</v>
      </c>
      <c r="J75" s="51" t="s">
        <v>20</v>
      </c>
      <c r="K75" s="51" t="s">
        <v>20</v>
      </c>
      <c r="L75" s="50" t="s">
        <v>69</v>
      </c>
      <c r="M75" s="56">
        <v>224.18</v>
      </c>
      <c r="N75" s="56" t="s">
        <v>101</v>
      </c>
      <c r="O75" s="56" t="s">
        <v>101</v>
      </c>
      <c r="P75" s="56">
        <v>228.1</v>
      </c>
      <c r="Q75" s="57" t="s">
        <v>101</v>
      </c>
      <c r="R75" s="56" t="s">
        <v>101</v>
      </c>
      <c r="S75" s="56" t="s">
        <v>101</v>
      </c>
      <c r="T75" s="56" t="s">
        <v>101</v>
      </c>
      <c r="U75" s="56">
        <v>228.1</v>
      </c>
      <c r="V75" s="59">
        <v>452.28</v>
      </c>
      <c r="W75" s="59">
        <v>228.1</v>
      </c>
      <c r="X75" s="59">
        <v>228.1</v>
      </c>
      <c r="Y75" s="52">
        <v>0.50433359865570004</v>
      </c>
    </row>
    <row r="76" spans="1:25" x14ac:dyDescent="0.25">
      <c r="A76" s="50" t="s">
        <v>416</v>
      </c>
      <c r="B76" s="50" t="s">
        <v>402</v>
      </c>
      <c r="C76" s="50" t="s">
        <v>111</v>
      </c>
      <c r="D76" s="50" t="s">
        <v>67</v>
      </c>
      <c r="E76" s="50" t="s">
        <v>419</v>
      </c>
      <c r="F76" s="50" t="s">
        <v>71</v>
      </c>
      <c r="G76" s="51">
        <v>101</v>
      </c>
      <c r="H76" s="55">
        <v>44449</v>
      </c>
      <c r="I76" s="50" t="s">
        <v>231</v>
      </c>
      <c r="J76" s="51" t="s">
        <v>20</v>
      </c>
      <c r="K76" s="51" t="s">
        <v>20</v>
      </c>
      <c r="L76" s="50" t="s">
        <v>69</v>
      </c>
      <c r="M76" s="56">
        <v>918.11</v>
      </c>
      <c r="N76" s="56">
        <v>3554.56</v>
      </c>
      <c r="O76" s="56" t="s">
        <v>101</v>
      </c>
      <c r="P76" s="56" t="s">
        <v>101</v>
      </c>
      <c r="Q76" s="56" t="s">
        <v>101</v>
      </c>
      <c r="R76" s="56" t="s">
        <v>101</v>
      </c>
      <c r="S76" s="56" t="s">
        <v>101</v>
      </c>
      <c r="T76" s="56" t="s">
        <v>101</v>
      </c>
      <c r="U76" s="56">
        <v>3554.56</v>
      </c>
      <c r="V76" s="58">
        <v>4472.67</v>
      </c>
      <c r="W76" s="58">
        <v>0</v>
      </c>
      <c r="X76" s="58" t="s">
        <v>101</v>
      </c>
      <c r="Y76" s="52" t="s">
        <v>102</v>
      </c>
    </row>
    <row r="77" spans="1:25" x14ac:dyDescent="0.25">
      <c r="A77" s="50" t="s">
        <v>416</v>
      </c>
      <c r="B77" s="50" t="s">
        <v>402</v>
      </c>
      <c r="C77" s="50" t="s">
        <v>111</v>
      </c>
      <c r="D77" s="50" t="s">
        <v>67</v>
      </c>
      <c r="E77" s="50" t="s">
        <v>419</v>
      </c>
      <c r="F77" s="50" t="s">
        <v>71</v>
      </c>
      <c r="G77" s="51">
        <v>102</v>
      </c>
      <c r="H77" s="55">
        <v>44449</v>
      </c>
      <c r="I77" s="50" t="s">
        <v>232</v>
      </c>
      <c r="J77" s="51" t="s">
        <v>20</v>
      </c>
      <c r="K77" s="51" t="s">
        <v>20</v>
      </c>
      <c r="L77" s="50" t="s">
        <v>69</v>
      </c>
      <c r="M77" s="56" t="s">
        <v>101</v>
      </c>
      <c r="N77" s="56" t="s">
        <v>101</v>
      </c>
      <c r="O77" s="56">
        <v>188.13</v>
      </c>
      <c r="P77" s="56" t="s">
        <v>101</v>
      </c>
      <c r="Q77" s="56" t="s">
        <v>101</v>
      </c>
      <c r="R77" s="56" t="s">
        <v>101</v>
      </c>
      <c r="S77" s="56" t="s">
        <v>101</v>
      </c>
      <c r="T77" s="56" t="s">
        <v>101</v>
      </c>
      <c r="U77" s="56">
        <v>188.13</v>
      </c>
      <c r="V77" s="58">
        <v>188.13</v>
      </c>
      <c r="W77" s="58">
        <v>188.13</v>
      </c>
      <c r="X77" s="58" t="s">
        <v>101</v>
      </c>
      <c r="Y77" s="52" t="s">
        <v>102</v>
      </c>
    </row>
    <row r="78" spans="1:25" x14ac:dyDescent="0.25">
      <c r="A78" s="50" t="s">
        <v>416</v>
      </c>
      <c r="B78" s="50" t="s">
        <v>402</v>
      </c>
      <c r="C78" s="50" t="s">
        <v>111</v>
      </c>
      <c r="D78" s="50" t="s">
        <v>67</v>
      </c>
      <c r="E78" s="50" t="s">
        <v>419</v>
      </c>
      <c r="F78" s="50" t="s">
        <v>71</v>
      </c>
      <c r="G78" s="51">
        <v>105</v>
      </c>
      <c r="H78" s="55">
        <v>44449</v>
      </c>
      <c r="I78" s="50" t="s">
        <v>235</v>
      </c>
      <c r="J78" s="51" t="s">
        <v>20</v>
      </c>
      <c r="K78" s="51" t="s">
        <v>20</v>
      </c>
      <c r="L78" s="50" t="s">
        <v>69</v>
      </c>
      <c r="M78" s="56">
        <v>89.21</v>
      </c>
      <c r="N78" s="56">
        <v>89.21</v>
      </c>
      <c r="O78" s="56">
        <v>89.21</v>
      </c>
      <c r="P78" s="56">
        <v>89.21</v>
      </c>
      <c r="Q78" s="56">
        <v>89.21</v>
      </c>
      <c r="R78" s="56">
        <v>89.21</v>
      </c>
      <c r="S78" s="56">
        <v>80.63</v>
      </c>
      <c r="T78" s="56">
        <v>403.15</v>
      </c>
      <c r="U78" s="56">
        <v>929.82999999999993</v>
      </c>
      <c r="V78" s="58">
        <v>1019.04</v>
      </c>
      <c r="W78" s="58">
        <v>840.62</v>
      </c>
      <c r="X78" s="58">
        <v>751.41000000000008</v>
      </c>
      <c r="Y78" s="52">
        <v>0.73737046632124359</v>
      </c>
    </row>
    <row r="79" spans="1:25" x14ac:dyDescent="0.25">
      <c r="A79" s="50" t="s">
        <v>416</v>
      </c>
      <c r="B79" s="50" t="s">
        <v>402</v>
      </c>
      <c r="C79" s="50" t="s">
        <v>111</v>
      </c>
      <c r="D79" s="50" t="s">
        <v>67</v>
      </c>
      <c r="E79" s="50" t="s">
        <v>419</v>
      </c>
      <c r="F79" s="50" t="s">
        <v>71</v>
      </c>
      <c r="G79" s="51">
        <v>106</v>
      </c>
      <c r="H79" s="55">
        <v>44449</v>
      </c>
      <c r="I79" s="50" t="s">
        <v>236</v>
      </c>
      <c r="J79" s="51" t="s">
        <v>20</v>
      </c>
      <c r="K79" s="51" t="s">
        <v>20</v>
      </c>
      <c r="L79" s="50" t="s">
        <v>69</v>
      </c>
      <c r="M79" s="56">
        <v>349.86</v>
      </c>
      <c r="N79" s="56">
        <v>349.86</v>
      </c>
      <c r="O79" s="56">
        <v>466.48</v>
      </c>
      <c r="P79" s="56">
        <v>466.48</v>
      </c>
      <c r="Q79" s="56">
        <v>349.86</v>
      </c>
      <c r="R79" s="56">
        <v>349.86</v>
      </c>
      <c r="S79" s="56" t="s">
        <v>101</v>
      </c>
      <c r="T79" s="56" t="s">
        <v>101</v>
      </c>
      <c r="U79" s="56">
        <v>1982.5400000000004</v>
      </c>
      <c r="V79" s="58">
        <v>2332.4</v>
      </c>
      <c r="W79" s="58">
        <v>1632.68</v>
      </c>
      <c r="X79" s="58">
        <v>1166.2</v>
      </c>
      <c r="Y79" s="52">
        <v>0.5</v>
      </c>
    </row>
    <row r="80" spans="1:25" x14ac:dyDescent="0.25">
      <c r="A80" s="50" t="s">
        <v>416</v>
      </c>
      <c r="B80" s="50" t="s">
        <v>402</v>
      </c>
      <c r="C80" s="50" t="s">
        <v>111</v>
      </c>
      <c r="D80" s="50" t="s">
        <v>67</v>
      </c>
      <c r="E80" s="50" t="s">
        <v>419</v>
      </c>
      <c r="F80" s="50" t="s">
        <v>71</v>
      </c>
      <c r="G80" s="51">
        <v>107</v>
      </c>
      <c r="H80" s="55">
        <v>44449</v>
      </c>
      <c r="I80" s="50" t="s">
        <v>237</v>
      </c>
      <c r="J80" s="51" t="s">
        <v>20</v>
      </c>
      <c r="K80" s="51" t="s">
        <v>20</v>
      </c>
      <c r="L80" s="50" t="s">
        <v>69</v>
      </c>
      <c r="M80" s="56">
        <v>690.67</v>
      </c>
      <c r="N80" s="56">
        <v>1067.1100000000001</v>
      </c>
      <c r="O80" s="56" t="s">
        <v>101</v>
      </c>
      <c r="P80" s="56" t="s">
        <v>101</v>
      </c>
      <c r="Q80" s="56" t="s">
        <v>101</v>
      </c>
      <c r="R80" s="56" t="s">
        <v>101</v>
      </c>
      <c r="S80" s="56" t="s">
        <v>101</v>
      </c>
      <c r="T80" s="56">
        <v>246.88999999999987</v>
      </c>
      <c r="U80" s="56">
        <v>1314</v>
      </c>
      <c r="V80" s="58">
        <v>2004.67</v>
      </c>
      <c r="W80" s="58">
        <v>246.88999999999987</v>
      </c>
      <c r="X80" s="58">
        <v>246.88999999999987</v>
      </c>
      <c r="Y80" s="52">
        <v>0.12315742740700458</v>
      </c>
    </row>
    <row r="81" spans="1:25" x14ac:dyDescent="0.25">
      <c r="A81" s="50" t="s">
        <v>416</v>
      </c>
      <c r="B81" s="50" t="s">
        <v>402</v>
      </c>
      <c r="C81" s="50" t="s">
        <v>111</v>
      </c>
      <c r="D81" s="50" t="s">
        <v>67</v>
      </c>
      <c r="E81" s="50" t="s">
        <v>419</v>
      </c>
      <c r="F81" s="50" t="s">
        <v>71</v>
      </c>
      <c r="G81" s="51">
        <v>109</v>
      </c>
      <c r="H81" s="55">
        <v>44449</v>
      </c>
      <c r="I81" s="50" t="s">
        <v>239</v>
      </c>
      <c r="J81" s="51" t="s">
        <v>20</v>
      </c>
      <c r="K81" s="51" t="s">
        <v>20</v>
      </c>
      <c r="L81" s="50" t="s">
        <v>69</v>
      </c>
      <c r="M81" s="56" t="s">
        <v>101</v>
      </c>
      <c r="N81" s="56">
        <v>481.85</v>
      </c>
      <c r="O81" s="56">
        <v>481.85</v>
      </c>
      <c r="P81" s="56">
        <v>481.85</v>
      </c>
      <c r="Q81" s="56">
        <v>481.85</v>
      </c>
      <c r="R81" s="56">
        <v>481.85</v>
      </c>
      <c r="S81" s="56">
        <v>208.54</v>
      </c>
      <c r="T81" s="57" t="s">
        <v>101</v>
      </c>
      <c r="U81" s="56">
        <v>2617.79</v>
      </c>
      <c r="V81" s="59">
        <v>2617.79</v>
      </c>
      <c r="W81" s="59">
        <v>2135.94</v>
      </c>
      <c r="X81" s="59">
        <v>1654.09</v>
      </c>
      <c r="Y81" s="52">
        <v>0.63186504647049613</v>
      </c>
    </row>
    <row r="82" spans="1:25" x14ac:dyDescent="0.25">
      <c r="A82" s="50" t="s">
        <v>416</v>
      </c>
      <c r="B82" s="50" t="s">
        <v>402</v>
      </c>
      <c r="C82" s="50" t="s">
        <v>111</v>
      </c>
      <c r="D82" s="50" t="s">
        <v>67</v>
      </c>
      <c r="E82" s="50" t="s">
        <v>419</v>
      </c>
      <c r="F82" s="50" t="s">
        <v>71</v>
      </c>
      <c r="G82" s="51">
        <v>111</v>
      </c>
      <c r="H82" s="55">
        <v>44449</v>
      </c>
      <c r="I82" s="50" t="s">
        <v>241</v>
      </c>
      <c r="J82" s="51" t="s">
        <v>20</v>
      </c>
      <c r="K82" s="51" t="s">
        <v>20</v>
      </c>
      <c r="L82" s="50" t="s">
        <v>69</v>
      </c>
      <c r="M82" s="56" t="s">
        <v>101</v>
      </c>
      <c r="N82" s="56">
        <v>182.76</v>
      </c>
      <c r="O82" s="56" t="s">
        <v>101</v>
      </c>
      <c r="P82" s="56" t="s">
        <v>101</v>
      </c>
      <c r="Q82" s="56" t="s">
        <v>101</v>
      </c>
      <c r="R82" s="56" t="s">
        <v>101</v>
      </c>
      <c r="S82" s="56" t="s">
        <v>101</v>
      </c>
      <c r="T82" s="56" t="s">
        <v>101</v>
      </c>
      <c r="U82" s="56">
        <v>182.76</v>
      </c>
      <c r="V82" s="58">
        <v>182.76</v>
      </c>
      <c r="W82" s="58">
        <v>0</v>
      </c>
      <c r="X82" s="58" t="s">
        <v>101</v>
      </c>
      <c r="Y82" s="52" t="s">
        <v>102</v>
      </c>
    </row>
    <row r="83" spans="1:25" x14ac:dyDescent="0.25">
      <c r="A83" s="50" t="s">
        <v>416</v>
      </c>
      <c r="B83" s="50" t="s">
        <v>402</v>
      </c>
      <c r="C83" s="50" t="s">
        <v>111</v>
      </c>
      <c r="D83" s="50" t="s">
        <v>67</v>
      </c>
      <c r="E83" s="50" t="s">
        <v>419</v>
      </c>
      <c r="F83" s="50" t="s">
        <v>71</v>
      </c>
      <c r="G83" s="51">
        <v>112</v>
      </c>
      <c r="H83" s="55">
        <v>44449</v>
      </c>
      <c r="I83" s="50" t="s">
        <v>242</v>
      </c>
      <c r="J83" s="51" t="s">
        <v>20</v>
      </c>
      <c r="K83" s="51" t="s">
        <v>20</v>
      </c>
      <c r="L83" s="50" t="s">
        <v>69</v>
      </c>
      <c r="M83" s="56" t="s">
        <v>101</v>
      </c>
      <c r="N83" s="56">
        <v>378.92</v>
      </c>
      <c r="O83" s="56">
        <v>378.92</v>
      </c>
      <c r="P83" s="56">
        <v>378.92</v>
      </c>
      <c r="Q83" s="56">
        <v>2368.7399999999998</v>
      </c>
      <c r="R83" s="56">
        <v>91.84</v>
      </c>
      <c r="S83" s="56" t="s">
        <v>101</v>
      </c>
      <c r="T83" s="56" t="s">
        <v>101</v>
      </c>
      <c r="U83" s="56">
        <v>3597.34</v>
      </c>
      <c r="V83" s="58">
        <v>3597.34</v>
      </c>
      <c r="W83" s="58">
        <v>3218.42</v>
      </c>
      <c r="X83" s="58">
        <v>2839.5</v>
      </c>
      <c r="Y83" s="52">
        <v>0.78933322955294738</v>
      </c>
    </row>
    <row r="84" spans="1:25" x14ac:dyDescent="0.25">
      <c r="A84" s="50" t="s">
        <v>416</v>
      </c>
      <c r="B84" s="50" t="s">
        <v>402</v>
      </c>
      <c r="C84" s="50" t="s">
        <v>111</v>
      </c>
      <c r="D84" s="50" t="s">
        <v>67</v>
      </c>
      <c r="E84" s="50" t="s">
        <v>419</v>
      </c>
      <c r="F84" s="50" t="s">
        <v>71</v>
      </c>
      <c r="G84" s="51">
        <v>115</v>
      </c>
      <c r="H84" s="55">
        <v>44449</v>
      </c>
      <c r="I84" s="50" t="s">
        <v>245</v>
      </c>
      <c r="J84" s="51" t="s">
        <v>20</v>
      </c>
      <c r="K84" s="51" t="s">
        <v>20</v>
      </c>
      <c r="L84" s="50" t="s">
        <v>69</v>
      </c>
      <c r="M84" s="56">
        <v>272.96999999999997</v>
      </c>
      <c r="N84" s="56">
        <v>471.98</v>
      </c>
      <c r="O84" s="56">
        <v>90.99</v>
      </c>
      <c r="P84" s="56" t="s">
        <v>101</v>
      </c>
      <c r="Q84" s="56">
        <v>1942.39</v>
      </c>
      <c r="R84" s="56">
        <v>77.790000000000006</v>
      </c>
      <c r="S84" s="56">
        <v>-18.48</v>
      </c>
      <c r="T84" s="56">
        <v>-49.28</v>
      </c>
      <c r="U84" s="56">
        <v>2515.39</v>
      </c>
      <c r="V84" s="58">
        <v>2788.3599999999997</v>
      </c>
      <c r="W84" s="58">
        <v>2043.41</v>
      </c>
      <c r="X84" s="58">
        <v>1952.4199999999998</v>
      </c>
      <c r="Y84" s="52">
        <v>0.70020370396935838</v>
      </c>
    </row>
    <row r="85" spans="1:25" x14ac:dyDescent="0.25">
      <c r="A85" s="50" t="s">
        <v>416</v>
      </c>
      <c r="B85" s="50" t="s">
        <v>402</v>
      </c>
      <c r="C85" s="50" t="s">
        <v>111</v>
      </c>
      <c r="D85" s="50" t="s">
        <v>67</v>
      </c>
      <c r="E85" s="50" t="s">
        <v>419</v>
      </c>
      <c r="F85" s="50" t="s">
        <v>71</v>
      </c>
      <c r="G85" s="51">
        <v>118</v>
      </c>
      <c r="H85" s="55">
        <v>44449</v>
      </c>
      <c r="I85" s="50" t="s">
        <v>248</v>
      </c>
      <c r="J85" s="51" t="s">
        <v>20</v>
      </c>
      <c r="K85" s="51" t="s">
        <v>20</v>
      </c>
      <c r="L85" s="50" t="s">
        <v>69</v>
      </c>
      <c r="M85" s="56">
        <v>120.99</v>
      </c>
      <c r="N85" s="56" t="s">
        <v>101</v>
      </c>
      <c r="O85" s="56" t="s">
        <v>101</v>
      </c>
      <c r="P85" s="57" t="s">
        <v>101</v>
      </c>
      <c r="Q85" s="56">
        <v>-15.22</v>
      </c>
      <c r="R85" s="56">
        <v>120.99</v>
      </c>
      <c r="S85" s="56" t="s">
        <v>101</v>
      </c>
      <c r="T85" s="56" t="s">
        <v>101</v>
      </c>
      <c r="U85" s="56">
        <v>105.77</v>
      </c>
      <c r="V85" s="58">
        <v>226.76</v>
      </c>
      <c r="W85" s="59">
        <v>105.77</v>
      </c>
      <c r="X85" s="59">
        <v>105.77</v>
      </c>
      <c r="Y85" s="52">
        <v>0.46644028929264419</v>
      </c>
    </row>
    <row r="86" spans="1:25" x14ac:dyDescent="0.25">
      <c r="A86" s="50" t="s">
        <v>416</v>
      </c>
      <c r="B86" s="50" t="s">
        <v>402</v>
      </c>
      <c r="C86" s="50" t="s">
        <v>111</v>
      </c>
      <c r="D86" s="50" t="s">
        <v>67</v>
      </c>
      <c r="E86" s="50" t="s">
        <v>419</v>
      </c>
      <c r="F86" s="50" t="s">
        <v>71</v>
      </c>
      <c r="G86" s="51">
        <v>131</v>
      </c>
      <c r="H86" s="55">
        <v>44449</v>
      </c>
      <c r="I86" s="50" t="s">
        <v>261</v>
      </c>
      <c r="J86" s="51" t="s">
        <v>20</v>
      </c>
      <c r="K86" s="51" t="s">
        <v>20</v>
      </c>
      <c r="L86" s="50" t="s">
        <v>91</v>
      </c>
      <c r="M86" s="56" t="s">
        <v>101</v>
      </c>
      <c r="N86" s="56" t="s">
        <v>101</v>
      </c>
      <c r="O86" s="56" t="s">
        <v>101</v>
      </c>
      <c r="P86" s="56" t="s">
        <v>101</v>
      </c>
      <c r="Q86" s="56" t="s">
        <v>101</v>
      </c>
      <c r="R86" s="56" t="s">
        <v>101</v>
      </c>
      <c r="S86" s="56">
        <v>-596.75</v>
      </c>
      <c r="T86" s="56" t="s">
        <v>101</v>
      </c>
      <c r="U86" s="56">
        <v>-596.75</v>
      </c>
      <c r="V86" s="58">
        <v>-596.75</v>
      </c>
      <c r="W86" s="58">
        <v>-596.75</v>
      </c>
      <c r="X86" s="58">
        <v>-596.75</v>
      </c>
      <c r="Y86" s="52">
        <v>1</v>
      </c>
    </row>
    <row r="87" spans="1:25" x14ac:dyDescent="0.25">
      <c r="A87" s="50" t="s">
        <v>416</v>
      </c>
      <c r="B87" s="50" t="s">
        <v>402</v>
      </c>
      <c r="C87" s="50" t="s">
        <v>111</v>
      </c>
      <c r="D87" s="50" t="s">
        <v>67</v>
      </c>
      <c r="E87" s="50" t="s">
        <v>419</v>
      </c>
      <c r="F87" s="50" t="s">
        <v>71</v>
      </c>
      <c r="G87" s="51">
        <v>132</v>
      </c>
      <c r="H87" s="55">
        <v>44449</v>
      </c>
      <c r="I87" s="50" t="s">
        <v>262</v>
      </c>
      <c r="J87" s="51" t="s">
        <v>20</v>
      </c>
      <c r="K87" s="51" t="s">
        <v>20</v>
      </c>
      <c r="L87" s="50" t="s">
        <v>69</v>
      </c>
      <c r="M87" s="56" t="s">
        <v>101</v>
      </c>
      <c r="N87" s="56">
        <v>6.1599999999999966</v>
      </c>
      <c r="O87" s="56">
        <v>6.1599999999999966</v>
      </c>
      <c r="P87" s="56" t="s">
        <v>101</v>
      </c>
      <c r="Q87" s="56">
        <v>6.1599999999999966</v>
      </c>
      <c r="R87" s="56" t="s">
        <v>101</v>
      </c>
      <c r="S87" s="57" t="s">
        <v>101</v>
      </c>
      <c r="T87" s="56" t="s">
        <v>101</v>
      </c>
      <c r="U87" s="56">
        <v>18.47999999999999</v>
      </c>
      <c r="V87" s="59">
        <v>18.47999999999999</v>
      </c>
      <c r="W87" s="59">
        <v>12.319999999999993</v>
      </c>
      <c r="X87" s="59">
        <v>6.1599999999999966</v>
      </c>
      <c r="Y87" s="52">
        <v>0.33333333333333331</v>
      </c>
    </row>
    <row r="88" spans="1:25" x14ac:dyDescent="0.25">
      <c r="A88" s="50" t="s">
        <v>416</v>
      </c>
      <c r="B88" s="50" t="s">
        <v>402</v>
      </c>
      <c r="C88" s="50" t="s">
        <v>111</v>
      </c>
      <c r="D88" s="50" t="s">
        <v>67</v>
      </c>
      <c r="E88" s="50" t="s">
        <v>419</v>
      </c>
      <c r="F88" s="50" t="s">
        <v>71</v>
      </c>
      <c r="G88" s="51">
        <v>139</v>
      </c>
      <c r="H88" s="55">
        <v>44449</v>
      </c>
      <c r="I88" s="50" t="s">
        <v>269</v>
      </c>
      <c r="J88" s="51" t="s">
        <v>20</v>
      </c>
      <c r="K88" s="51" t="s">
        <v>20</v>
      </c>
      <c r="L88" s="50" t="s">
        <v>92</v>
      </c>
      <c r="M88" s="56" t="s">
        <v>101</v>
      </c>
      <c r="N88" s="56">
        <v>134.06</v>
      </c>
      <c r="O88" s="56">
        <v>134.06</v>
      </c>
      <c r="P88" s="56">
        <v>134.06</v>
      </c>
      <c r="Q88" s="56">
        <v>134.06</v>
      </c>
      <c r="R88" s="56">
        <v>134.06</v>
      </c>
      <c r="S88" s="56">
        <v>134.06</v>
      </c>
      <c r="T88" s="56">
        <v>804.36</v>
      </c>
      <c r="U88" s="56">
        <v>1608.7199999999998</v>
      </c>
      <c r="V88" s="58">
        <v>1608.7199999999998</v>
      </c>
      <c r="W88" s="58">
        <v>1474.66</v>
      </c>
      <c r="X88" s="58">
        <v>1340.6</v>
      </c>
      <c r="Y88" s="52">
        <v>0.83333333333333337</v>
      </c>
    </row>
    <row r="89" spans="1:25" x14ac:dyDescent="0.25">
      <c r="A89" s="50" t="s">
        <v>416</v>
      </c>
      <c r="B89" s="50" t="s">
        <v>402</v>
      </c>
      <c r="C89" s="50" t="s">
        <v>111</v>
      </c>
      <c r="D89" s="50" t="s">
        <v>67</v>
      </c>
      <c r="E89" s="50" t="s">
        <v>419</v>
      </c>
      <c r="F89" s="50" t="s">
        <v>71</v>
      </c>
      <c r="G89" s="51">
        <v>147</v>
      </c>
      <c r="H89" s="55">
        <v>44456</v>
      </c>
      <c r="I89" s="50" t="s">
        <v>277</v>
      </c>
      <c r="J89" s="51" t="s">
        <v>20</v>
      </c>
      <c r="K89" s="51" t="s">
        <v>20</v>
      </c>
      <c r="L89" s="50" t="s">
        <v>98</v>
      </c>
      <c r="M89" s="56" t="s">
        <v>101</v>
      </c>
      <c r="N89" s="56">
        <v>130.07</v>
      </c>
      <c r="O89" s="56">
        <v>130.07</v>
      </c>
      <c r="P89" s="56">
        <v>130.07</v>
      </c>
      <c r="Q89" s="56" t="s">
        <v>101</v>
      </c>
      <c r="R89" s="56" t="s">
        <v>101</v>
      </c>
      <c r="S89" s="56" t="s">
        <v>101</v>
      </c>
      <c r="T89" s="56" t="s">
        <v>101</v>
      </c>
      <c r="U89" s="56">
        <v>390.21</v>
      </c>
      <c r="V89" s="58">
        <v>390.21</v>
      </c>
      <c r="W89" s="58">
        <v>260.14</v>
      </c>
      <c r="X89" s="58">
        <v>130.07</v>
      </c>
      <c r="Y89" s="52">
        <v>0.33333333333333331</v>
      </c>
    </row>
    <row r="90" spans="1:25" x14ac:dyDescent="0.25">
      <c r="A90" s="50" t="s">
        <v>416</v>
      </c>
      <c r="B90" s="50" t="s">
        <v>402</v>
      </c>
      <c r="C90" s="50" t="s">
        <v>111</v>
      </c>
      <c r="D90" s="50" t="s">
        <v>67</v>
      </c>
      <c r="E90" s="50" t="s">
        <v>419</v>
      </c>
      <c r="F90" s="50" t="s">
        <v>71</v>
      </c>
      <c r="G90" s="51">
        <v>193</v>
      </c>
      <c r="H90" s="55">
        <v>44449</v>
      </c>
      <c r="I90" s="50" t="s">
        <v>323</v>
      </c>
      <c r="J90" s="51" t="s">
        <v>20</v>
      </c>
      <c r="K90" s="51" t="s">
        <v>20</v>
      </c>
      <c r="L90" s="50" t="s">
        <v>95</v>
      </c>
      <c r="M90" s="56" t="s">
        <v>101</v>
      </c>
      <c r="N90" s="56" t="s">
        <v>101</v>
      </c>
      <c r="O90" s="56" t="s">
        <v>101</v>
      </c>
      <c r="P90" s="56" t="s">
        <v>101</v>
      </c>
      <c r="Q90" s="56" t="s">
        <v>101</v>
      </c>
      <c r="R90" s="56" t="s">
        <v>101</v>
      </c>
      <c r="S90" s="56" t="s">
        <v>101</v>
      </c>
      <c r="T90" s="56">
        <v>1259.6500000000001</v>
      </c>
      <c r="U90" s="56">
        <v>1259.6500000000001</v>
      </c>
      <c r="V90" s="58">
        <v>1259.6500000000001</v>
      </c>
      <c r="W90" s="58">
        <v>1259.6500000000001</v>
      </c>
      <c r="X90" s="58">
        <v>1259.6500000000001</v>
      </c>
      <c r="Y90" s="52">
        <v>1</v>
      </c>
    </row>
    <row r="91" spans="1:25" x14ac:dyDescent="0.25">
      <c r="A91" s="50" t="s">
        <v>416</v>
      </c>
      <c r="B91" s="50" t="s">
        <v>402</v>
      </c>
      <c r="C91" s="50" t="s">
        <v>111</v>
      </c>
      <c r="D91" s="50" t="s">
        <v>67</v>
      </c>
      <c r="E91" s="50" t="s">
        <v>419</v>
      </c>
      <c r="F91" s="50" t="s">
        <v>71</v>
      </c>
      <c r="G91" s="51">
        <v>200</v>
      </c>
      <c r="H91" s="55">
        <v>44449</v>
      </c>
      <c r="I91" s="50" t="s">
        <v>330</v>
      </c>
      <c r="J91" s="51" t="s">
        <v>20</v>
      </c>
      <c r="K91" s="51" t="s">
        <v>20</v>
      </c>
      <c r="L91" s="50" t="s">
        <v>69</v>
      </c>
      <c r="M91" s="56">
        <v>759.91</v>
      </c>
      <c r="N91" s="56">
        <v>1401.3200000000002</v>
      </c>
      <c r="O91" s="56">
        <v>735.67</v>
      </c>
      <c r="P91" s="56" t="s">
        <v>101</v>
      </c>
      <c r="Q91" s="56" t="s">
        <v>101</v>
      </c>
      <c r="R91" s="56" t="s">
        <v>101</v>
      </c>
      <c r="S91" s="56" t="s">
        <v>101</v>
      </c>
      <c r="T91" s="56" t="s">
        <v>101</v>
      </c>
      <c r="U91" s="56">
        <v>2136.9900000000002</v>
      </c>
      <c r="V91" s="58">
        <v>2896.9</v>
      </c>
      <c r="W91" s="58">
        <v>735.67</v>
      </c>
      <c r="X91" s="58" t="s">
        <v>101</v>
      </c>
      <c r="Y91" s="52" t="s">
        <v>102</v>
      </c>
    </row>
    <row r="92" spans="1:25" x14ac:dyDescent="0.25">
      <c r="A92" s="50" t="s">
        <v>416</v>
      </c>
      <c r="B92" s="50" t="s">
        <v>402</v>
      </c>
      <c r="C92" s="50" t="s">
        <v>111</v>
      </c>
      <c r="D92" s="50" t="s">
        <v>67</v>
      </c>
      <c r="E92" s="50" t="s">
        <v>419</v>
      </c>
      <c r="F92" s="50" t="s">
        <v>71</v>
      </c>
      <c r="G92" s="51">
        <v>211</v>
      </c>
      <c r="H92" s="55">
        <v>44449</v>
      </c>
      <c r="I92" s="50" t="s">
        <v>341</v>
      </c>
      <c r="J92" s="51" t="s">
        <v>20</v>
      </c>
      <c r="K92" s="51" t="s">
        <v>20</v>
      </c>
      <c r="L92" s="50" t="s">
        <v>69</v>
      </c>
      <c r="M92" s="56" t="s">
        <v>101</v>
      </c>
      <c r="N92" s="56">
        <v>117.16</v>
      </c>
      <c r="O92" s="56" t="s">
        <v>101</v>
      </c>
      <c r="P92" s="57">
        <v>117.16</v>
      </c>
      <c r="Q92" s="57">
        <v>117.16</v>
      </c>
      <c r="R92" s="56">
        <v>117.16</v>
      </c>
      <c r="S92" s="56" t="s">
        <v>101</v>
      </c>
      <c r="T92" s="57">
        <v>11.2</v>
      </c>
      <c r="U92" s="56">
        <v>479.84</v>
      </c>
      <c r="V92" s="58">
        <v>479.84</v>
      </c>
      <c r="W92" s="58">
        <v>362.67999999999995</v>
      </c>
      <c r="X92" s="59">
        <v>362.67999999999995</v>
      </c>
      <c r="Y92" s="52">
        <v>0.75583527842614195</v>
      </c>
    </row>
    <row r="93" spans="1:25" x14ac:dyDescent="0.25">
      <c r="A93" s="50" t="s">
        <v>416</v>
      </c>
      <c r="B93" s="50" t="s">
        <v>402</v>
      </c>
      <c r="C93" s="50" t="s">
        <v>111</v>
      </c>
      <c r="D93" s="50" t="s">
        <v>67</v>
      </c>
      <c r="E93" s="50" t="s">
        <v>419</v>
      </c>
      <c r="F93" s="50" t="s">
        <v>71</v>
      </c>
      <c r="G93" s="51">
        <v>213</v>
      </c>
      <c r="H93" s="55">
        <v>44449</v>
      </c>
      <c r="I93" s="50" t="s">
        <v>343</v>
      </c>
      <c r="J93" s="51" t="s">
        <v>20</v>
      </c>
      <c r="K93" s="51" t="s">
        <v>20</v>
      </c>
      <c r="L93" s="50" t="s">
        <v>69</v>
      </c>
      <c r="M93" s="56">
        <v>130.06</v>
      </c>
      <c r="N93" s="56" t="s">
        <v>101</v>
      </c>
      <c r="O93" s="56" t="s">
        <v>101</v>
      </c>
      <c r="P93" s="56" t="s">
        <v>101</v>
      </c>
      <c r="Q93" s="56" t="s">
        <v>101</v>
      </c>
      <c r="R93" s="56" t="s">
        <v>101</v>
      </c>
      <c r="S93" s="56" t="s">
        <v>101</v>
      </c>
      <c r="T93" s="56" t="s">
        <v>101</v>
      </c>
      <c r="U93" s="56">
        <v>0</v>
      </c>
      <c r="V93" s="58">
        <v>130.06</v>
      </c>
      <c r="W93" s="58">
        <v>0</v>
      </c>
      <c r="X93" s="58" t="s">
        <v>101</v>
      </c>
      <c r="Y93" s="52" t="s">
        <v>102</v>
      </c>
    </row>
    <row r="94" spans="1:25" x14ac:dyDescent="0.25">
      <c r="A94" s="50" t="s">
        <v>416</v>
      </c>
      <c r="B94" s="50" t="s">
        <v>402</v>
      </c>
      <c r="C94" s="50" t="s">
        <v>111</v>
      </c>
      <c r="D94" s="50" t="s">
        <v>67</v>
      </c>
      <c r="E94" s="50" t="s">
        <v>419</v>
      </c>
      <c r="F94" s="50" t="s">
        <v>70</v>
      </c>
      <c r="G94" s="51">
        <v>214</v>
      </c>
      <c r="H94" s="55">
        <v>44449</v>
      </c>
      <c r="I94" s="50" t="s">
        <v>344</v>
      </c>
      <c r="J94" s="51" t="s">
        <v>20</v>
      </c>
      <c r="K94" s="51" t="s">
        <v>20</v>
      </c>
      <c r="L94" s="50" t="s">
        <v>69</v>
      </c>
      <c r="M94" s="56">
        <v>266.98</v>
      </c>
      <c r="N94" s="56" t="s">
        <v>101</v>
      </c>
      <c r="O94" s="56" t="s">
        <v>101</v>
      </c>
      <c r="P94" s="56" t="s">
        <v>101</v>
      </c>
      <c r="Q94" s="56" t="s">
        <v>101</v>
      </c>
      <c r="R94" s="56" t="s">
        <v>101</v>
      </c>
      <c r="S94" s="56" t="s">
        <v>101</v>
      </c>
      <c r="T94" s="56" t="s">
        <v>101</v>
      </c>
      <c r="U94" s="56">
        <v>0</v>
      </c>
      <c r="V94" s="58">
        <v>266.98</v>
      </c>
      <c r="W94" s="58">
        <v>0</v>
      </c>
      <c r="X94" s="58" t="s">
        <v>101</v>
      </c>
      <c r="Y94" s="52" t="s">
        <v>102</v>
      </c>
    </row>
    <row r="95" spans="1:25" x14ac:dyDescent="0.25">
      <c r="A95" s="50" t="s">
        <v>416</v>
      </c>
      <c r="B95" s="50" t="s">
        <v>402</v>
      </c>
      <c r="C95" s="50" t="s">
        <v>111</v>
      </c>
      <c r="D95" s="50" t="s">
        <v>67</v>
      </c>
      <c r="E95" s="50" t="s">
        <v>419</v>
      </c>
      <c r="F95" s="50" t="s">
        <v>71</v>
      </c>
      <c r="G95" s="51">
        <v>216</v>
      </c>
      <c r="H95" s="55">
        <v>44449</v>
      </c>
      <c r="I95" s="50" t="s">
        <v>346</v>
      </c>
      <c r="J95" s="51" t="s">
        <v>20</v>
      </c>
      <c r="K95" s="51" t="s">
        <v>20</v>
      </c>
      <c r="L95" s="50" t="s">
        <v>69</v>
      </c>
      <c r="M95" s="56" t="s">
        <v>101</v>
      </c>
      <c r="N95" s="56">
        <v>247.22</v>
      </c>
      <c r="O95" s="56">
        <v>247.22</v>
      </c>
      <c r="P95" s="56">
        <v>247.22</v>
      </c>
      <c r="Q95" s="56">
        <v>247.22</v>
      </c>
      <c r="R95" s="56">
        <v>130.06</v>
      </c>
      <c r="S95" s="56" t="s">
        <v>101</v>
      </c>
      <c r="T95" s="56">
        <v>645.03</v>
      </c>
      <c r="U95" s="56">
        <v>1763.97</v>
      </c>
      <c r="V95" s="58">
        <v>1763.97</v>
      </c>
      <c r="W95" s="58">
        <v>1516.75</v>
      </c>
      <c r="X95" s="58">
        <v>1269.53</v>
      </c>
      <c r="Y95" s="52">
        <v>0.71970044842032455</v>
      </c>
    </row>
    <row r="96" spans="1:25" x14ac:dyDescent="0.25">
      <c r="A96" s="50" t="s">
        <v>416</v>
      </c>
      <c r="B96" s="50" t="s">
        <v>402</v>
      </c>
      <c r="C96" s="50" t="s">
        <v>111</v>
      </c>
      <c r="D96" s="50" t="s">
        <v>67</v>
      </c>
      <c r="E96" s="50" t="s">
        <v>419</v>
      </c>
      <c r="F96" s="50" t="s">
        <v>70</v>
      </c>
      <c r="G96" s="51">
        <v>218</v>
      </c>
      <c r="H96" s="55">
        <v>44449</v>
      </c>
      <c r="I96" s="50" t="s">
        <v>348</v>
      </c>
      <c r="J96" s="51" t="s">
        <v>20</v>
      </c>
      <c r="K96" s="51" t="s">
        <v>20</v>
      </c>
      <c r="L96" s="50" t="s">
        <v>69</v>
      </c>
      <c r="M96" s="56">
        <v>387</v>
      </c>
      <c r="N96" s="56" t="s">
        <v>101</v>
      </c>
      <c r="O96" s="56" t="s">
        <v>101</v>
      </c>
      <c r="P96" s="56" t="s">
        <v>101</v>
      </c>
      <c r="Q96" s="56">
        <v>2183.6999999999998</v>
      </c>
      <c r="R96" s="56" t="s">
        <v>101</v>
      </c>
      <c r="S96" s="56" t="s">
        <v>101</v>
      </c>
      <c r="T96" s="56">
        <v>387</v>
      </c>
      <c r="U96" s="56">
        <v>2570.6999999999998</v>
      </c>
      <c r="V96" s="58">
        <v>2957.7</v>
      </c>
      <c r="W96" s="58">
        <v>2570.6999999999998</v>
      </c>
      <c r="X96" s="58">
        <v>2570.6999999999998</v>
      </c>
      <c r="Y96" s="52">
        <v>0.8691550867227914</v>
      </c>
    </row>
    <row r="97" spans="1:25" x14ac:dyDescent="0.25">
      <c r="A97" s="50" t="s">
        <v>416</v>
      </c>
      <c r="B97" s="50" t="s">
        <v>402</v>
      </c>
      <c r="C97" s="50" t="s">
        <v>111</v>
      </c>
      <c r="D97" s="50" t="s">
        <v>67</v>
      </c>
      <c r="E97" s="50" t="s">
        <v>419</v>
      </c>
      <c r="F97" s="50" t="s">
        <v>71</v>
      </c>
      <c r="G97" s="51">
        <v>219</v>
      </c>
      <c r="H97" s="55">
        <v>44449</v>
      </c>
      <c r="I97" s="50" t="s">
        <v>349</v>
      </c>
      <c r="J97" s="51" t="s">
        <v>20</v>
      </c>
      <c r="K97" s="51" t="s">
        <v>20</v>
      </c>
      <c r="L97" s="50" t="s">
        <v>69</v>
      </c>
      <c r="M97" s="56" t="s">
        <v>101</v>
      </c>
      <c r="N97" s="56">
        <v>214.5</v>
      </c>
      <c r="O97" s="56" t="s">
        <v>101</v>
      </c>
      <c r="P97" s="56" t="s">
        <v>101</v>
      </c>
      <c r="Q97" s="56" t="s">
        <v>101</v>
      </c>
      <c r="R97" s="56" t="s">
        <v>101</v>
      </c>
      <c r="S97" s="56" t="s">
        <v>101</v>
      </c>
      <c r="T97" s="56" t="s">
        <v>101</v>
      </c>
      <c r="U97" s="56">
        <v>214.5</v>
      </c>
      <c r="V97" s="58">
        <v>214.5</v>
      </c>
      <c r="W97" s="58">
        <v>0</v>
      </c>
      <c r="X97" s="58" t="s">
        <v>101</v>
      </c>
      <c r="Y97" s="52" t="s">
        <v>102</v>
      </c>
    </row>
    <row r="98" spans="1:25" x14ac:dyDescent="0.25">
      <c r="A98" s="50" t="s">
        <v>416</v>
      </c>
      <c r="B98" s="50" t="s">
        <v>402</v>
      </c>
      <c r="C98" s="50" t="s">
        <v>111</v>
      </c>
      <c r="D98" s="50" t="s">
        <v>67</v>
      </c>
      <c r="E98" s="50" t="s">
        <v>419</v>
      </c>
      <c r="F98" s="50" t="s">
        <v>71</v>
      </c>
      <c r="G98" s="51">
        <v>220</v>
      </c>
      <c r="H98" s="55">
        <v>44449</v>
      </c>
      <c r="I98" s="50" t="s">
        <v>350</v>
      </c>
      <c r="J98" s="51" t="s">
        <v>20</v>
      </c>
      <c r="K98" s="51" t="s">
        <v>20</v>
      </c>
      <c r="L98" s="50" t="s">
        <v>69</v>
      </c>
      <c r="M98" s="56">
        <v>89.01</v>
      </c>
      <c r="N98" s="56" t="s">
        <v>101</v>
      </c>
      <c r="O98" s="56">
        <v>89.01</v>
      </c>
      <c r="P98" s="56">
        <v>89.01</v>
      </c>
      <c r="Q98" s="56">
        <v>89.01</v>
      </c>
      <c r="R98" s="56">
        <v>89.01</v>
      </c>
      <c r="S98" s="56">
        <v>89.01</v>
      </c>
      <c r="T98" s="56" t="s">
        <v>101</v>
      </c>
      <c r="U98" s="56">
        <v>445.05</v>
      </c>
      <c r="V98" s="58">
        <v>534.06000000000006</v>
      </c>
      <c r="W98" s="58">
        <v>445.05</v>
      </c>
      <c r="X98" s="58">
        <v>356.04</v>
      </c>
      <c r="Y98" s="52">
        <v>0.66666666666666663</v>
      </c>
    </row>
    <row r="99" spans="1:25" x14ac:dyDescent="0.25">
      <c r="A99" s="50" t="s">
        <v>416</v>
      </c>
      <c r="B99" s="50" t="s">
        <v>402</v>
      </c>
      <c r="C99" s="50" t="s">
        <v>111</v>
      </c>
      <c r="D99" s="50" t="s">
        <v>67</v>
      </c>
      <c r="E99" s="50" t="s">
        <v>419</v>
      </c>
      <c r="F99" s="50" t="s">
        <v>71</v>
      </c>
      <c r="G99" s="51">
        <v>221</v>
      </c>
      <c r="H99" s="55">
        <v>44449</v>
      </c>
      <c r="I99" s="50" t="s">
        <v>351</v>
      </c>
      <c r="J99" s="51" t="s">
        <v>20</v>
      </c>
      <c r="K99" s="51" t="s">
        <v>20</v>
      </c>
      <c r="L99" s="50" t="s">
        <v>69</v>
      </c>
      <c r="M99" s="56">
        <v>467.56</v>
      </c>
      <c r="N99" s="56" t="s">
        <v>101</v>
      </c>
      <c r="O99" s="56" t="s">
        <v>101</v>
      </c>
      <c r="P99" s="56" t="s">
        <v>101</v>
      </c>
      <c r="Q99" s="56" t="s">
        <v>101</v>
      </c>
      <c r="R99" s="56" t="s">
        <v>101</v>
      </c>
      <c r="S99" s="56" t="s">
        <v>101</v>
      </c>
      <c r="T99" s="56" t="s">
        <v>101</v>
      </c>
      <c r="U99" s="56">
        <v>0</v>
      </c>
      <c r="V99" s="58">
        <v>467.56</v>
      </c>
      <c r="W99" s="58">
        <v>0</v>
      </c>
      <c r="X99" s="58" t="s">
        <v>101</v>
      </c>
      <c r="Y99" s="52" t="s">
        <v>102</v>
      </c>
    </row>
    <row r="100" spans="1:25" x14ac:dyDescent="0.25">
      <c r="A100" s="50" t="s">
        <v>416</v>
      </c>
      <c r="B100" s="50" t="s">
        <v>402</v>
      </c>
      <c r="C100" s="50" t="s">
        <v>111</v>
      </c>
      <c r="D100" s="50" t="s">
        <v>67</v>
      </c>
      <c r="E100" s="50" t="s">
        <v>419</v>
      </c>
      <c r="F100" s="50" t="s">
        <v>71</v>
      </c>
      <c r="G100" s="51">
        <v>222</v>
      </c>
      <c r="H100" s="55">
        <v>44449</v>
      </c>
      <c r="I100" s="50" t="s">
        <v>352</v>
      </c>
      <c r="J100" s="51" t="s">
        <v>20</v>
      </c>
      <c r="K100" s="51" t="s">
        <v>20</v>
      </c>
      <c r="L100" s="50" t="s">
        <v>69</v>
      </c>
      <c r="M100" s="56" t="s">
        <v>101</v>
      </c>
      <c r="N100" s="56">
        <v>339.69</v>
      </c>
      <c r="O100" s="56">
        <v>208.72</v>
      </c>
      <c r="P100" s="56" t="s">
        <v>101</v>
      </c>
      <c r="Q100" s="56" t="s">
        <v>101</v>
      </c>
      <c r="R100" s="56">
        <v>-186.11</v>
      </c>
      <c r="S100" s="56" t="s">
        <v>101</v>
      </c>
      <c r="T100" s="56" t="s">
        <v>101</v>
      </c>
      <c r="U100" s="56">
        <v>362.29999999999995</v>
      </c>
      <c r="V100" s="58">
        <v>362.29999999999995</v>
      </c>
      <c r="W100" s="58">
        <v>22.609999999999985</v>
      </c>
      <c r="X100" s="58">
        <v>-186.11</v>
      </c>
      <c r="Y100" s="52">
        <v>-0.51369031189621872</v>
      </c>
    </row>
    <row r="101" spans="1:25" x14ac:dyDescent="0.25">
      <c r="A101" s="50" t="s">
        <v>416</v>
      </c>
      <c r="B101" s="50" t="s">
        <v>402</v>
      </c>
      <c r="C101" s="50" t="s">
        <v>111</v>
      </c>
      <c r="D101" s="50" t="s">
        <v>67</v>
      </c>
      <c r="E101" s="50" t="s">
        <v>419</v>
      </c>
      <c r="F101" s="50" t="s">
        <v>70</v>
      </c>
      <c r="G101" s="51">
        <v>224</v>
      </c>
      <c r="H101" s="55">
        <v>44449</v>
      </c>
      <c r="I101" s="50" t="s">
        <v>354</v>
      </c>
      <c r="J101" s="51" t="s">
        <v>20</v>
      </c>
      <c r="K101" s="51" t="s">
        <v>20</v>
      </c>
      <c r="L101" s="50" t="s">
        <v>69</v>
      </c>
      <c r="M101" s="56">
        <v>220.84</v>
      </c>
      <c r="N101" s="56">
        <v>220.84</v>
      </c>
      <c r="O101" s="56" t="s">
        <v>101</v>
      </c>
      <c r="P101" s="56" t="s">
        <v>101</v>
      </c>
      <c r="Q101" s="56" t="s">
        <v>101</v>
      </c>
      <c r="R101" s="56" t="s">
        <v>101</v>
      </c>
      <c r="S101" s="57" t="s">
        <v>101</v>
      </c>
      <c r="T101" s="56" t="s">
        <v>101</v>
      </c>
      <c r="U101" s="56">
        <v>220.84</v>
      </c>
      <c r="V101" s="58">
        <v>441.68</v>
      </c>
      <c r="W101" s="59">
        <v>0</v>
      </c>
      <c r="X101" s="59" t="s">
        <v>101</v>
      </c>
      <c r="Y101" s="52" t="s">
        <v>102</v>
      </c>
    </row>
    <row r="102" spans="1:25" x14ac:dyDescent="0.25">
      <c r="A102" s="50" t="s">
        <v>416</v>
      </c>
      <c r="B102" s="50" t="s">
        <v>402</v>
      </c>
      <c r="C102" s="50" t="s">
        <v>111</v>
      </c>
      <c r="D102" s="50" t="s">
        <v>67</v>
      </c>
      <c r="E102" s="50" t="s">
        <v>419</v>
      </c>
      <c r="F102" s="50" t="s">
        <v>71</v>
      </c>
      <c r="G102" s="51">
        <v>225</v>
      </c>
      <c r="H102" s="55">
        <v>44449</v>
      </c>
      <c r="I102" s="50" t="s">
        <v>355</v>
      </c>
      <c r="J102" s="51" t="s">
        <v>20</v>
      </c>
      <c r="K102" s="51" t="s">
        <v>20</v>
      </c>
      <c r="L102" s="50" t="s">
        <v>69</v>
      </c>
      <c r="M102" s="56">
        <v>496.48</v>
      </c>
      <c r="N102" s="56">
        <v>770.57</v>
      </c>
      <c r="O102" s="56" t="s">
        <v>101</v>
      </c>
      <c r="P102" s="56" t="s">
        <v>101</v>
      </c>
      <c r="Q102" s="56" t="s">
        <v>101</v>
      </c>
      <c r="R102" s="56">
        <v>-26.98</v>
      </c>
      <c r="S102" s="56" t="s">
        <v>101</v>
      </c>
      <c r="T102" s="56" t="s">
        <v>101</v>
      </c>
      <c r="U102" s="56">
        <v>743.59</v>
      </c>
      <c r="V102" s="58">
        <v>1240.07</v>
      </c>
      <c r="W102" s="58">
        <v>-26.98</v>
      </c>
      <c r="X102" s="58">
        <v>-26.98</v>
      </c>
      <c r="Y102" s="52">
        <v>-2.1756836307627796E-2</v>
      </c>
    </row>
    <row r="103" spans="1:25" x14ac:dyDescent="0.25">
      <c r="A103" s="50" t="s">
        <v>416</v>
      </c>
      <c r="B103" s="50" t="s">
        <v>402</v>
      </c>
      <c r="C103" s="50" t="s">
        <v>111</v>
      </c>
      <c r="D103" s="50" t="s">
        <v>67</v>
      </c>
      <c r="E103" s="50" t="s">
        <v>419</v>
      </c>
      <c r="F103" s="50" t="s">
        <v>71</v>
      </c>
      <c r="G103" s="51">
        <v>227</v>
      </c>
      <c r="H103" s="55">
        <v>44449</v>
      </c>
      <c r="I103" s="50" t="s">
        <v>357</v>
      </c>
      <c r="J103" s="51" t="s">
        <v>20</v>
      </c>
      <c r="K103" s="51" t="s">
        <v>20</v>
      </c>
      <c r="L103" s="50" t="s">
        <v>69</v>
      </c>
      <c r="M103" s="56" t="s">
        <v>101</v>
      </c>
      <c r="N103" s="56" t="s">
        <v>101</v>
      </c>
      <c r="O103" s="57">
        <v>-154.07</v>
      </c>
      <c r="P103" s="57" t="s">
        <v>101</v>
      </c>
      <c r="Q103" s="57" t="s">
        <v>101</v>
      </c>
      <c r="R103" s="56" t="s">
        <v>101</v>
      </c>
      <c r="S103" s="56" t="s">
        <v>101</v>
      </c>
      <c r="T103" s="56" t="s">
        <v>101</v>
      </c>
      <c r="U103" s="56">
        <v>-154.07</v>
      </c>
      <c r="V103" s="58">
        <v>-154.07</v>
      </c>
      <c r="W103" s="59">
        <v>-154.07</v>
      </c>
      <c r="X103" s="58" t="s">
        <v>101</v>
      </c>
      <c r="Y103" s="52" t="s">
        <v>102</v>
      </c>
    </row>
    <row r="104" spans="1:25" x14ac:dyDescent="0.25">
      <c r="A104" s="50" t="s">
        <v>416</v>
      </c>
      <c r="B104" s="50" t="s">
        <v>402</v>
      </c>
      <c r="C104" s="50" t="s">
        <v>111</v>
      </c>
      <c r="D104" s="50" t="s">
        <v>67</v>
      </c>
      <c r="E104" s="50" t="s">
        <v>419</v>
      </c>
      <c r="F104" s="50" t="s">
        <v>96</v>
      </c>
      <c r="G104" s="51">
        <v>243</v>
      </c>
      <c r="H104" s="55">
        <v>44456</v>
      </c>
      <c r="I104" s="50" t="s">
        <v>373</v>
      </c>
      <c r="J104" s="51" t="s">
        <v>20</v>
      </c>
      <c r="K104" s="51" t="s">
        <v>20</v>
      </c>
      <c r="L104" s="50" t="s">
        <v>86</v>
      </c>
      <c r="M104" s="56" t="s">
        <v>101</v>
      </c>
      <c r="N104" s="56">
        <v>225.22</v>
      </c>
      <c r="O104" s="56">
        <v>112.61</v>
      </c>
      <c r="P104" s="56">
        <v>112.61</v>
      </c>
      <c r="Q104" s="56" t="s">
        <v>101</v>
      </c>
      <c r="R104" s="56" t="s">
        <v>101</v>
      </c>
      <c r="S104" s="56" t="s">
        <v>101</v>
      </c>
      <c r="T104" s="57" t="s">
        <v>101</v>
      </c>
      <c r="U104" s="56">
        <v>450.44</v>
      </c>
      <c r="V104" s="59">
        <v>450.44</v>
      </c>
      <c r="W104" s="59">
        <v>225.22</v>
      </c>
      <c r="X104" s="59">
        <v>112.61</v>
      </c>
      <c r="Y104" s="52">
        <v>0.25</v>
      </c>
    </row>
    <row r="105" spans="1:25" x14ac:dyDescent="0.25">
      <c r="A105" s="50" t="s">
        <v>416</v>
      </c>
      <c r="B105" s="50" t="s">
        <v>402</v>
      </c>
      <c r="C105" s="50" t="s">
        <v>111</v>
      </c>
      <c r="D105" s="50" t="s">
        <v>67</v>
      </c>
      <c r="E105" s="50" t="s">
        <v>419</v>
      </c>
      <c r="F105" s="50" t="s">
        <v>71</v>
      </c>
      <c r="G105" s="51">
        <v>246</v>
      </c>
      <c r="H105" s="55">
        <v>44456</v>
      </c>
      <c r="I105" s="50" t="s">
        <v>375</v>
      </c>
      <c r="J105" s="51" t="s">
        <v>20</v>
      </c>
      <c r="K105" s="51" t="s">
        <v>20</v>
      </c>
      <c r="L105" s="50" t="s">
        <v>69</v>
      </c>
      <c r="M105" s="56" t="s">
        <v>101</v>
      </c>
      <c r="N105" s="56">
        <v>337.83</v>
      </c>
      <c r="O105" s="56">
        <v>337.83</v>
      </c>
      <c r="P105" s="57" t="s">
        <v>101</v>
      </c>
      <c r="Q105" s="56">
        <v>252.17</v>
      </c>
      <c r="R105" s="56" t="s">
        <v>101</v>
      </c>
      <c r="S105" s="56" t="s">
        <v>101</v>
      </c>
      <c r="T105" s="56" t="s">
        <v>101</v>
      </c>
      <c r="U105" s="56">
        <v>927.82999999999993</v>
      </c>
      <c r="V105" s="58">
        <v>927.83</v>
      </c>
      <c r="W105" s="59">
        <v>590</v>
      </c>
      <c r="X105" s="59">
        <v>252.17</v>
      </c>
      <c r="Y105" s="52">
        <v>0.27178470193893278</v>
      </c>
    </row>
    <row r="106" spans="1:25" x14ac:dyDescent="0.25">
      <c r="A106" s="50" t="s">
        <v>416</v>
      </c>
      <c r="B106" s="50" t="s">
        <v>402</v>
      </c>
      <c r="C106" s="50" t="s">
        <v>111</v>
      </c>
      <c r="D106" s="50" t="s">
        <v>67</v>
      </c>
      <c r="E106" s="50" t="s">
        <v>419</v>
      </c>
      <c r="F106" s="50" t="s">
        <v>71</v>
      </c>
      <c r="G106" s="51">
        <v>249</v>
      </c>
      <c r="H106" s="55">
        <v>44456</v>
      </c>
      <c r="I106" s="50" t="s">
        <v>378</v>
      </c>
      <c r="J106" s="51" t="s">
        <v>20</v>
      </c>
      <c r="K106" s="51" t="s">
        <v>20</v>
      </c>
      <c r="L106" s="50" t="s">
        <v>69</v>
      </c>
      <c r="M106" s="56" t="s">
        <v>101</v>
      </c>
      <c r="N106" s="56">
        <v>112.09</v>
      </c>
      <c r="O106" s="56">
        <v>112.09</v>
      </c>
      <c r="P106" s="56">
        <v>112.09</v>
      </c>
      <c r="Q106" s="56">
        <v>112.09</v>
      </c>
      <c r="R106" s="56" t="s">
        <v>101</v>
      </c>
      <c r="S106" s="56" t="s">
        <v>101</v>
      </c>
      <c r="T106" s="56" t="s">
        <v>101</v>
      </c>
      <c r="U106" s="56">
        <v>448.36</v>
      </c>
      <c r="V106" s="58">
        <v>448.36</v>
      </c>
      <c r="W106" s="58">
        <v>336.27</v>
      </c>
      <c r="X106" s="58">
        <v>224.18</v>
      </c>
      <c r="Y106" s="52">
        <v>0.5</v>
      </c>
    </row>
    <row r="107" spans="1:25" x14ac:dyDescent="0.25">
      <c r="A107" s="50" t="s">
        <v>416</v>
      </c>
      <c r="B107" s="50" t="s">
        <v>403</v>
      </c>
      <c r="C107" s="50" t="s">
        <v>107</v>
      </c>
      <c r="D107" s="50" t="s">
        <v>67</v>
      </c>
      <c r="E107" s="50" t="s">
        <v>419</v>
      </c>
      <c r="F107" s="50" t="s">
        <v>71</v>
      </c>
      <c r="G107" s="51">
        <v>113</v>
      </c>
      <c r="H107" s="55">
        <v>42447</v>
      </c>
      <c r="I107" s="50" t="s">
        <v>243</v>
      </c>
      <c r="J107" s="51" t="s">
        <v>9</v>
      </c>
      <c r="K107" s="51" t="s">
        <v>8</v>
      </c>
      <c r="L107" s="50" t="s">
        <v>69</v>
      </c>
      <c r="M107" s="56" t="s">
        <v>101</v>
      </c>
      <c r="N107" s="56">
        <v>169.15</v>
      </c>
      <c r="O107" s="56">
        <v>164.96</v>
      </c>
      <c r="P107" s="56">
        <v>164.96</v>
      </c>
      <c r="Q107" s="56">
        <v>160.88999999999999</v>
      </c>
      <c r="R107" s="56">
        <v>160.88999999999999</v>
      </c>
      <c r="S107" s="56">
        <v>152.93</v>
      </c>
      <c r="T107" s="56">
        <v>493.66</v>
      </c>
      <c r="U107" s="56">
        <v>1467.44</v>
      </c>
      <c r="V107" s="58">
        <v>1467.44</v>
      </c>
      <c r="W107" s="58">
        <v>1298.29</v>
      </c>
      <c r="X107" s="58">
        <v>1133.33</v>
      </c>
      <c r="Y107" s="52">
        <v>0.77231777789892597</v>
      </c>
    </row>
    <row r="108" spans="1:25" x14ac:dyDescent="0.25">
      <c r="A108" s="50" t="s">
        <v>416</v>
      </c>
      <c r="B108" s="50" t="s">
        <v>403</v>
      </c>
      <c r="C108" s="50" t="s">
        <v>107</v>
      </c>
      <c r="D108" s="50" t="s">
        <v>67</v>
      </c>
      <c r="E108" s="50" t="s">
        <v>419</v>
      </c>
      <c r="F108" s="50" t="s">
        <v>70</v>
      </c>
      <c r="G108" s="51">
        <v>117</v>
      </c>
      <c r="H108" s="55">
        <v>42447</v>
      </c>
      <c r="I108" s="50" t="s">
        <v>247</v>
      </c>
      <c r="J108" s="51" t="s">
        <v>9</v>
      </c>
      <c r="K108" s="51" t="s">
        <v>8</v>
      </c>
      <c r="L108" s="50" t="s">
        <v>69</v>
      </c>
      <c r="M108" s="56">
        <v>632.91999999999996</v>
      </c>
      <c r="N108" s="56">
        <v>632.91999999999996</v>
      </c>
      <c r="O108" s="56" t="s">
        <v>101</v>
      </c>
      <c r="P108" s="56">
        <v>-248.92</v>
      </c>
      <c r="Q108" s="56" t="s">
        <v>101</v>
      </c>
      <c r="R108" s="56" t="s">
        <v>101</v>
      </c>
      <c r="S108" s="56" t="s">
        <v>101</v>
      </c>
      <c r="T108" s="56" t="s">
        <v>101</v>
      </c>
      <c r="U108" s="56">
        <v>384</v>
      </c>
      <c r="V108" s="58">
        <v>1016.92</v>
      </c>
      <c r="W108" s="58">
        <v>-248.92</v>
      </c>
      <c r="X108" s="58">
        <v>-248.92</v>
      </c>
      <c r="Y108" s="52">
        <v>-0.24477835031270898</v>
      </c>
    </row>
    <row r="109" spans="1:25" x14ac:dyDescent="0.25">
      <c r="A109" s="50" t="s">
        <v>416</v>
      </c>
      <c r="B109" s="50" t="s">
        <v>403</v>
      </c>
      <c r="C109" s="50" t="s">
        <v>107</v>
      </c>
      <c r="D109" s="50" t="s">
        <v>67</v>
      </c>
      <c r="E109" s="50" t="s">
        <v>419</v>
      </c>
      <c r="F109" s="50" t="s">
        <v>68</v>
      </c>
      <c r="G109" s="51">
        <v>119</v>
      </c>
      <c r="H109" s="55">
        <v>42447</v>
      </c>
      <c r="I109" s="50" t="s">
        <v>249</v>
      </c>
      <c r="J109" s="51" t="s">
        <v>9</v>
      </c>
      <c r="K109" s="51" t="s">
        <v>8</v>
      </c>
      <c r="L109" s="50" t="s">
        <v>69</v>
      </c>
      <c r="M109" s="56">
        <v>380.77</v>
      </c>
      <c r="N109" s="56" t="s">
        <v>101</v>
      </c>
      <c r="O109" s="56" t="s">
        <v>101</v>
      </c>
      <c r="P109" s="56" t="s">
        <v>101</v>
      </c>
      <c r="Q109" s="57" t="s">
        <v>101</v>
      </c>
      <c r="R109" s="56" t="s">
        <v>101</v>
      </c>
      <c r="S109" s="56" t="s">
        <v>101</v>
      </c>
      <c r="T109" s="56" t="s">
        <v>101</v>
      </c>
      <c r="U109" s="56">
        <v>0</v>
      </c>
      <c r="V109" s="58">
        <v>380.77</v>
      </c>
      <c r="W109" s="58">
        <v>0</v>
      </c>
      <c r="X109" s="58" t="s">
        <v>101</v>
      </c>
      <c r="Y109" s="52" t="s">
        <v>102</v>
      </c>
    </row>
    <row r="110" spans="1:25" x14ac:dyDescent="0.25">
      <c r="A110" s="50" t="s">
        <v>416</v>
      </c>
      <c r="B110" s="50" t="s">
        <v>403</v>
      </c>
      <c r="C110" s="50" t="s">
        <v>107</v>
      </c>
      <c r="D110" s="50" t="s">
        <v>67</v>
      </c>
      <c r="E110" s="50" t="s">
        <v>419</v>
      </c>
      <c r="F110" s="50" t="s">
        <v>71</v>
      </c>
      <c r="G110" s="51">
        <v>120</v>
      </c>
      <c r="H110" s="55">
        <v>44449</v>
      </c>
      <c r="I110" s="50" t="s">
        <v>250</v>
      </c>
      <c r="J110" s="51" t="s">
        <v>20</v>
      </c>
      <c r="K110" s="51" t="s">
        <v>20</v>
      </c>
      <c r="L110" s="50" t="s">
        <v>69</v>
      </c>
      <c r="M110" s="56" t="s">
        <v>101</v>
      </c>
      <c r="N110" s="56">
        <v>129.76</v>
      </c>
      <c r="O110" s="56">
        <v>129.76</v>
      </c>
      <c r="P110" s="56">
        <v>129.76</v>
      </c>
      <c r="Q110" s="56">
        <v>129.76</v>
      </c>
      <c r="R110" s="56">
        <v>129.76</v>
      </c>
      <c r="S110" s="56">
        <v>112.61</v>
      </c>
      <c r="T110" s="56">
        <v>563.04999999999995</v>
      </c>
      <c r="U110" s="56">
        <v>1324.46</v>
      </c>
      <c r="V110" s="58">
        <v>1324.46</v>
      </c>
      <c r="W110" s="58">
        <v>1194.7</v>
      </c>
      <c r="X110" s="58">
        <v>1064.94</v>
      </c>
      <c r="Y110" s="52">
        <v>0.80405599263095906</v>
      </c>
    </row>
    <row r="111" spans="1:25" x14ac:dyDescent="0.25">
      <c r="A111" s="50" t="s">
        <v>416</v>
      </c>
      <c r="B111" s="50" t="s">
        <v>403</v>
      </c>
      <c r="C111" s="50" t="s">
        <v>107</v>
      </c>
      <c r="D111" s="50" t="s">
        <v>67</v>
      </c>
      <c r="E111" s="50" t="s">
        <v>419</v>
      </c>
      <c r="F111" s="50" t="s">
        <v>71</v>
      </c>
      <c r="G111" s="51">
        <v>124</v>
      </c>
      <c r="H111" s="55">
        <v>44449</v>
      </c>
      <c r="I111" s="50" t="s">
        <v>254</v>
      </c>
      <c r="J111" s="51" t="s">
        <v>20</v>
      </c>
      <c r="K111" s="51" t="s">
        <v>20</v>
      </c>
      <c r="L111" s="50" t="s">
        <v>69</v>
      </c>
      <c r="M111" s="56" t="s">
        <v>101</v>
      </c>
      <c r="N111" s="56" t="s">
        <v>101</v>
      </c>
      <c r="O111" s="56">
        <v>515.45000000000005</v>
      </c>
      <c r="P111" s="56" t="s">
        <v>101</v>
      </c>
      <c r="Q111" s="56" t="s">
        <v>101</v>
      </c>
      <c r="R111" s="56" t="s">
        <v>101</v>
      </c>
      <c r="S111" s="56" t="s">
        <v>101</v>
      </c>
      <c r="T111" s="56" t="s">
        <v>101</v>
      </c>
      <c r="U111" s="56">
        <v>515.45000000000005</v>
      </c>
      <c r="V111" s="58">
        <v>515.45000000000005</v>
      </c>
      <c r="W111" s="58">
        <v>515.45000000000005</v>
      </c>
      <c r="X111" s="58" t="s">
        <v>101</v>
      </c>
      <c r="Y111" s="52" t="s">
        <v>102</v>
      </c>
    </row>
    <row r="112" spans="1:25" x14ac:dyDescent="0.25">
      <c r="A112" s="50" t="s">
        <v>416</v>
      </c>
      <c r="B112" s="50" t="s">
        <v>403</v>
      </c>
      <c r="C112" s="50" t="s">
        <v>107</v>
      </c>
      <c r="D112" s="50" t="s">
        <v>67</v>
      </c>
      <c r="E112" s="50" t="s">
        <v>419</v>
      </c>
      <c r="F112" s="50" t="s">
        <v>71</v>
      </c>
      <c r="G112" s="51">
        <v>125</v>
      </c>
      <c r="H112" s="55">
        <v>43070</v>
      </c>
      <c r="I112" s="50" t="s">
        <v>255</v>
      </c>
      <c r="J112" s="51" t="s">
        <v>9</v>
      </c>
      <c r="K112" s="51" t="s">
        <v>8</v>
      </c>
      <c r="L112" s="50" t="s">
        <v>69</v>
      </c>
      <c r="M112" s="56" t="s">
        <v>101</v>
      </c>
      <c r="N112" s="56" t="s">
        <v>101</v>
      </c>
      <c r="O112" s="56" t="s">
        <v>101</v>
      </c>
      <c r="P112" s="56" t="s">
        <v>101</v>
      </c>
      <c r="Q112" s="56" t="s">
        <v>101</v>
      </c>
      <c r="R112" s="56" t="s">
        <v>101</v>
      </c>
      <c r="S112" s="56">
        <v>171.4</v>
      </c>
      <c r="T112" s="56">
        <v>15.02000000000001</v>
      </c>
      <c r="U112" s="56">
        <v>186.42000000000002</v>
      </c>
      <c r="V112" s="58">
        <v>186.42</v>
      </c>
      <c r="W112" s="58">
        <v>186.42</v>
      </c>
      <c r="X112" s="58">
        <v>186.42</v>
      </c>
      <c r="Y112" s="52">
        <v>1</v>
      </c>
    </row>
    <row r="113" spans="1:25" x14ac:dyDescent="0.25">
      <c r="A113" s="50" t="s">
        <v>416</v>
      </c>
      <c r="B113" s="50" t="s">
        <v>403</v>
      </c>
      <c r="C113" s="50" t="s">
        <v>107</v>
      </c>
      <c r="D113" s="50" t="s">
        <v>67</v>
      </c>
      <c r="E113" s="50" t="s">
        <v>419</v>
      </c>
      <c r="F113" s="50" t="s">
        <v>71</v>
      </c>
      <c r="G113" s="51">
        <v>128</v>
      </c>
      <c r="H113" s="55">
        <v>42447</v>
      </c>
      <c r="I113" s="50" t="s">
        <v>258</v>
      </c>
      <c r="J113" s="51" t="s">
        <v>9</v>
      </c>
      <c r="K113" s="51" t="s">
        <v>8</v>
      </c>
      <c r="L113" s="50" t="s">
        <v>69</v>
      </c>
      <c r="M113" s="56">
        <v>104.85</v>
      </c>
      <c r="N113" s="56" t="s">
        <v>101</v>
      </c>
      <c r="O113" s="56" t="s">
        <v>101</v>
      </c>
      <c r="P113" s="56" t="s">
        <v>101</v>
      </c>
      <c r="Q113" s="56" t="s">
        <v>101</v>
      </c>
      <c r="R113" s="56" t="s">
        <v>101</v>
      </c>
      <c r="S113" s="56" t="s">
        <v>101</v>
      </c>
      <c r="T113" s="56">
        <v>-91.38</v>
      </c>
      <c r="U113" s="56">
        <v>-91.38</v>
      </c>
      <c r="V113" s="58">
        <v>13.47</v>
      </c>
      <c r="W113" s="58">
        <v>-91.38</v>
      </c>
      <c r="X113" s="58">
        <v>-91.38</v>
      </c>
      <c r="Y113" s="52">
        <v>-6.783964365256125</v>
      </c>
    </row>
    <row r="114" spans="1:25" x14ac:dyDescent="0.25">
      <c r="A114" s="50" t="s">
        <v>416</v>
      </c>
      <c r="B114" s="50" t="s">
        <v>404</v>
      </c>
      <c r="C114" s="50" t="s">
        <v>114</v>
      </c>
      <c r="D114" s="50" t="s">
        <v>67</v>
      </c>
      <c r="E114" s="50" t="s">
        <v>419</v>
      </c>
      <c r="F114" s="50" t="s">
        <v>71</v>
      </c>
      <c r="G114" s="51">
        <v>141</v>
      </c>
      <c r="H114" s="55">
        <v>44449</v>
      </c>
      <c r="I114" s="50" t="s">
        <v>271</v>
      </c>
      <c r="J114" s="51" t="s">
        <v>20</v>
      </c>
      <c r="K114" s="51" t="s">
        <v>20</v>
      </c>
      <c r="L114" s="50" t="s">
        <v>69</v>
      </c>
      <c r="M114" s="56">
        <v>117.16</v>
      </c>
      <c r="N114" s="56" t="s">
        <v>101</v>
      </c>
      <c r="O114" s="56" t="s">
        <v>101</v>
      </c>
      <c r="P114" s="56" t="s">
        <v>101</v>
      </c>
      <c r="Q114" s="56" t="s">
        <v>101</v>
      </c>
      <c r="R114" s="56" t="s">
        <v>101</v>
      </c>
      <c r="S114" s="56" t="s">
        <v>101</v>
      </c>
      <c r="T114" s="56" t="s">
        <v>101</v>
      </c>
      <c r="U114" s="56">
        <v>0</v>
      </c>
      <c r="V114" s="58">
        <v>117.16</v>
      </c>
      <c r="W114" s="58">
        <v>0</v>
      </c>
      <c r="X114" s="58" t="s">
        <v>101</v>
      </c>
      <c r="Y114" s="52" t="s">
        <v>102</v>
      </c>
    </row>
    <row r="115" spans="1:25" x14ac:dyDescent="0.25">
      <c r="A115" s="50" t="s">
        <v>416</v>
      </c>
      <c r="B115" s="50" t="s">
        <v>404</v>
      </c>
      <c r="C115" s="50" t="s">
        <v>114</v>
      </c>
      <c r="D115" s="50" t="s">
        <v>67</v>
      </c>
      <c r="E115" s="50" t="s">
        <v>419</v>
      </c>
      <c r="F115" s="50" t="s">
        <v>71</v>
      </c>
      <c r="G115" s="51">
        <v>142</v>
      </c>
      <c r="H115" s="55">
        <v>44449</v>
      </c>
      <c r="I115" s="50" t="s">
        <v>272</v>
      </c>
      <c r="J115" s="51" t="s">
        <v>20</v>
      </c>
      <c r="K115" s="51" t="s">
        <v>20</v>
      </c>
      <c r="L115" s="50" t="s">
        <v>69</v>
      </c>
      <c r="M115" s="56">
        <v>222.51</v>
      </c>
      <c r="N115" s="56">
        <v>586.91</v>
      </c>
      <c r="O115" s="56" t="s">
        <v>101</v>
      </c>
      <c r="P115" s="56" t="s">
        <v>101</v>
      </c>
      <c r="Q115" s="56" t="s">
        <v>101</v>
      </c>
      <c r="R115" s="56" t="s">
        <v>101</v>
      </c>
      <c r="S115" s="56" t="s">
        <v>101</v>
      </c>
      <c r="T115" s="56" t="s">
        <v>101</v>
      </c>
      <c r="U115" s="56">
        <v>586.91</v>
      </c>
      <c r="V115" s="58">
        <v>809.42</v>
      </c>
      <c r="W115" s="58">
        <v>0</v>
      </c>
      <c r="X115" s="58" t="s">
        <v>101</v>
      </c>
      <c r="Y115" s="52" t="s">
        <v>102</v>
      </c>
    </row>
    <row r="116" spans="1:25" x14ac:dyDescent="0.25">
      <c r="A116" s="50" t="s">
        <v>416</v>
      </c>
      <c r="B116" s="50" t="s">
        <v>404</v>
      </c>
      <c r="C116" s="50" t="s">
        <v>114</v>
      </c>
      <c r="D116" s="50" t="s">
        <v>67</v>
      </c>
      <c r="E116" s="50" t="s">
        <v>419</v>
      </c>
      <c r="F116" s="50" t="s">
        <v>71</v>
      </c>
      <c r="G116" s="51">
        <v>144</v>
      </c>
      <c r="H116" s="55">
        <v>44449</v>
      </c>
      <c r="I116" s="50" t="s">
        <v>274</v>
      </c>
      <c r="J116" s="51" t="s">
        <v>20</v>
      </c>
      <c r="K116" s="51" t="s">
        <v>20</v>
      </c>
      <c r="L116" s="50" t="s">
        <v>72</v>
      </c>
      <c r="M116" s="56">
        <v>273.38</v>
      </c>
      <c r="N116" s="56">
        <v>273.38</v>
      </c>
      <c r="O116" s="56" t="s">
        <v>101</v>
      </c>
      <c r="P116" s="56" t="s">
        <v>101</v>
      </c>
      <c r="Q116" s="56" t="s">
        <v>101</v>
      </c>
      <c r="R116" s="56" t="s">
        <v>101</v>
      </c>
      <c r="S116" s="56" t="s">
        <v>101</v>
      </c>
      <c r="T116" s="56" t="s">
        <v>101</v>
      </c>
      <c r="U116" s="56">
        <v>273.38</v>
      </c>
      <c r="V116" s="58">
        <v>546.76</v>
      </c>
      <c r="W116" s="58">
        <v>0</v>
      </c>
      <c r="X116" s="58" t="s">
        <v>101</v>
      </c>
      <c r="Y116" s="52" t="s">
        <v>102</v>
      </c>
    </row>
    <row r="117" spans="1:25" x14ac:dyDescent="0.25">
      <c r="A117" s="50" t="s">
        <v>416</v>
      </c>
      <c r="B117" s="50" t="s">
        <v>404</v>
      </c>
      <c r="C117" s="50" t="s">
        <v>114</v>
      </c>
      <c r="D117" s="50" t="s">
        <v>67</v>
      </c>
      <c r="E117" s="50" t="s">
        <v>419</v>
      </c>
      <c r="F117" s="50" t="s">
        <v>71</v>
      </c>
      <c r="G117" s="51">
        <v>145</v>
      </c>
      <c r="H117" s="55">
        <v>44449</v>
      </c>
      <c r="I117" s="50" t="s">
        <v>275</v>
      </c>
      <c r="J117" s="51" t="s">
        <v>20</v>
      </c>
      <c r="K117" s="51" t="s">
        <v>20</v>
      </c>
      <c r="L117" s="50" t="s">
        <v>69</v>
      </c>
      <c r="M117" s="56" t="s">
        <v>101</v>
      </c>
      <c r="N117" s="56" t="s">
        <v>101</v>
      </c>
      <c r="O117" s="56" t="s">
        <v>101</v>
      </c>
      <c r="P117" s="56" t="s">
        <v>101</v>
      </c>
      <c r="Q117" s="56" t="s">
        <v>101</v>
      </c>
      <c r="R117" s="56" t="s">
        <v>101</v>
      </c>
      <c r="S117" s="56" t="s">
        <v>101</v>
      </c>
      <c r="T117" s="56">
        <v>90.53</v>
      </c>
      <c r="U117" s="56">
        <v>90.53</v>
      </c>
      <c r="V117" s="58">
        <v>90.53</v>
      </c>
      <c r="W117" s="58">
        <v>90.53</v>
      </c>
      <c r="X117" s="58">
        <v>90.53</v>
      </c>
      <c r="Y117" s="52">
        <v>1</v>
      </c>
    </row>
    <row r="118" spans="1:25" x14ac:dyDescent="0.25">
      <c r="A118" s="50" t="s">
        <v>416</v>
      </c>
      <c r="B118" s="50" t="s">
        <v>404</v>
      </c>
      <c r="C118" s="50" t="s">
        <v>114</v>
      </c>
      <c r="D118" s="50" t="s">
        <v>67</v>
      </c>
      <c r="E118" s="50" t="s">
        <v>419</v>
      </c>
      <c r="F118" s="50" t="s">
        <v>71</v>
      </c>
      <c r="G118" s="51">
        <v>148</v>
      </c>
      <c r="H118" s="55">
        <v>44449</v>
      </c>
      <c r="I118" s="50" t="s">
        <v>278</v>
      </c>
      <c r="J118" s="51" t="s">
        <v>20</v>
      </c>
      <c r="K118" s="51" t="s">
        <v>20</v>
      </c>
      <c r="L118" s="50" t="s">
        <v>69</v>
      </c>
      <c r="M118" s="56">
        <v>144.79</v>
      </c>
      <c r="N118" s="56" t="s">
        <v>101</v>
      </c>
      <c r="O118" s="56">
        <v>144.79</v>
      </c>
      <c r="P118" s="56">
        <v>144.79</v>
      </c>
      <c r="Q118" s="56">
        <v>144.79</v>
      </c>
      <c r="R118" s="56">
        <v>144.79</v>
      </c>
      <c r="S118" s="56">
        <v>144.79</v>
      </c>
      <c r="T118" s="56">
        <v>868.74</v>
      </c>
      <c r="U118" s="56">
        <v>1592.69</v>
      </c>
      <c r="V118" s="58">
        <v>1737.48</v>
      </c>
      <c r="W118" s="58">
        <v>1592.6899999999998</v>
      </c>
      <c r="X118" s="58">
        <v>1447.9</v>
      </c>
      <c r="Y118" s="52">
        <v>0.83333333333333326</v>
      </c>
    </row>
    <row r="119" spans="1:25" x14ac:dyDescent="0.25">
      <c r="A119" s="50" t="s">
        <v>416</v>
      </c>
      <c r="B119" s="50" t="s">
        <v>404</v>
      </c>
      <c r="C119" s="50" t="s">
        <v>114</v>
      </c>
      <c r="D119" s="50" t="s">
        <v>67</v>
      </c>
      <c r="E119" s="50" t="s">
        <v>419</v>
      </c>
      <c r="F119" s="50" t="s">
        <v>71</v>
      </c>
      <c r="G119" s="51">
        <v>189</v>
      </c>
      <c r="H119" s="55">
        <v>44449</v>
      </c>
      <c r="I119" s="50" t="s">
        <v>319</v>
      </c>
      <c r="J119" s="51" t="s">
        <v>20</v>
      </c>
      <c r="K119" s="51" t="s">
        <v>20</v>
      </c>
      <c r="L119" s="50" t="s">
        <v>92</v>
      </c>
      <c r="M119" s="56">
        <v>134.63999999999999</v>
      </c>
      <c r="N119" s="56" t="s">
        <v>101</v>
      </c>
      <c r="O119" s="56" t="s">
        <v>101</v>
      </c>
      <c r="P119" s="56" t="s">
        <v>101</v>
      </c>
      <c r="Q119" s="56" t="s">
        <v>101</v>
      </c>
      <c r="R119" s="56" t="s">
        <v>101</v>
      </c>
      <c r="S119" s="56" t="s">
        <v>101</v>
      </c>
      <c r="T119" s="56" t="s">
        <v>101</v>
      </c>
      <c r="U119" s="56">
        <v>0</v>
      </c>
      <c r="V119" s="58">
        <v>134.63999999999999</v>
      </c>
      <c r="W119" s="58">
        <v>0</v>
      </c>
      <c r="X119" s="58" t="s">
        <v>101</v>
      </c>
      <c r="Y119" s="52" t="s">
        <v>102</v>
      </c>
    </row>
    <row r="120" spans="1:25" x14ac:dyDescent="0.25">
      <c r="A120" s="50" t="s">
        <v>416</v>
      </c>
      <c r="B120" s="50" t="s">
        <v>404</v>
      </c>
      <c r="C120" s="50" t="s">
        <v>114</v>
      </c>
      <c r="D120" s="50" t="s">
        <v>67</v>
      </c>
      <c r="E120" s="50" t="s">
        <v>419</v>
      </c>
      <c r="F120" s="50" t="s">
        <v>71</v>
      </c>
      <c r="G120" s="51">
        <v>190</v>
      </c>
      <c r="H120" s="55">
        <v>42447</v>
      </c>
      <c r="I120" s="50" t="s">
        <v>320</v>
      </c>
      <c r="J120" s="51" t="s">
        <v>9</v>
      </c>
      <c r="K120" s="51" t="s">
        <v>8</v>
      </c>
      <c r="L120" s="50" t="s">
        <v>69</v>
      </c>
      <c r="M120" s="56" t="s">
        <v>101</v>
      </c>
      <c r="N120" s="56" t="s">
        <v>101</v>
      </c>
      <c r="O120" s="56" t="s">
        <v>101</v>
      </c>
      <c r="P120" s="56" t="s">
        <v>101</v>
      </c>
      <c r="Q120" s="56" t="s">
        <v>101</v>
      </c>
      <c r="R120" s="56" t="s">
        <v>101</v>
      </c>
      <c r="S120" s="56" t="s">
        <v>101</v>
      </c>
      <c r="T120" s="56">
        <v>91.16</v>
      </c>
      <c r="U120" s="56">
        <v>91.16</v>
      </c>
      <c r="V120" s="58">
        <v>91.16</v>
      </c>
      <c r="W120" s="58">
        <v>91.16</v>
      </c>
      <c r="X120" s="58">
        <v>91.16</v>
      </c>
      <c r="Y120" s="52">
        <v>1</v>
      </c>
    </row>
    <row r="121" spans="1:25" x14ac:dyDescent="0.25">
      <c r="A121" s="50" t="s">
        <v>416</v>
      </c>
      <c r="B121" s="50" t="s">
        <v>404</v>
      </c>
      <c r="C121" s="50" t="s">
        <v>114</v>
      </c>
      <c r="D121" s="50" t="s">
        <v>67</v>
      </c>
      <c r="E121" s="50" t="s">
        <v>419</v>
      </c>
      <c r="F121" s="50" t="s">
        <v>70</v>
      </c>
      <c r="G121" s="51">
        <v>192</v>
      </c>
      <c r="H121" s="55">
        <v>44449</v>
      </c>
      <c r="I121" s="50" t="s">
        <v>322</v>
      </c>
      <c r="J121" s="51" t="s">
        <v>20</v>
      </c>
      <c r="K121" s="51" t="s">
        <v>20</v>
      </c>
      <c r="L121" s="50" t="s">
        <v>69</v>
      </c>
      <c r="M121" s="56">
        <v>395.59</v>
      </c>
      <c r="N121" s="56" t="s">
        <v>101</v>
      </c>
      <c r="O121" s="56" t="s">
        <v>101</v>
      </c>
      <c r="P121" s="56" t="s">
        <v>101</v>
      </c>
      <c r="Q121" s="56" t="s">
        <v>101</v>
      </c>
      <c r="R121" s="56" t="s">
        <v>101</v>
      </c>
      <c r="S121" s="56" t="s">
        <v>101</v>
      </c>
      <c r="T121" s="56" t="s">
        <v>101</v>
      </c>
      <c r="U121" s="56">
        <v>0</v>
      </c>
      <c r="V121" s="58">
        <v>395.59</v>
      </c>
      <c r="W121" s="58">
        <v>0</v>
      </c>
      <c r="X121" s="58" t="s">
        <v>101</v>
      </c>
      <c r="Y121" s="52" t="s">
        <v>102</v>
      </c>
    </row>
    <row r="122" spans="1:25" x14ac:dyDescent="0.25">
      <c r="A122" s="50" t="s">
        <v>416</v>
      </c>
      <c r="B122" s="50" t="s">
        <v>404</v>
      </c>
      <c r="C122" s="50" t="s">
        <v>114</v>
      </c>
      <c r="D122" s="50" t="s">
        <v>75</v>
      </c>
      <c r="E122" s="50" t="s">
        <v>419</v>
      </c>
      <c r="F122" s="50" t="s">
        <v>70</v>
      </c>
      <c r="G122" s="51">
        <v>198</v>
      </c>
      <c r="H122" s="55">
        <v>42451</v>
      </c>
      <c r="I122" s="50" t="s">
        <v>328</v>
      </c>
      <c r="J122" s="51" t="s">
        <v>9</v>
      </c>
      <c r="K122" s="51" t="s">
        <v>8</v>
      </c>
      <c r="L122" s="50" t="s">
        <v>69</v>
      </c>
      <c r="M122" s="56">
        <v>25194.540000000008</v>
      </c>
      <c r="N122" s="56">
        <v>8288.4599999999991</v>
      </c>
      <c r="O122" s="56">
        <v>-598.41</v>
      </c>
      <c r="P122" s="56">
        <v>6097.35</v>
      </c>
      <c r="Q122" s="56" t="s">
        <v>101</v>
      </c>
      <c r="R122" s="56">
        <v>-919.06</v>
      </c>
      <c r="S122" s="56" t="s">
        <v>101</v>
      </c>
      <c r="T122" s="56">
        <v>-182.58</v>
      </c>
      <c r="U122" s="56">
        <v>12685.76</v>
      </c>
      <c r="V122" s="58">
        <v>37880.300000000003</v>
      </c>
      <c r="W122" s="58">
        <v>4397.2999999999993</v>
      </c>
      <c r="X122" s="58">
        <v>4995.7099999999991</v>
      </c>
      <c r="Y122" s="52">
        <v>0.13188147929134666</v>
      </c>
    </row>
    <row r="123" spans="1:25" x14ac:dyDescent="0.25">
      <c r="A123" s="50" t="s">
        <v>416</v>
      </c>
      <c r="B123" s="50" t="s">
        <v>404</v>
      </c>
      <c r="C123" s="50" t="s">
        <v>114</v>
      </c>
      <c r="D123" s="50" t="s">
        <v>67</v>
      </c>
      <c r="E123" s="50" t="s">
        <v>419</v>
      </c>
      <c r="F123" s="50" t="s">
        <v>71</v>
      </c>
      <c r="G123" s="51">
        <v>201</v>
      </c>
      <c r="H123" s="55">
        <v>44449</v>
      </c>
      <c r="I123" s="50" t="s">
        <v>331</v>
      </c>
      <c r="J123" s="51" t="s">
        <v>20</v>
      </c>
      <c r="K123" s="51" t="s">
        <v>20</v>
      </c>
      <c r="L123" s="50" t="s">
        <v>69</v>
      </c>
      <c r="M123" s="56">
        <v>129.28</v>
      </c>
      <c r="N123" s="56" t="s">
        <v>101</v>
      </c>
      <c r="O123" s="56" t="s">
        <v>101</v>
      </c>
      <c r="P123" s="56" t="s">
        <v>101</v>
      </c>
      <c r="Q123" s="56" t="s">
        <v>101</v>
      </c>
      <c r="R123" s="56" t="s">
        <v>101</v>
      </c>
      <c r="S123" s="56" t="s">
        <v>101</v>
      </c>
      <c r="T123" s="56" t="s">
        <v>101</v>
      </c>
      <c r="U123" s="56">
        <v>0</v>
      </c>
      <c r="V123" s="58">
        <v>129.28</v>
      </c>
      <c r="W123" s="58">
        <v>0</v>
      </c>
      <c r="X123" s="58" t="s">
        <v>101</v>
      </c>
      <c r="Y123" s="52" t="s">
        <v>102</v>
      </c>
    </row>
    <row r="124" spans="1:25" x14ac:dyDescent="0.25">
      <c r="A124" s="50" t="s">
        <v>416</v>
      </c>
      <c r="B124" s="50" t="s">
        <v>404</v>
      </c>
      <c r="C124" s="50" t="s">
        <v>114</v>
      </c>
      <c r="D124" s="50" t="s">
        <v>67</v>
      </c>
      <c r="E124" s="50" t="s">
        <v>419</v>
      </c>
      <c r="F124" s="50" t="s">
        <v>71</v>
      </c>
      <c r="G124" s="51">
        <v>202</v>
      </c>
      <c r="H124" s="55">
        <v>44449</v>
      </c>
      <c r="I124" s="50" t="s">
        <v>332</v>
      </c>
      <c r="J124" s="51" t="s">
        <v>20</v>
      </c>
      <c r="K124" s="51" t="s">
        <v>20</v>
      </c>
      <c r="L124" s="50" t="s">
        <v>69</v>
      </c>
      <c r="M124" s="56">
        <v>276.47000000000003</v>
      </c>
      <c r="N124" s="56">
        <v>632.34</v>
      </c>
      <c r="O124" s="56" t="s">
        <v>101</v>
      </c>
      <c r="P124" s="56" t="s">
        <v>101</v>
      </c>
      <c r="Q124" s="56" t="s">
        <v>101</v>
      </c>
      <c r="R124" s="56" t="s">
        <v>101</v>
      </c>
      <c r="S124" s="56" t="s">
        <v>101</v>
      </c>
      <c r="T124" s="56" t="s">
        <v>101</v>
      </c>
      <c r="U124" s="56">
        <v>632.34</v>
      </c>
      <c r="V124" s="58">
        <v>908.81</v>
      </c>
      <c r="W124" s="58">
        <v>0</v>
      </c>
      <c r="X124" s="58" t="s">
        <v>101</v>
      </c>
      <c r="Y124" s="52" t="s">
        <v>102</v>
      </c>
    </row>
    <row r="125" spans="1:25" x14ac:dyDescent="0.25">
      <c r="A125" s="50" t="s">
        <v>416</v>
      </c>
      <c r="B125" s="50" t="s">
        <v>412</v>
      </c>
      <c r="C125" s="50" t="s">
        <v>106</v>
      </c>
      <c r="D125" s="50" t="s">
        <v>75</v>
      </c>
      <c r="E125" s="50" t="s">
        <v>419</v>
      </c>
      <c r="F125" s="50" t="s">
        <v>70</v>
      </c>
      <c r="G125" s="51">
        <v>207</v>
      </c>
      <c r="H125" s="55">
        <v>42447</v>
      </c>
      <c r="I125" s="50" t="s">
        <v>337</v>
      </c>
      <c r="J125" s="51" t="s">
        <v>9</v>
      </c>
      <c r="K125" s="51" t="s">
        <v>8</v>
      </c>
      <c r="L125" s="50" t="s">
        <v>69</v>
      </c>
      <c r="M125" s="56">
        <v>277.55</v>
      </c>
      <c r="N125" s="56">
        <v>433.56</v>
      </c>
      <c r="O125" s="56" t="s">
        <v>101</v>
      </c>
      <c r="P125" s="56" t="s">
        <v>101</v>
      </c>
      <c r="Q125" s="56" t="s">
        <v>101</v>
      </c>
      <c r="R125" s="56" t="s">
        <v>101</v>
      </c>
      <c r="S125" s="56" t="s">
        <v>101</v>
      </c>
      <c r="T125" s="56" t="s">
        <v>101</v>
      </c>
      <c r="U125" s="56">
        <v>433.56</v>
      </c>
      <c r="V125" s="58">
        <v>711.11</v>
      </c>
      <c r="W125" s="58">
        <v>0</v>
      </c>
      <c r="X125" s="58" t="s">
        <v>101</v>
      </c>
      <c r="Y125" s="52" t="s">
        <v>102</v>
      </c>
    </row>
    <row r="126" spans="1:25" x14ac:dyDescent="0.25">
      <c r="A126" s="50" t="s">
        <v>416</v>
      </c>
      <c r="B126" s="50" t="s">
        <v>412</v>
      </c>
      <c r="C126" s="50" t="s">
        <v>106</v>
      </c>
      <c r="D126" s="50" t="s">
        <v>78</v>
      </c>
      <c r="E126" s="50" t="s">
        <v>419</v>
      </c>
      <c r="F126" s="50" t="s">
        <v>70</v>
      </c>
      <c r="G126" s="51">
        <v>244</v>
      </c>
      <c r="H126" s="55">
        <v>42447</v>
      </c>
      <c r="I126" s="50" t="s">
        <v>374</v>
      </c>
      <c r="J126" s="51" t="s">
        <v>9</v>
      </c>
      <c r="K126" s="51" t="s">
        <v>8</v>
      </c>
      <c r="L126" s="50" t="s">
        <v>79</v>
      </c>
      <c r="M126" s="56">
        <v>5254.35</v>
      </c>
      <c r="N126" s="56">
        <v>2746.97</v>
      </c>
      <c r="O126" s="56">
        <v>-18.899999999999999</v>
      </c>
      <c r="P126" s="56">
        <v>-117.16</v>
      </c>
      <c r="Q126" s="56">
        <v>117.16</v>
      </c>
      <c r="R126" s="56" t="s">
        <v>101</v>
      </c>
      <c r="S126" s="56">
        <v>-1176.8699999999999</v>
      </c>
      <c r="T126" s="56" t="s">
        <v>101</v>
      </c>
      <c r="U126" s="56">
        <v>1551.1999999999998</v>
      </c>
      <c r="V126" s="58">
        <v>6805.55</v>
      </c>
      <c r="W126" s="58">
        <v>-1195.77</v>
      </c>
      <c r="X126" s="58">
        <v>-1176.8699999999999</v>
      </c>
      <c r="Y126" s="52">
        <v>-0.17292797790039011</v>
      </c>
    </row>
    <row r="127" spans="1:25" x14ac:dyDescent="0.25">
      <c r="A127" s="50" t="s">
        <v>416</v>
      </c>
      <c r="B127" s="50" t="s">
        <v>413</v>
      </c>
      <c r="C127" s="50" t="s">
        <v>116</v>
      </c>
      <c r="D127" s="50" t="s">
        <v>67</v>
      </c>
      <c r="E127" s="50" t="s">
        <v>419</v>
      </c>
      <c r="F127" s="50" t="s">
        <v>70</v>
      </c>
      <c r="G127" s="51">
        <v>122</v>
      </c>
      <c r="H127" s="55">
        <v>42447</v>
      </c>
      <c r="I127" s="50" t="s">
        <v>252</v>
      </c>
      <c r="J127" s="51" t="s">
        <v>9</v>
      </c>
      <c r="K127" s="51" t="s">
        <v>8</v>
      </c>
      <c r="L127" s="50" t="s">
        <v>69</v>
      </c>
      <c r="M127" s="56">
        <v>1098.93</v>
      </c>
      <c r="N127" s="56" t="s">
        <v>101</v>
      </c>
      <c r="O127" s="57" t="s">
        <v>101</v>
      </c>
      <c r="P127" s="56" t="s">
        <v>101</v>
      </c>
      <c r="Q127" s="56" t="s">
        <v>101</v>
      </c>
      <c r="R127" s="56" t="s">
        <v>101</v>
      </c>
      <c r="S127" s="56" t="s">
        <v>101</v>
      </c>
      <c r="T127" s="56" t="s">
        <v>101</v>
      </c>
      <c r="U127" s="56">
        <v>0</v>
      </c>
      <c r="V127" s="59">
        <v>1098.93</v>
      </c>
      <c r="W127" s="59">
        <v>0</v>
      </c>
      <c r="X127" s="58" t="s">
        <v>101</v>
      </c>
      <c r="Y127" s="52" t="s">
        <v>102</v>
      </c>
    </row>
    <row r="128" spans="1:25" x14ac:dyDescent="0.25">
      <c r="A128" s="50" t="s">
        <v>416</v>
      </c>
      <c r="B128" s="50" t="s">
        <v>413</v>
      </c>
      <c r="C128" s="50" t="s">
        <v>116</v>
      </c>
      <c r="D128" s="50" t="s">
        <v>67</v>
      </c>
      <c r="E128" s="50" t="s">
        <v>419</v>
      </c>
      <c r="F128" s="50" t="s">
        <v>71</v>
      </c>
      <c r="G128" s="51">
        <v>123</v>
      </c>
      <c r="H128" s="55">
        <v>44449</v>
      </c>
      <c r="I128" s="50" t="s">
        <v>253</v>
      </c>
      <c r="J128" s="51" t="s">
        <v>20</v>
      </c>
      <c r="K128" s="51" t="s">
        <v>20</v>
      </c>
      <c r="L128" s="50" t="s">
        <v>87</v>
      </c>
      <c r="M128" s="56" t="s">
        <v>101</v>
      </c>
      <c r="N128" s="56" t="s">
        <v>101</v>
      </c>
      <c r="O128" s="56" t="s">
        <v>101</v>
      </c>
      <c r="P128" s="56" t="s">
        <v>101</v>
      </c>
      <c r="Q128" s="56" t="s">
        <v>101</v>
      </c>
      <c r="R128" s="56" t="s">
        <v>101</v>
      </c>
      <c r="S128" s="56" t="s">
        <v>101</v>
      </c>
      <c r="T128" s="56">
        <v>225.54</v>
      </c>
      <c r="U128" s="56">
        <v>225.54</v>
      </c>
      <c r="V128" s="58">
        <v>225.54</v>
      </c>
      <c r="W128" s="58">
        <v>225.54</v>
      </c>
      <c r="X128" s="58">
        <v>225.54</v>
      </c>
      <c r="Y128" s="52">
        <v>1</v>
      </c>
    </row>
    <row r="129" spans="1:25" x14ac:dyDescent="0.25">
      <c r="A129" s="50" t="s">
        <v>416</v>
      </c>
      <c r="B129" s="50" t="s">
        <v>413</v>
      </c>
      <c r="C129" s="50" t="s">
        <v>116</v>
      </c>
      <c r="D129" s="50" t="s">
        <v>67</v>
      </c>
      <c r="E129" s="50" t="s">
        <v>419</v>
      </c>
      <c r="F129" s="50" t="s">
        <v>71</v>
      </c>
      <c r="G129" s="51">
        <v>133</v>
      </c>
      <c r="H129" s="55">
        <v>44449</v>
      </c>
      <c r="I129" s="50" t="s">
        <v>263</v>
      </c>
      <c r="J129" s="51" t="s">
        <v>20</v>
      </c>
      <c r="K129" s="51" t="s">
        <v>20</v>
      </c>
      <c r="L129" s="50" t="s">
        <v>69</v>
      </c>
      <c r="M129" s="56">
        <v>555.54</v>
      </c>
      <c r="N129" s="56" t="s">
        <v>101</v>
      </c>
      <c r="O129" s="56" t="s">
        <v>101</v>
      </c>
      <c r="P129" s="56" t="s">
        <v>101</v>
      </c>
      <c r="Q129" s="56" t="s">
        <v>101</v>
      </c>
      <c r="R129" s="56" t="s">
        <v>101</v>
      </c>
      <c r="S129" s="56" t="s">
        <v>101</v>
      </c>
      <c r="T129" s="56">
        <v>0</v>
      </c>
      <c r="U129" s="56">
        <v>0</v>
      </c>
      <c r="V129" s="58">
        <v>555.54</v>
      </c>
      <c r="W129" s="58">
        <v>0</v>
      </c>
      <c r="X129" s="58">
        <v>0</v>
      </c>
      <c r="Y129" s="52">
        <v>0</v>
      </c>
    </row>
    <row r="130" spans="1:25" x14ac:dyDescent="0.25">
      <c r="A130" s="50" t="s">
        <v>416</v>
      </c>
      <c r="B130" s="50" t="s">
        <v>413</v>
      </c>
      <c r="C130" s="50" t="s">
        <v>116</v>
      </c>
      <c r="D130" s="50" t="s">
        <v>67</v>
      </c>
      <c r="E130" s="50" t="s">
        <v>419</v>
      </c>
      <c r="F130" s="50" t="s">
        <v>71</v>
      </c>
      <c r="G130" s="51">
        <v>134</v>
      </c>
      <c r="H130" s="55">
        <v>44449</v>
      </c>
      <c r="I130" s="50" t="s">
        <v>264</v>
      </c>
      <c r="J130" s="51" t="s">
        <v>20</v>
      </c>
      <c r="K130" s="51" t="s">
        <v>20</v>
      </c>
      <c r="L130" s="50" t="s">
        <v>69</v>
      </c>
      <c r="M130" s="56">
        <v>134.06</v>
      </c>
      <c r="N130" s="56">
        <v>134.06</v>
      </c>
      <c r="O130" s="56">
        <v>134.06</v>
      </c>
      <c r="P130" s="56">
        <v>134.06</v>
      </c>
      <c r="Q130" s="56">
        <v>134.06</v>
      </c>
      <c r="R130" s="56">
        <v>134.06</v>
      </c>
      <c r="S130" s="56" t="s">
        <v>101</v>
      </c>
      <c r="T130" s="56">
        <v>938.42</v>
      </c>
      <c r="U130" s="56">
        <v>1608.7199999999998</v>
      </c>
      <c r="V130" s="58">
        <v>1742.78</v>
      </c>
      <c r="W130" s="58">
        <v>1474.66</v>
      </c>
      <c r="X130" s="58">
        <v>1340.6</v>
      </c>
      <c r="Y130" s="52">
        <v>0.76923076923076927</v>
      </c>
    </row>
    <row r="131" spans="1:25" x14ac:dyDescent="0.25">
      <c r="A131" s="50" t="s">
        <v>416</v>
      </c>
      <c r="B131" s="50" t="s">
        <v>413</v>
      </c>
      <c r="C131" s="50" t="s">
        <v>116</v>
      </c>
      <c r="D131" s="50" t="s">
        <v>67</v>
      </c>
      <c r="E131" s="50" t="s">
        <v>419</v>
      </c>
      <c r="F131" s="50" t="s">
        <v>71</v>
      </c>
      <c r="G131" s="51">
        <v>136</v>
      </c>
      <c r="H131" s="55">
        <v>44449</v>
      </c>
      <c r="I131" s="50" t="s">
        <v>266</v>
      </c>
      <c r="J131" s="51" t="s">
        <v>20</v>
      </c>
      <c r="K131" s="51" t="s">
        <v>20</v>
      </c>
      <c r="L131" s="50" t="s">
        <v>69</v>
      </c>
      <c r="M131" s="56" t="s">
        <v>101</v>
      </c>
      <c r="N131" s="56">
        <v>108.99</v>
      </c>
      <c r="O131" s="56">
        <v>120.99</v>
      </c>
      <c r="P131" s="56">
        <v>120.99</v>
      </c>
      <c r="Q131" s="56" t="s">
        <v>101</v>
      </c>
      <c r="R131" s="56" t="s">
        <v>101</v>
      </c>
      <c r="S131" s="56" t="s">
        <v>101</v>
      </c>
      <c r="T131" s="56">
        <v>167.89</v>
      </c>
      <c r="U131" s="56">
        <v>518.8599999999999</v>
      </c>
      <c r="V131" s="58">
        <v>518.86</v>
      </c>
      <c r="W131" s="58">
        <v>409.87</v>
      </c>
      <c r="X131" s="58">
        <v>288.88</v>
      </c>
      <c r="Y131" s="52">
        <v>0.55675904868365256</v>
      </c>
    </row>
    <row r="132" spans="1:25" x14ac:dyDescent="0.25">
      <c r="A132" s="50" t="s">
        <v>416</v>
      </c>
      <c r="B132" s="50" t="s">
        <v>413</v>
      </c>
      <c r="C132" s="50" t="s">
        <v>116</v>
      </c>
      <c r="D132" s="50" t="s">
        <v>67</v>
      </c>
      <c r="E132" s="50" t="s">
        <v>419</v>
      </c>
      <c r="F132" s="50" t="s">
        <v>71</v>
      </c>
      <c r="G132" s="51">
        <v>137</v>
      </c>
      <c r="H132" s="55">
        <v>44449</v>
      </c>
      <c r="I132" s="50" t="s">
        <v>267</v>
      </c>
      <c r="J132" s="51" t="s">
        <v>20</v>
      </c>
      <c r="K132" s="51" t="s">
        <v>20</v>
      </c>
      <c r="L132" s="50" t="s">
        <v>69</v>
      </c>
      <c r="M132" s="56">
        <v>2449.0499999999997</v>
      </c>
      <c r="N132" s="56">
        <v>3774.15</v>
      </c>
      <c r="O132" s="56">
        <v>3306.16</v>
      </c>
      <c r="P132" s="56" t="s">
        <v>101</v>
      </c>
      <c r="Q132" s="56" t="s">
        <v>101</v>
      </c>
      <c r="R132" s="56" t="s">
        <v>101</v>
      </c>
      <c r="S132" s="56" t="s">
        <v>101</v>
      </c>
      <c r="T132" s="56" t="s">
        <v>101</v>
      </c>
      <c r="U132" s="56">
        <v>7080.3099999999995</v>
      </c>
      <c r="V132" s="58">
        <v>9529.36</v>
      </c>
      <c r="W132" s="58">
        <v>3306.16</v>
      </c>
      <c r="X132" s="58" t="s">
        <v>101</v>
      </c>
      <c r="Y132" s="52" t="s">
        <v>102</v>
      </c>
    </row>
    <row r="133" spans="1:25" x14ac:dyDescent="0.25">
      <c r="A133" s="50" t="s">
        <v>416</v>
      </c>
      <c r="B133" s="50" t="s">
        <v>414</v>
      </c>
      <c r="C133" s="50" t="s">
        <v>120</v>
      </c>
      <c r="D133" s="50" t="s">
        <v>67</v>
      </c>
      <c r="E133" s="50" t="s">
        <v>419</v>
      </c>
      <c r="F133" s="50" t="s">
        <v>70</v>
      </c>
      <c r="G133" s="51">
        <v>86</v>
      </c>
      <c r="H133" s="55">
        <v>42447</v>
      </c>
      <c r="I133" s="50" t="s">
        <v>216</v>
      </c>
      <c r="J133" s="51" t="s">
        <v>9</v>
      </c>
      <c r="K133" s="51" t="s">
        <v>8</v>
      </c>
      <c r="L133" s="50" t="s">
        <v>69</v>
      </c>
      <c r="M133" s="56">
        <v>3371.19</v>
      </c>
      <c r="N133" s="56" t="s">
        <v>101</v>
      </c>
      <c r="O133" s="56" t="s">
        <v>101</v>
      </c>
      <c r="P133" s="56" t="s">
        <v>101</v>
      </c>
      <c r="Q133" s="56" t="s">
        <v>101</v>
      </c>
      <c r="R133" s="56" t="s">
        <v>101</v>
      </c>
      <c r="S133" s="56" t="s">
        <v>101</v>
      </c>
      <c r="T133" s="56" t="s">
        <v>101</v>
      </c>
      <c r="U133" s="56">
        <v>0</v>
      </c>
      <c r="V133" s="58">
        <v>3371.19</v>
      </c>
      <c r="W133" s="58">
        <v>0</v>
      </c>
      <c r="X133" s="58" t="s">
        <v>101</v>
      </c>
      <c r="Y133" s="52" t="s">
        <v>102</v>
      </c>
    </row>
    <row r="134" spans="1:25" x14ac:dyDescent="0.25">
      <c r="A134" s="50" t="s">
        <v>416</v>
      </c>
      <c r="B134" s="50" t="s">
        <v>414</v>
      </c>
      <c r="C134" s="50" t="s">
        <v>120</v>
      </c>
      <c r="D134" s="50" t="s">
        <v>67</v>
      </c>
      <c r="E134" s="50" t="s">
        <v>419</v>
      </c>
      <c r="F134" s="50" t="s">
        <v>71</v>
      </c>
      <c r="G134" s="51">
        <v>90</v>
      </c>
      <c r="H134" s="55">
        <v>43228</v>
      </c>
      <c r="I134" s="50" t="s">
        <v>220</v>
      </c>
      <c r="J134" s="51" t="s">
        <v>9</v>
      </c>
      <c r="K134" s="51" t="s">
        <v>8</v>
      </c>
      <c r="L134" s="50" t="s">
        <v>86</v>
      </c>
      <c r="M134" s="56" t="s">
        <v>101</v>
      </c>
      <c r="N134" s="56" t="s">
        <v>101</v>
      </c>
      <c r="O134" s="56" t="s">
        <v>101</v>
      </c>
      <c r="P134" s="56" t="s">
        <v>101</v>
      </c>
      <c r="Q134" s="56" t="s">
        <v>101</v>
      </c>
      <c r="R134" s="56" t="s">
        <v>101</v>
      </c>
      <c r="S134" s="56" t="s">
        <v>101</v>
      </c>
      <c r="T134" s="56">
        <v>1990.4</v>
      </c>
      <c r="U134" s="56">
        <v>1990.4</v>
      </c>
      <c r="V134" s="58">
        <v>1990.4</v>
      </c>
      <c r="W134" s="58">
        <v>1990.4</v>
      </c>
      <c r="X134" s="58">
        <v>1990.4</v>
      </c>
      <c r="Y134" s="52">
        <v>1</v>
      </c>
    </row>
    <row r="135" spans="1:25" x14ac:dyDescent="0.25">
      <c r="A135" s="50" t="s">
        <v>416</v>
      </c>
      <c r="B135" s="50" t="s">
        <v>414</v>
      </c>
      <c r="C135" s="50" t="s">
        <v>120</v>
      </c>
      <c r="D135" s="50" t="s">
        <v>67</v>
      </c>
      <c r="E135" s="50" t="s">
        <v>419</v>
      </c>
      <c r="F135" s="50" t="s">
        <v>70</v>
      </c>
      <c r="G135" s="51">
        <v>98</v>
      </c>
      <c r="H135" s="55">
        <v>42447</v>
      </c>
      <c r="I135" s="50" t="s">
        <v>228</v>
      </c>
      <c r="J135" s="51" t="s">
        <v>9</v>
      </c>
      <c r="K135" s="51" t="s">
        <v>8</v>
      </c>
      <c r="L135" s="50" t="s">
        <v>69</v>
      </c>
      <c r="M135" s="56" t="s">
        <v>101</v>
      </c>
      <c r="N135" s="56">
        <v>180.13</v>
      </c>
      <c r="O135" s="56" t="s">
        <v>101</v>
      </c>
      <c r="P135" s="56" t="s">
        <v>101</v>
      </c>
      <c r="Q135" s="56" t="s">
        <v>101</v>
      </c>
      <c r="R135" s="56" t="s">
        <v>101</v>
      </c>
      <c r="S135" s="56" t="s">
        <v>101</v>
      </c>
      <c r="T135" s="56" t="s">
        <v>101</v>
      </c>
      <c r="U135" s="56">
        <v>180.13</v>
      </c>
      <c r="V135" s="58">
        <v>180.13</v>
      </c>
      <c r="W135" s="58">
        <v>0</v>
      </c>
      <c r="X135" s="58" t="s">
        <v>101</v>
      </c>
      <c r="Y135" s="52" t="s">
        <v>102</v>
      </c>
    </row>
    <row r="136" spans="1:25" x14ac:dyDescent="0.25">
      <c r="A136" s="50" t="s">
        <v>416</v>
      </c>
      <c r="B136" s="50" t="s">
        <v>414</v>
      </c>
      <c r="C136" s="50" t="s">
        <v>120</v>
      </c>
      <c r="D136" s="50" t="s">
        <v>67</v>
      </c>
      <c r="E136" s="50" t="s">
        <v>419</v>
      </c>
      <c r="F136" s="50" t="s">
        <v>70</v>
      </c>
      <c r="G136" s="51">
        <v>99</v>
      </c>
      <c r="H136" s="55">
        <v>42716</v>
      </c>
      <c r="I136" s="50" t="s">
        <v>229</v>
      </c>
      <c r="J136" s="51" t="s">
        <v>9</v>
      </c>
      <c r="K136" s="51" t="s">
        <v>8</v>
      </c>
      <c r="L136" s="50" t="s">
        <v>85</v>
      </c>
      <c r="M136" s="56" t="s">
        <v>101</v>
      </c>
      <c r="N136" s="56" t="s">
        <v>101</v>
      </c>
      <c r="O136" s="56" t="s">
        <v>101</v>
      </c>
      <c r="P136" s="56" t="s">
        <v>101</v>
      </c>
      <c r="Q136" s="56">
        <v>-163.87</v>
      </c>
      <c r="R136" s="56" t="s">
        <v>101</v>
      </c>
      <c r="S136" s="56" t="s">
        <v>101</v>
      </c>
      <c r="T136" s="56">
        <v>80.44</v>
      </c>
      <c r="U136" s="56">
        <v>-83.43</v>
      </c>
      <c r="V136" s="58">
        <v>-83.43</v>
      </c>
      <c r="W136" s="58">
        <v>-83.43</v>
      </c>
      <c r="X136" s="58">
        <v>-83.43</v>
      </c>
      <c r="Y136" s="52">
        <v>1</v>
      </c>
    </row>
    <row r="137" spans="1:25" x14ac:dyDescent="0.25">
      <c r="A137" s="50" t="s">
        <v>416</v>
      </c>
      <c r="B137" s="50" t="s">
        <v>414</v>
      </c>
      <c r="C137" s="50" t="s">
        <v>120</v>
      </c>
      <c r="D137" s="50" t="s">
        <v>67</v>
      </c>
      <c r="E137" s="50" t="s">
        <v>419</v>
      </c>
      <c r="F137" s="50" t="s">
        <v>70</v>
      </c>
      <c r="G137" s="51">
        <v>103</v>
      </c>
      <c r="H137" s="55">
        <v>42447</v>
      </c>
      <c r="I137" s="50" t="s">
        <v>233</v>
      </c>
      <c r="J137" s="51" t="s">
        <v>9</v>
      </c>
      <c r="K137" s="51" t="s">
        <v>8</v>
      </c>
      <c r="L137" s="50" t="s">
        <v>74</v>
      </c>
      <c r="M137" s="56">
        <v>6101.27</v>
      </c>
      <c r="N137" s="56">
        <v>1588.46</v>
      </c>
      <c r="O137" s="56" t="s">
        <v>101</v>
      </c>
      <c r="P137" s="56" t="s">
        <v>101</v>
      </c>
      <c r="Q137" s="56" t="s">
        <v>101</v>
      </c>
      <c r="R137" s="56" t="s">
        <v>101</v>
      </c>
      <c r="S137" s="56" t="s">
        <v>101</v>
      </c>
      <c r="T137" s="56">
        <v>6167.06</v>
      </c>
      <c r="U137" s="56">
        <v>7755.52</v>
      </c>
      <c r="V137" s="58">
        <v>13856.79</v>
      </c>
      <c r="W137" s="58">
        <v>6167.06</v>
      </c>
      <c r="X137" s="58">
        <v>6167.06</v>
      </c>
      <c r="Y137" s="52">
        <v>0.44505689990250269</v>
      </c>
    </row>
    <row r="138" spans="1:25" x14ac:dyDescent="0.25">
      <c r="A138" s="50" t="s">
        <v>416</v>
      </c>
      <c r="B138" s="50" t="s">
        <v>414</v>
      </c>
      <c r="C138" s="50" t="s">
        <v>120</v>
      </c>
      <c r="D138" s="50" t="s">
        <v>67</v>
      </c>
      <c r="E138" s="50" t="s">
        <v>419</v>
      </c>
      <c r="F138" s="50" t="s">
        <v>70</v>
      </c>
      <c r="G138" s="51">
        <v>104</v>
      </c>
      <c r="H138" s="55">
        <v>42447</v>
      </c>
      <c r="I138" s="50" t="s">
        <v>234</v>
      </c>
      <c r="J138" s="51" t="s">
        <v>9</v>
      </c>
      <c r="K138" s="51" t="s">
        <v>8</v>
      </c>
      <c r="L138" s="50" t="s">
        <v>69</v>
      </c>
      <c r="M138" s="56">
        <v>1856.06</v>
      </c>
      <c r="N138" s="56">
        <v>2302.4899999999998</v>
      </c>
      <c r="O138" s="56">
        <v>2463.3700000000003</v>
      </c>
      <c r="P138" s="56">
        <v>2990.13</v>
      </c>
      <c r="Q138" s="56">
        <v>2608.8500000000004</v>
      </c>
      <c r="R138" s="56">
        <v>2143.6099999999997</v>
      </c>
      <c r="S138" s="56" t="s">
        <v>101</v>
      </c>
      <c r="T138" s="56" t="s">
        <v>101</v>
      </c>
      <c r="U138" s="56">
        <v>12508.45</v>
      </c>
      <c r="V138" s="58">
        <v>14364.509999999998</v>
      </c>
      <c r="W138" s="58">
        <v>10205.960000000001</v>
      </c>
      <c r="X138" s="58">
        <v>7742.59</v>
      </c>
      <c r="Y138" s="52">
        <v>0.53900829196401412</v>
      </c>
    </row>
    <row r="139" spans="1:25" x14ac:dyDescent="0.25">
      <c r="A139" s="50" t="s">
        <v>416</v>
      </c>
      <c r="B139" s="50" t="s">
        <v>414</v>
      </c>
      <c r="C139" s="50" t="s">
        <v>120</v>
      </c>
      <c r="D139" s="50" t="s">
        <v>67</v>
      </c>
      <c r="E139" s="50" t="s">
        <v>419</v>
      </c>
      <c r="F139" s="50" t="s">
        <v>71</v>
      </c>
      <c r="G139" s="51">
        <v>140</v>
      </c>
      <c r="H139" s="55">
        <v>44449</v>
      </c>
      <c r="I139" s="50" t="s">
        <v>270</v>
      </c>
      <c r="J139" s="51" t="s">
        <v>20</v>
      </c>
      <c r="K139" s="51" t="s">
        <v>20</v>
      </c>
      <c r="L139" s="50" t="s">
        <v>69</v>
      </c>
      <c r="M139" s="56">
        <v>268.75</v>
      </c>
      <c r="N139" s="56" t="s">
        <v>101</v>
      </c>
      <c r="O139" s="56" t="s">
        <v>101</v>
      </c>
      <c r="P139" s="56" t="s">
        <v>101</v>
      </c>
      <c r="Q139" s="56" t="s">
        <v>101</v>
      </c>
      <c r="R139" s="56" t="s">
        <v>101</v>
      </c>
      <c r="S139" s="56" t="s">
        <v>101</v>
      </c>
      <c r="T139" s="56" t="s">
        <v>101</v>
      </c>
      <c r="U139" s="56">
        <v>0</v>
      </c>
      <c r="V139" s="58">
        <v>268.75</v>
      </c>
      <c r="W139" s="58">
        <v>0</v>
      </c>
      <c r="X139" s="58" t="s">
        <v>101</v>
      </c>
      <c r="Y139" s="52" t="s">
        <v>102</v>
      </c>
    </row>
    <row r="140" spans="1:25" x14ac:dyDescent="0.25">
      <c r="A140" s="50" t="s">
        <v>416</v>
      </c>
      <c r="B140" s="50" t="s">
        <v>415</v>
      </c>
      <c r="C140" s="50" t="s">
        <v>108</v>
      </c>
      <c r="D140" s="50" t="s">
        <v>67</v>
      </c>
      <c r="E140" s="50" t="s">
        <v>419</v>
      </c>
      <c r="F140" s="50" t="s">
        <v>68</v>
      </c>
      <c r="G140" s="51">
        <v>73</v>
      </c>
      <c r="H140" s="55">
        <v>42447</v>
      </c>
      <c r="I140" s="50" t="s">
        <v>203</v>
      </c>
      <c r="J140" s="51" t="s">
        <v>9</v>
      </c>
      <c r="K140" s="51" t="s">
        <v>8</v>
      </c>
      <c r="L140" s="50" t="s">
        <v>73</v>
      </c>
      <c r="M140" s="56">
        <v>301054.09000000037</v>
      </c>
      <c r="N140" s="56">
        <v>57576.660000000018</v>
      </c>
      <c r="O140" s="56">
        <v>13299.910000000002</v>
      </c>
      <c r="P140" s="56">
        <v>2458.92</v>
      </c>
      <c r="Q140" s="56">
        <v>7969.3500000000013</v>
      </c>
      <c r="R140" s="56" t="s">
        <v>101</v>
      </c>
      <c r="S140" s="56">
        <v>-1207.8500000000001</v>
      </c>
      <c r="T140" s="56">
        <v>4683.3600000000006</v>
      </c>
      <c r="U140" s="56">
        <v>84780.35000000002</v>
      </c>
      <c r="V140" s="58">
        <v>385834.44000000035</v>
      </c>
      <c r="W140" s="58">
        <v>27203.69</v>
      </c>
      <c r="X140" s="58">
        <v>13903.780000000002</v>
      </c>
      <c r="Y140" s="52">
        <v>3.6035611543645478E-2</v>
      </c>
    </row>
    <row r="141" spans="1:25" x14ac:dyDescent="0.25">
      <c r="A141" s="50" t="s">
        <v>416</v>
      </c>
      <c r="B141" s="50" t="s">
        <v>415</v>
      </c>
      <c r="C141" s="50" t="s">
        <v>108</v>
      </c>
      <c r="D141" s="50" t="s">
        <v>75</v>
      </c>
      <c r="E141" s="50" t="s">
        <v>419</v>
      </c>
      <c r="F141" s="50" t="s">
        <v>68</v>
      </c>
      <c r="G141" s="51">
        <v>81</v>
      </c>
      <c r="H141" s="55">
        <v>42447</v>
      </c>
      <c r="I141" s="50" t="s">
        <v>211</v>
      </c>
      <c r="J141" s="51" t="s">
        <v>9</v>
      </c>
      <c r="K141" s="51" t="s">
        <v>8</v>
      </c>
      <c r="L141" s="50" t="s">
        <v>69</v>
      </c>
      <c r="M141" s="56">
        <v>43464.800000000003</v>
      </c>
      <c r="N141" s="56">
        <v>1204</v>
      </c>
      <c r="O141" s="56">
        <v>37634.970000000016</v>
      </c>
      <c r="P141" s="56">
        <v>1255.8499999999999</v>
      </c>
      <c r="Q141" s="56">
        <v>1255.8499999999999</v>
      </c>
      <c r="R141" s="56">
        <v>2368.21</v>
      </c>
      <c r="S141" s="56">
        <v>-132.5</v>
      </c>
      <c r="T141" s="56">
        <v>5002.43</v>
      </c>
      <c r="U141" s="56">
        <v>48588.810000000012</v>
      </c>
      <c r="V141" s="58">
        <v>92053.610000000044</v>
      </c>
      <c r="W141" s="58">
        <v>47384.810000000012</v>
      </c>
      <c r="X141" s="58">
        <v>9749.84</v>
      </c>
      <c r="Y141" s="52">
        <v>0.10591480334122687</v>
      </c>
    </row>
    <row r="142" spans="1:25" x14ac:dyDescent="0.25">
      <c r="A142" s="50" t="s">
        <v>416</v>
      </c>
      <c r="B142" s="50" t="s">
        <v>415</v>
      </c>
      <c r="C142" s="50" t="s">
        <v>108</v>
      </c>
      <c r="D142" s="50" t="s">
        <v>67</v>
      </c>
      <c r="E142" s="50" t="s">
        <v>419</v>
      </c>
      <c r="F142" s="50" t="s">
        <v>70</v>
      </c>
      <c r="G142" s="51">
        <v>191</v>
      </c>
      <c r="H142" s="55">
        <v>42447</v>
      </c>
      <c r="I142" s="50" t="s">
        <v>321</v>
      </c>
      <c r="J142" s="51" t="s">
        <v>9</v>
      </c>
      <c r="K142" s="51" t="s">
        <v>8</v>
      </c>
      <c r="L142" s="50" t="s">
        <v>69</v>
      </c>
      <c r="M142" s="56">
        <v>16687.939999999999</v>
      </c>
      <c r="N142" s="56" t="s">
        <v>101</v>
      </c>
      <c r="O142" s="56" t="s">
        <v>101</v>
      </c>
      <c r="P142" s="56" t="s">
        <v>101</v>
      </c>
      <c r="Q142" s="56" t="s">
        <v>101</v>
      </c>
      <c r="R142" s="56" t="s">
        <v>101</v>
      </c>
      <c r="S142" s="56" t="s">
        <v>101</v>
      </c>
      <c r="T142" s="56">
        <v>257.39999999999998</v>
      </c>
      <c r="U142" s="56">
        <v>257.39999999999998</v>
      </c>
      <c r="V142" s="58">
        <v>16945.34</v>
      </c>
      <c r="W142" s="58">
        <v>257.39999999999998</v>
      </c>
      <c r="X142" s="58">
        <v>257.39999999999998</v>
      </c>
      <c r="Y142" s="52">
        <v>1.5190016842388526E-2</v>
      </c>
    </row>
    <row r="143" spans="1:25" x14ac:dyDescent="0.25">
      <c r="A143" s="50" t="s">
        <v>417</v>
      </c>
      <c r="B143" s="50" t="s">
        <v>392</v>
      </c>
      <c r="C143" s="50" t="s">
        <v>126</v>
      </c>
      <c r="D143" s="50" t="s">
        <v>67</v>
      </c>
      <c r="E143" s="50" t="s">
        <v>419</v>
      </c>
      <c r="F143" s="50" t="s">
        <v>71</v>
      </c>
      <c r="G143" s="51">
        <v>3</v>
      </c>
      <c r="H143" s="55">
        <v>44449</v>
      </c>
      <c r="I143" s="50" t="s">
        <v>133</v>
      </c>
      <c r="J143" s="51" t="s">
        <v>20</v>
      </c>
      <c r="K143" s="51" t="s">
        <v>20</v>
      </c>
      <c r="L143" s="50" t="s">
        <v>69</v>
      </c>
      <c r="M143" s="56">
        <v>116.89</v>
      </c>
      <c r="N143" s="56">
        <v>116.89</v>
      </c>
      <c r="O143" s="56" t="s">
        <v>101</v>
      </c>
      <c r="P143" s="56" t="s">
        <v>101</v>
      </c>
      <c r="Q143" s="56" t="s">
        <v>101</v>
      </c>
      <c r="R143" s="56" t="s">
        <v>101</v>
      </c>
      <c r="S143" s="56" t="s">
        <v>101</v>
      </c>
      <c r="T143" s="56" t="s">
        <v>101</v>
      </c>
      <c r="U143" s="56">
        <v>116.89</v>
      </c>
      <c r="V143" s="58">
        <v>233.78</v>
      </c>
      <c r="W143" s="58">
        <v>0</v>
      </c>
      <c r="X143" s="58" t="s">
        <v>101</v>
      </c>
      <c r="Y143" s="52" t="s">
        <v>102</v>
      </c>
    </row>
    <row r="144" spans="1:25" x14ac:dyDescent="0.25">
      <c r="A144" s="50" t="s">
        <v>417</v>
      </c>
      <c r="B144" s="50" t="s">
        <v>392</v>
      </c>
      <c r="C144" s="50" t="s">
        <v>126</v>
      </c>
      <c r="D144" s="50" t="s">
        <v>67</v>
      </c>
      <c r="E144" s="50" t="s">
        <v>419</v>
      </c>
      <c r="F144" s="50" t="s">
        <v>71</v>
      </c>
      <c r="G144" s="51">
        <v>4</v>
      </c>
      <c r="H144" s="55">
        <v>44449</v>
      </c>
      <c r="I144" s="50" t="s">
        <v>134</v>
      </c>
      <c r="J144" s="51" t="s">
        <v>20</v>
      </c>
      <c r="K144" s="51" t="s">
        <v>20</v>
      </c>
      <c r="L144" s="50" t="s">
        <v>69</v>
      </c>
      <c r="M144" s="56" t="s">
        <v>101</v>
      </c>
      <c r="N144" s="56">
        <v>116.89</v>
      </c>
      <c r="O144" s="56" t="s">
        <v>101</v>
      </c>
      <c r="P144" s="56" t="s">
        <v>101</v>
      </c>
      <c r="Q144" s="56" t="s">
        <v>101</v>
      </c>
      <c r="R144" s="56" t="s">
        <v>101</v>
      </c>
      <c r="S144" s="56" t="s">
        <v>101</v>
      </c>
      <c r="T144" s="56" t="s">
        <v>101</v>
      </c>
      <c r="U144" s="56">
        <v>116.89</v>
      </c>
      <c r="V144" s="58">
        <v>116.89</v>
      </c>
      <c r="W144" s="58">
        <v>0</v>
      </c>
      <c r="X144" s="58" t="s">
        <v>101</v>
      </c>
      <c r="Y144" s="52" t="s">
        <v>102</v>
      </c>
    </row>
    <row r="145" spans="1:25" x14ac:dyDescent="0.25">
      <c r="A145" s="50" t="s">
        <v>417</v>
      </c>
      <c r="B145" s="50" t="s">
        <v>392</v>
      </c>
      <c r="C145" s="50" t="s">
        <v>126</v>
      </c>
      <c r="D145" s="50" t="s">
        <v>67</v>
      </c>
      <c r="E145" s="50" t="s">
        <v>419</v>
      </c>
      <c r="F145" s="50" t="s">
        <v>71</v>
      </c>
      <c r="G145" s="51">
        <v>10</v>
      </c>
      <c r="H145" s="55">
        <v>44449</v>
      </c>
      <c r="I145" s="50" t="s">
        <v>140</v>
      </c>
      <c r="J145" s="51" t="s">
        <v>20</v>
      </c>
      <c r="K145" s="51" t="s">
        <v>20</v>
      </c>
      <c r="L145" s="50" t="s">
        <v>69</v>
      </c>
      <c r="M145" s="56">
        <v>209.63</v>
      </c>
      <c r="N145" s="56" t="s">
        <v>101</v>
      </c>
      <c r="O145" s="56" t="s">
        <v>101</v>
      </c>
      <c r="P145" s="56" t="s">
        <v>101</v>
      </c>
      <c r="Q145" s="56">
        <v>-37.409999999999997</v>
      </c>
      <c r="R145" s="56" t="s">
        <v>101</v>
      </c>
      <c r="S145" s="56" t="s">
        <v>101</v>
      </c>
      <c r="T145" s="56" t="s">
        <v>101</v>
      </c>
      <c r="U145" s="56">
        <v>-37.409999999999997</v>
      </c>
      <c r="V145" s="58">
        <v>172.22</v>
      </c>
      <c r="W145" s="58">
        <v>-37.409999999999997</v>
      </c>
      <c r="X145" s="58">
        <v>-37.409999999999997</v>
      </c>
      <c r="Y145" s="52">
        <v>-0.21722215770526068</v>
      </c>
    </row>
    <row r="146" spans="1:25" x14ac:dyDescent="0.25">
      <c r="A146" s="50" t="s">
        <v>417</v>
      </c>
      <c r="B146" s="50" t="s">
        <v>392</v>
      </c>
      <c r="C146" s="50" t="s">
        <v>126</v>
      </c>
      <c r="D146" s="50" t="s">
        <v>67</v>
      </c>
      <c r="E146" s="50" t="s">
        <v>419</v>
      </c>
      <c r="F146" s="50" t="s">
        <v>71</v>
      </c>
      <c r="G146" s="51">
        <v>18</v>
      </c>
      <c r="H146" s="55">
        <v>44449</v>
      </c>
      <c r="I146" s="50" t="s">
        <v>148</v>
      </c>
      <c r="J146" s="51" t="s">
        <v>20</v>
      </c>
      <c r="K146" s="51" t="s">
        <v>20</v>
      </c>
      <c r="L146" s="50" t="s">
        <v>69</v>
      </c>
      <c r="M146" s="56">
        <v>145.13</v>
      </c>
      <c r="N146" s="56" t="s">
        <v>101</v>
      </c>
      <c r="O146" s="56" t="s">
        <v>101</v>
      </c>
      <c r="P146" s="56" t="s">
        <v>101</v>
      </c>
      <c r="Q146" s="56" t="s">
        <v>101</v>
      </c>
      <c r="R146" s="56" t="s">
        <v>101</v>
      </c>
      <c r="S146" s="56" t="s">
        <v>101</v>
      </c>
      <c r="T146" s="56" t="s">
        <v>101</v>
      </c>
      <c r="U146" s="56">
        <v>0</v>
      </c>
      <c r="V146" s="58">
        <v>145.13</v>
      </c>
      <c r="W146" s="58">
        <v>0</v>
      </c>
      <c r="X146" s="58" t="s">
        <v>101</v>
      </c>
      <c r="Y146" s="52" t="s">
        <v>102</v>
      </c>
    </row>
    <row r="147" spans="1:25" x14ac:dyDescent="0.25">
      <c r="A147" s="50" t="s">
        <v>417</v>
      </c>
      <c r="B147" s="50" t="s">
        <v>392</v>
      </c>
      <c r="C147" s="50" t="s">
        <v>126</v>
      </c>
      <c r="D147" s="50" t="s">
        <v>67</v>
      </c>
      <c r="E147" s="50" t="s">
        <v>419</v>
      </c>
      <c r="F147" s="50" t="s">
        <v>71</v>
      </c>
      <c r="G147" s="51">
        <v>26</v>
      </c>
      <c r="H147" s="55">
        <v>44449</v>
      </c>
      <c r="I147" s="50" t="s">
        <v>156</v>
      </c>
      <c r="J147" s="51" t="s">
        <v>20</v>
      </c>
      <c r="K147" s="51" t="s">
        <v>20</v>
      </c>
      <c r="L147" s="50" t="s">
        <v>88</v>
      </c>
      <c r="M147" s="56">
        <v>112.88</v>
      </c>
      <c r="N147" s="56" t="s">
        <v>101</v>
      </c>
      <c r="O147" s="56" t="s">
        <v>101</v>
      </c>
      <c r="P147" s="56" t="s">
        <v>101</v>
      </c>
      <c r="Q147" s="56" t="s">
        <v>101</v>
      </c>
      <c r="R147" s="56" t="s">
        <v>101</v>
      </c>
      <c r="S147" s="56" t="s">
        <v>101</v>
      </c>
      <c r="T147" s="56" t="s">
        <v>101</v>
      </c>
      <c r="U147" s="56">
        <v>0</v>
      </c>
      <c r="V147" s="58">
        <v>112.88</v>
      </c>
      <c r="W147" s="58">
        <v>0</v>
      </c>
      <c r="X147" s="58" t="s">
        <v>101</v>
      </c>
      <c r="Y147" s="52" t="s">
        <v>102</v>
      </c>
    </row>
    <row r="148" spans="1:25" x14ac:dyDescent="0.25">
      <c r="A148" s="50" t="s">
        <v>417</v>
      </c>
      <c r="B148" s="50" t="s">
        <v>392</v>
      </c>
      <c r="C148" s="50" t="s">
        <v>126</v>
      </c>
      <c r="D148" s="50" t="s">
        <v>67</v>
      </c>
      <c r="E148" s="50" t="s">
        <v>419</v>
      </c>
      <c r="F148" s="50" t="s">
        <v>71</v>
      </c>
      <c r="G148" s="51">
        <v>67</v>
      </c>
      <c r="H148" s="55">
        <v>44449</v>
      </c>
      <c r="I148" s="50" t="s">
        <v>197</v>
      </c>
      <c r="J148" s="51" t="s">
        <v>20</v>
      </c>
      <c r="K148" s="51" t="s">
        <v>20</v>
      </c>
      <c r="L148" s="50" t="s">
        <v>69</v>
      </c>
      <c r="M148" s="56">
        <v>230</v>
      </c>
      <c r="N148" s="56" t="s">
        <v>101</v>
      </c>
      <c r="O148" s="56" t="s">
        <v>101</v>
      </c>
      <c r="P148" s="56" t="s">
        <v>101</v>
      </c>
      <c r="Q148" s="56" t="s">
        <v>101</v>
      </c>
      <c r="R148" s="56" t="s">
        <v>101</v>
      </c>
      <c r="S148" s="56" t="s">
        <v>101</v>
      </c>
      <c r="T148" s="56" t="s">
        <v>101</v>
      </c>
      <c r="U148" s="56">
        <v>0</v>
      </c>
      <c r="V148" s="58">
        <v>230</v>
      </c>
      <c r="W148" s="58">
        <v>0</v>
      </c>
      <c r="X148" s="58" t="s">
        <v>101</v>
      </c>
      <c r="Y148" s="52" t="s">
        <v>102</v>
      </c>
    </row>
    <row r="149" spans="1:25" x14ac:dyDescent="0.25">
      <c r="A149" s="50" t="s">
        <v>417</v>
      </c>
      <c r="B149" s="50" t="s">
        <v>392</v>
      </c>
      <c r="C149" s="50" t="s">
        <v>126</v>
      </c>
      <c r="D149" s="50" t="s">
        <v>67</v>
      </c>
      <c r="E149" s="50" t="s">
        <v>419</v>
      </c>
      <c r="F149" s="50" t="s">
        <v>71</v>
      </c>
      <c r="G149" s="51">
        <v>85</v>
      </c>
      <c r="H149" s="55">
        <v>44449</v>
      </c>
      <c r="I149" s="50" t="s">
        <v>215</v>
      </c>
      <c r="J149" s="51" t="s">
        <v>20</v>
      </c>
      <c r="K149" s="51" t="s">
        <v>20</v>
      </c>
      <c r="L149" s="50" t="s">
        <v>69</v>
      </c>
      <c r="M149" s="56">
        <v>108.99</v>
      </c>
      <c r="N149" s="56">
        <v>95</v>
      </c>
      <c r="O149" s="56" t="s">
        <v>101</v>
      </c>
      <c r="P149" s="56" t="s">
        <v>101</v>
      </c>
      <c r="Q149" s="56" t="s">
        <v>101</v>
      </c>
      <c r="R149" s="56" t="s">
        <v>101</v>
      </c>
      <c r="S149" s="56" t="s">
        <v>101</v>
      </c>
      <c r="T149" s="56" t="s">
        <v>101</v>
      </c>
      <c r="U149" s="56">
        <v>95</v>
      </c>
      <c r="V149" s="58">
        <v>203.99</v>
      </c>
      <c r="W149" s="58">
        <v>0</v>
      </c>
      <c r="X149" s="58" t="s">
        <v>101</v>
      </c>
      <c r="Y149" s="52" t="s">
        <v>102</v>
      </c>
    </row>
    <row r="150" spans="1:25" x14ac:dyDescent="0.25">
      <c r="A150" s="50" t="s">
        <v>417</v>
      </c>
      <c r="B150" s="50" t="s">
        <v>392</v>
      </c>
      <c r="C150" s="50" t="s">
        <v>126</v>
      </c>
      <c r="D150" s="50" t="s">
        <v>67</v>
      </c>
      <c r="E150" s="50" t="s">
        <v>419</v>
      </c>
      <c r="F150" s="50" t="s">
        <v>71</v>
      </c>
      <c r="G150" s="51">
        <v>110</v>
      </c>
      <c r="H150" s="55">
        <v>44449</v>
      </c>
      <c r="I150" s="50" t="s">
        <v>240</v>
      </c>
      <c r="J150" s="51" t="s">
        <v>20</v>
      </c>
      <c r="K150" s="51" t="s">
        <v>20</v>
      </c>
      <c r="L150" s="50" t="s">
        <v>69</v>
      </c>
      <c r="M150" s="56">
        <v>389.28</v>
      </c>
      <c r="N150" s="56" t="s">
        <v>101</v>
      </c>
      <c r="O150" s="56" t="s">
        <v>101</v>
      </c>
      <c r="P150" s="56" t="s">
        <v>101</v>
      </c>
      <c r="Q150" s="56" t="s">
        <v>101</v>
      </c>
      <c r="R150" s="56" t="s">
        <v>101</v>
      </c>
      <c r="S150" s="56" t="s">
        <v>101</v>
      </c>
      <c r="T150" s="56" t="s">
        <v>101</v>
      </c>
      <c r="U150" s="56">
        <v>0</v>
      </c>
      <c r="V150" s="58">
        <v>389.28</v>
      </c>
      <c r="W150" s="58">
        <v>0</v>
      </c>
      <c r="X150" s="58" t="s">
        <v>101</v>
      </c>
      <c r="Y150" s="52" t="s">
        <v>102</v>
      </c>
    </row>
    <row r="151" spans="1:25" x14ac:dyDescent="0.25">
      <c r="A151" s="50" t="s">
        <v>417</v>
      </c>
      <c r="B151" s="50" t="s">
        <v>392</v>
      </c>
      <c r="C151" s="50" t="s">
        <v>126</v>
      </c>
      <c r="D151" s="50" t="s">
        <v>67</v>
      </c>
      <c r="E151" s="50" t="s">
        <v>419</v>
      </c>
      <c r="F151" s="50" t="s">
        <v>71</v>
      </c>
      <c r="G151" s="51">
        <v>165</v>
      </c>
      <c r="H151" s="55">
        <v>44449</v>
      </c>
      <c r="I151" s="50" t="s">
        <v>295</v>
      </c>
      <c r="J151" s="51" t="s">
        <v>20</v>
      </c>
      <c r="K151" s="51" t="s">
        <v>20</v>
      </c>
      <c r="L151" s="50" t="s">
        <v>93</v>
      </c>
      <c r="M151" s="56" t="s">
        <v>101</v>
      </c>
      <c r="N151" s="56">
        <v>7267.56</v>
      </c>
      <c r="O151" s="56" t="s">
        <v>101</v>
      </c>
      <c r="P151" s="56" t="s">
        <v>101</v>
      </c>
      <c r="Q151" s="56" t="s">
        <v>101</v>
      </c>
      <c r="R151" s="56" t="s">
        <v>101</v>
      </c>
      <c r="S151" s="56" t="s">
        <v>101</v>
      </c>
      <c r="T151" s="56" t="s">
        <v>101</v>
      </c>
      <c r="U151" s="56">
        <v>7267.56</v>
      </c>
      <c r="V151" s="58">
        <v>7267.56</v>
      </c>
      <c r="W151" s="58">
        <v>0</v>
      </c>
      <c r="X151" s="58" t="s">
        <v>101</v>
      </c>
      <c r="Y151" s="52" t="s">
        <v>102</v>
      </c>
    </row>
    <row r="152" spans="1:25" x14ac:dyDescent="0.25">
      <c r="A152" s="50" t="s">
        <v>417</v>
      </c>
      <c r="B152" s="50" t="s">
        <v>392</v>
      </c>
      <c r="C152" s="50" t="s">
        <v>126</v>
      </c>
      <c r="D152" s="50" t="s">
        <v>67</v>
      </c>
      <c r="E152" s="50" t="s">
        <v>419</v>
      </c>
      <c r="F152" s="50" t="s">
        <v>71</v>
      </c>
      <c r="G152" s="51">
        <v>171</v>
      </c>
      <c r="H152" s="55">
        <v>44449</v>
      </c>
      <c r="I152" s="50" t="s">
        <v>301</v>
      </c>
      <c r="J152" s="51" t="s">
        <v>20</v>
      </c>
      <c r="K152" s="51" t="s">
        <v>20</v>
      </c>
      <c r="L152" s="50" t="s">
        <v>69</v>
      </c>
      <c r="M152" s="56" t="s">
        <v>101</v>
      </c>
      <c r="N152" s="56">
        <v>250</v>
      </c>
      <c r="O152" s="56" t="s">
        <v>101</v>
      </c>
      <c r="P152" s="56" t="s">
        <v>101</v>
      </c>
      <c r="Q152" s="56" t="s">
        <v>101</v>
      </c>
      <c r="R152" s="56" t="s">
        <v>101</v>
      </c>
      <c r="S152" s="56" t="s">
        <v>101</v>
      </c>
      <c r="T152" s="57" t="s">
        <v>101</v>
      </c>
      <c r="U152" s="56">
        <v>250</v>
      </c>
      <c r="V152" s="59">
        <v>250</v>
      </c>
      <c r="W152" s="59">
        <v>0</v>
      </c>
      <c r="X152" s="59" t="s">
        <v>101</v>
      </c>
      <c r="Y152" s="52" t="s">
        <v>102</v>
      </c>
    </row>
    <row r="153" spans="1:25" x14ac:dyDescent="0.25">
      <c r="A153" s="50" t="s">
        <v>417</v>
      </c>
      <c r="B153" s="50" t="s">
        <v>393</v>
      </c>
      <c r="C153" s="50" t="s">
        <v>117</v>
      </c>
      <c r="D153" s="50" t="s">
        <v>67</v>
      </c>
      <c r="E153" s="50" t="s">
        <v>419</v>
      </c>
      <c r="F153" s="50" t="s">
        <v>71</v>
      </c>
      <c r="G153" s="51">
        <v>77</v>
      </c>
      <c r="H153" s="55">
        <v>42447</v>
      </c>
      <c r="I153" s="50" t="s">
        <v>207</v>
      </c>
      <c r="J153" s="51" t="s">
        <v>9</v>
      </c>
      <c r="K153" s="51" t="s">
        <v>8</v>
      </c>
      <c r="L153" s="50" t="s">
        <v>69</v>
      </c>
      <c r="M153" s="56" t="s">
        <v>101</v>
      </c>
      <c r="N153" s="56">
        <v>-1622.78</v>
      </c>
      <c r="O153" s="56" t="s">
        <v>101</v>
      </c>
      <c r="P153" s="56" t="s">
        <v>101</v>
      </c>
      <c r="Q153" s="56" t="s">
        <v>101</v>
      </c>
      <c r="R153" s="56" t="s">
        <v>101</v>
      </c>
      <c r="S153" s="56" t="s">
        <v>101</v>
      </c>
      <c r="T153" s="56" t="s">
        <v>101</v>
      </c>
      <c r="U153" s="56">
        <v>-1622.78</v>
      </c>
      <c r="V153" s="58">
        <v>-1622.78</v>
      </c>
      <c r="W153" s="58">
        <v>0</v>
      </c>
      <c r="X153" s="58" t="s">
        <v>101</v>
      </c>
      <c r="Y153" s="52" t="s">
        <v>102</v>
      </c>
    </row>
    <row r="154" spans="1:25" x14ac:dyDescent="0.25">
      <c r="A154" s="50" t="s">
        <v>417</v>
      </c>
      <c r="B154" s="50" t="s">
        <v>394</v>
      </c>
      <c r="C154" s="50" t="s">
        <v>118</v>
      </c>
      <c r="D154" s="50" t="s">
        <v>67</v>
      </c>
      <c r="E154" s="50" t="s">
        <v>419</v>
      </c>
      <c r="F154" s="50" t="s">
        <v>68</v>
      </c>
      <c r="G154" s="51">
        <v>7</v>
      </c>
      <c r="H154" s="55">
        <v>42447</v>
      </c>
      <c r="I154" s="50" t="s">
        <v>137</v>
      </c>
      <c r="J154" s="51" t="s">
        <v>9</v>
      </c>
      <c r="K154" s="51" t="s">
        <v>8</v>
      </c>
      <c r="L154" s="50" t="s">
        <v>69</v>
      </c>
      <c r="M154" s="56">
        <v>1757</v>
      </c>
      <c r="N154" s="56" t="s">
        <v>101</v>
      </c>
      <c r="O154" s="56" t="s">
        <v>101</v>
      </c>
      <c r="P154" s="56" t="s">
        <v>101</v>
      </c>
      <c r="Q154" s="56" t="s">
        <v>101</v>
      </c>
      <c r="R154" s="56" t="s">
        <v>101</v>
      </c>
      <c r="S154" s="56" t="s">
        <v>101</v>
      </c>
      <c r="T154" s="56">
        <v>-21.45</v>
      </c>
      <c r="U154" s="56">
        <v>-21.45</v>
      </c>
      <c r="V154" s="58">
        <v>1735.55</v>
      </c>
      <c r="W154" s="58">
        <v>-21.45</v>
      </c>
      <c r="X154" s="58">
        <v>-21.45</v>
      </c>
      <c r="Y154" s="52">
        <v>-1.2359194491659705E-2</v>
      </c>
    </row>
    <row r="155" spans="1:25" x14ac:dyDescent="0.25">
      <c r="A155" s="50" t="s">
        <v>417</v>
      </c>
      <c r="B155" s="50" t="s">
        <v>394</v>
      </c>
      <c r="C155" s="50" t="s">
        <v>118</v>
      </c>
      <c r="D155" s="50" t="s">
        <v>67</v>
      </c>
      <c r="E155" s="50" t="s">
        <v>419</v>
      </c>
      <c r="F155" s="50" t="s">
        <v>68</v>
      </c>
      <c r="G155" s="51">
        <v>8</v>
      </c>
      <c r="H155" s="55">
        <v>42447</v>
      </c>
      <c r="I155" s="50" t="s">
        <v>138</v>
      </c>
      <c r="J155" s="51" t="s">
        <v>9</v>
      </c>
      <c r="K155" s="51" t="s">
        <v>8</v>
      </c>
      <c r="L155" s="50" t="s">
        <v>69</v>
      </c>
      <c r="M155" s="56">
        <v>6653.6299999999992</v>
      </c>
      <c r="N155" s="56" t="s">
        <v>101</v>
      </c>
      <c r="O155" s="56" t="s">
        <v>101</v>
      </c>
      <c r="P155" s="56" t="s">
        <v>101</v>
      </c>
      <c r="Q155" s="56" t="s">
        <v>101</v>
      </c>
      <c r="R155" s="56" t="s">
        <v>101</v>
      </c>
      <c r="S155" s="56" t="s">
        <v>101</v>
      </c>
      <c r="T155" s="57" t="s">
        <v>101</v>
      </c>
      <c r="U155" s="56">
        <v>0</v>
      </c>
      <c r="V155" s="58">
        <v>6653.6299999999992</v>
      </c>
      <c r="W155" s="59">
        <v>0</v>
      </c>
      <c r="X155" s="59" t="s">
        <v>101</v>
      </c>
      <c r="Y155" s="52" t="s">
        <v>102</v>
      </c>
    </row>
    <row r="156" spans="1:25" x14ac:dyDescent="0.25">
      <c r="A156" s="50" t="s">
        <v>417</v>
      </c>
      <c r="B156" s="50" t="s">
        <v>394</v>
      </c>
      <c r="C156" s="50" t="s">
        <v>118</v>
      </c>
      <c r="D156" s="50" t="s">
        <v>67</v>
      </c>
      <c r="E156" s="50" t="s">
        <v>419</v>
      </c>
      <c r="F156" s="50" t="s">
        <v>70</v>
      </c>
      <c r="G156" s="51">
        <v>9</v>
      </c>
      <c r="H156" s="55">
        <v>42447</v>
      </c>
      <c r="I156" s="50" t="s">
        <v>139</v>
      </c>
      <c r="J156" s="51" t="s">
        <v>9</v>
      </c>
      <c r="K156" s="51" t="s">
        <v>8</v>
      </c>
      <c r="L156" s="50" t="s">
        <v>69</v>
      </c>
      <c r="M156" s="56">
        <v>745.45</v>
      </c>
      <c r="N156" s="56" t="s">
        <v>101</v>
      </c>
      <c r="O156" s="56" t="s">
        <v>101</v>
      </c>
      <c r="P156" s="56" t="s">
        <v>101</v>
      </c>
      <c r="Q156" s="56" t="s">
        <v>101</v>
      </c>
      <c r="R156" s="56" t="s">
        <v>101</v>
      </c>
      <c r="S156" s="56" t="s">
        <v>101</v>
      </c>
      <c r="T156" s="56" t="s">
        <v>101</v>
      </c>
      <c r="U156" s="56">
        <v>0</v>
      </c>
      <c r="V156" s="58">
        <v>745.45</v>
      </c>
      <c r="W156" s="58">
        <v>0</v>
      </c>
      <c r="X156" s="58" t="s">
        <v>101</v>
      </c>
      <c r="Y156" s="52" t="s">
        <v>102</v>
      </c>
    </row>
    <row r="157" spans="1:25" x14ac:dyDescent="0.25">
      <c r="A157" s="50" t="s">
        <v>417</v>
      </c>
      <c r="B157" s="50" t="s">
        <v>394</v>
      </c>
      <c r="C157" s="50" t="s">
        <v>118</v>
      </c>
      <c r="D157" s="50" t="s">
        <v>67</v>
      </c>
      <c r="E157" s="50" t="s">
        <v>419</v>
      </c>
      <c r="F157" s="50" t="s">
        <v>71</v>
      </c>
      <c r="G157" s="51">
        <v>12</v>
      </c>
      <c r="H157" s="55">
        <v>44137</v>
      </c>
      <c r="I157" s="50" t="s">
        <v>142</v>
      </c>
      <c r="J157" s="51" t="s">
        <v>9</v>
      </c>
      <c r="K157" s="51" t="s">
        <v>8</v>
      </c>
      <c r="L157" s="50" t="s">
        <v>87</v>
      </c>
      <c r="M157" s="56">
        <v>631.9</v>
      </c>
      <c r="N157" s="56">
        <v>3098.9599999999996</v>
      </c>
      <c r="O157" s="56">
        <v>2714.89</v>
      </c>
      <c r="P157" s="56">
        <v>2313.61</v>
      </c>
      <c r="Q157" s="56">
        <v>808.56</v>
      </c>
      <c r="R157" s="56" t="s">
        <v>101</v>
      </c>
      <c r="S157" s="56" t="s">
        <v>101</v>
      </c>
      <c r="T157" s="56" t="s">
        <v>101</v>
      </c>
      <c r="U157" s="56">
        <v>8936.0199999999986</v>
      </c>
      <c r="V157" s="58">
        <v>9567.92</v>
      </c>
      <c r="W157" s="58">
        <v>5837.06</v>
      </c>
      <c r="X157" s="58">
        <v>3122.17</v>
      </c>
      <c r="Y157" s="52">
        <v>0.3263164825792858</v>
      </c>
    </row>
    <row r="158" spans="1:25" x14ac:dyDescent="0.25">
      <c r="A158" s="50" t="s">
        <v>417</v>
      </c>
      <c r="B158" s="50" t="s">
        <v>394</v>
      </c>
      <c r="C158" s="50" t="s">
        <v>118</v>
      </c>
      <c r="D158" s="50" t="s">
        <v>67</v>
      </c>
      <c r="E158" s="50" t="s">
        <v>419</v>
      </c>
      <c r="F158" s="50" t="s">
        <v>71</v>
      </c>
      <c r="G158" s="51">
        <v>17</v>
      </c>
      <c r="H158" s="55">
        <v>42447</v>
      </c>
      <c r="I158" s="50" t="s">
        <v>147</v>
      </c>
      <c r="J158" s="51" t="s">
        <v>9</v>
      </c>
      <c r="K158" s="51" t="s">
        <v>8</v>
      </c>
      <c r="L158" s="50" t="s">
        <v>69</v>
      </c>
      <c r="M158" s="56">
        <v>706.69</v>
      </c>
      <c r="N158" s="56" t="s">
        <v>101</v>
      </c>
      <c r="O158" s="56" t="s">
        <v>101</v>
      </c>
      <c r="P158" s="56" t="s">
        <v>101</v>
      </c>
      <c r="Q158" s="56" t="s">
        <v>101</v>
      </c>
      <c r="R158" s="56" t="s">
        <v>101</v>
      </c>
      <c r="S158" s="56" t="s">
        <v>101</v>
      </c>
      <c r="T158" s="56" t="s">
        <v>101</v>
      </c>
      <c r="U158" s="56">
        <v>0</v>
      </c>
      <c r="V158" s="58">
        <v>706.69</v>
      </c>
      <c r="W158" s="58">
        <v>0</v>
      </c>
      <c r="X158" s="58" t="s">
        <v>101</v>
      </c>
      <c r="Y158" s="52" t="s">
        <v>102</v>
      </c>
    </row>
    <row r="159" spans="1:25" x14ac:dyDescent="0.25">
      <c r="A159" s="50" t="s">
        <v>417</v>
      </c>
      <c r="B159" s="50" t="s">
        <v>395</v>
      </c>
      <c r="C159" s="50" t="s">
        <v>128</v>
      </c>
      <c r="D159" s="50" t="s">
        <v>67</v>
      </c>
      <c r="E159" s="50" t="s">
        <v>419</v>
      </c>
      <c r="F159" s="50" t="s">
        <v>71</v>
      </c>
      <c r="G159" s="51">
        <v>149</v>
      </c>
      <c r="H159" s="55">
        <v>44449</v>
      </c>
      <c r="I159" s="50" t="s">
        <v>279</v>
      </c>
      <c r="J159" s="51" t="s">
        <v>20</v>
      </c>
      <c r="K159" s="51" t="s">
        <v>20</v>
      </c>
      <c r="L159" s="50" t="s">
        <v>69</v>
      </c>
      <c r="M159" s="56" t="s">
        <v>101</v>
      </c>
      <c r="N159" s="56">
        <v>177.18</v>
      </c>
      <c r="O159" s="56">
        <v>177.18</v>
      </c>
      <c r="P159" s="56">
        <v>177.18</v>
      </c>
      <c r="Q159" s="56">
        <v>177.18</v>
      </c>
      <c r="R159" s="56">
        <v>177.18</v>
      </c>
      <c r="S159" s="56">
        <v>160.12</v>
      </c>
      <c r="T159" s="56">
        <v>960.72</v>
      </c>
      <c r="U159" s="56">
        <v>2006.74</v>
      </c>
      <c r="V159" s="58">
        <v>2006.74</v>
      </c>
      <c r="W159" s="58">
        <v>1829.5600000000002</v>
      </c>
      <c r="X159" s="58">
        <v>1652.38</v>
      </c>
      <c r="Y159" s="52">
        <v>0.82341509114284861</v>
      </c>
    </row>
    <row r="160" spans="1:25" x14ac:dyDescent="0.25">
      <c r="A160" s="50" t="s">
        <v>417</v>
      </c>
      <c r="B160" s="50" t="s">
        <v>395</v>
      </c>
      <c r="C160" s="50" t="s">
        <v>128</v>
      </c>
      <c r="D160" s="50" t="s">
        <v>67</v>
      </c>
      <c r="E160" s="50" t="s">
        <v>419</v>
      </c>
      <c r="F160" s="50" t="s">
        <v>71</v>
      </c>
      <c r="G160" s="51">
        <v>150</v>
      </c>
      <c r="H160" s="55">
        <v>44449</v>
      </c>
      <c r="I160" s="50" t="s">
        <v>280</v>
      </c>
      <c r="J160" s="51" t="s">
        <v>20</v>
      </c>
      <c r="K160" s="51" t="s">
        <v>20</v>
      </c>
      <c r="L160" s="50" t="s">
        <v>69</v>
      </c>
      <c r="M160" s="56" t="s">
        <v>101</v>
      </c>
      <c r="N160" s="56" t="s">
        <v>101</v>
      </c>
      <c r="O160" s="56" t="s">
        <v>101</v>
      </c>
      <c r="P160" s="56">
        <v>-20.65</v>
      </c>
      <c r="Q160" s="56" t="s">
        <v>101</v>
      </c>
      <c r="R160" s="56" t="s">
        <v>101</v>
      </c>
      <c r="S160" s="56" t="s">
        <v>101</v>
      </c>
      <c r="T160" s="56" t="s">
        <v>101</v>
      </c>
      <c r="U160" s="56">
        <v>-20.65</v>
      </c>
      <c r="V160" s="58">
        <v>-20.65</v>
      </c>
      <c r="W160" s="58">
        <v>-20.65</v>
      </c>
      <c r="X160" s="58">
        <v>-20.65</v>
      </c>
      <c r="Y160" s="52">
        <v>1</v>
      </c>
    </row>
    <row r="161" spans="1:25" x14ac:dyDescent="0.25">
      <c r="A161" s="50" t="s">
        <v>417</v>
      </c>
      <c r="B161" s="50" t="s">
        <v>395</v>
      </c>
      <c r="C161" s="50" t="s">
        <v>128</v>
      </c>
      <c r="D161" s="50" t="s">
        <v>67</v>
      </c>
      <c r="E161" s="50" t="s">
        <v>419</v>
      </c>
      <c r="F161" s="50" t="s">
        <v>71</v>
      </c>
      <c r="G161" s="51">
        <v>151</v>
      </c>
      <c r="H161" s="55">
        <v>44449</v>
      </c>
      <c r="I161" s="50" t="s">
        <v>281</v>
      </c>
      <c r="J161" s="51" t="s">
        <v>20</v>
      </c>
      <c r="K161" s="51" t="s">
        <v>20</v>
      </c>
      <c r="L161" s="50" t="s">
        <v>69</v>
      </c>
      <c r="M161" s="56">
        <v>97.81</v>
      </c>
      <c r="N161" s="56">
        <v>214.97</v>
      </c>
      <c r="O161" s="56" t="s">
        <v>101</v>
      </c>
      <c r="P161" s="57" t="s">
        <v>101</v>
      </c>
      <c r="Q161" s="56" t="s">
        <v>101</v>
      </c>
      <c r="R161" s="56" t="s">
        <v>101</v>
      </c>
      <c r="S161" s="56" t="s">
        <v>101</v>
      </c>
      <c r="T161" s="56" t="s">
        <v>101</v>
      </c>
      <c r="U161" s="56">
        <v>214.97</v>
      </c>
      <c r="V161" s="59">
        <v>312.77999999999997</v>
      </c>
      <c r="W161" s="59">
        <v>0</v>
      </c>
      <c r="X161" s="59" t="s">
        <v>101</v>
      </c>
      <c r="Y161" s="52" t="s">
        <v>102</v>
      </c>
    </row>
    <row r="162" spans="1:25" x14ac:dyDescent="0.25">
      <c r="A162" s="50" t="s">
        <v>417</v>
      </c>
      <c r="B162" s="50" t="s">
        <v>395</v>
      </c>
      <c r="C162" s="50" t="s">
        <v>128</v>
      </c>
      <c r="D162" s="50" t="s">
        <v>67</v>
      </c>
      <c r="E162" s="50" t="s">
        <v>419</v>
      </c>
      <c r="F162" s="50" t="s">
        <v>68</v>
      </c>
      <c r="G162" s="51">
        <v>152</v>
      </c>
      <c r="H162" s="55">
        <v>42447</v>
      </c>
      <c r="I162" s="50" t="s">
        <v>282</v>
      </c>
      <c r="J162" s="51" t="s">
        <v>9</v>
      </c>
      <c r="K162" s="51" t="s">
        <v>8</v>
      </c>
      <c r="L162" s="50" t="s">
        <v>69</v>
      </c>
      <c r="M162" s="56">
        <v>6973.0300000000007</v>
      </c>
      <c r="N162" s="56">
        <v>1727.8</v>
      </c>
      <c r="O162" s="56" t="s">
        <v>101</v>
      </c>
      <c r="P162" s="56" t="s">
        <v>101</v>
      </c>
      <c r="Q162" s="56" t="s">
        <v>101</v>
      </c>
      <c r="R162" s="56" t="s">
        <v>101</v>
      </c>
      <c r="S162" s="56" t="s">
        <v>101</v>
      </c>
      <c r="T162" s="56" t="s">
        <v>101</v>
      </c>
      <c r="U162" s="56">
        <v>1727.8</v>
      </c>
      <c r="V162" s="58">
        <v>8700.83</v>
      </c>
      <c r="W162" s="58">
        <v>0</v>
      </c>
      <c r="X162" s="58" t="s">
        <v>101</v>
      </c>
      <c r="Y162" s="52" t="s">
        <v>102</v>
      </c>
    </row>
    <row r="163" spans="1:25" x14ac:dyDescent="0.25">
      <c r="A163" s="50" t="s">
        <v>417</v>
      </c>
      <c r="B163" s="50" t="s">
        <v>395</v>
      </c>
      <c r="C163" s="50" t="s">
        <v>128</v>
      </c>
      <c r="D163" s="50" t="s">
        <v>67</v>
      </c>
      <c r="E163" s="50" t="s">
        <v>419</v>
      </c>
      <c r="F163" s="50" t="s">
        <v>70</v>
      </c>
      <c r="G163" s="51">
        <v>153</v>
      </c>
      <c r="H163" s="55">
        <v>42447</v>
      </c>
      <c r="I163" s="50" t="s">
        <v>283</v>
      </c>
      <c r="J163" s="51" t="s">
        <v>9</v>
      </c>
      <c r="K163" s="51" t="s">
        <v>8</v>
      </c>
      <c r="L163" s="50" t="s">
        <v>69</v>
      </c>
      <c r="M163" s="56">
        <v>5113.42</v>
      </c>
      <c r="N163" s="56">
        <v>1943.12</v>
      </c>
      <c r="O163" s="56" t="s">
        <v>101</v>
      </c>
      <c r="P163" s="56" t="s">
        <v>101</v>
      </c>
      <c r="Q163" s="56" t="s">
        <v>101</v>
      </c>
      <c r="R163" s="56" t="s">
        <v>101</v>
      </c>
      <c r="S163" s="56" t="s">
        <v>101</v>
      </c>
      <c r="T163" s="56" t="s">
        <v>101</v>
      </c>
      <c r="U163" s="56">
        <v>1943.12</v>
      </c>
      <c r="V163" s="58">
        <v>7056.54</v>
      </c>
      <c r="W163" s="58">
        <v>0</v>
      </c>
      <c r="X163" s="58" t="s">
        <v>101</v>
      </c>
      <c r="Y163" s="52" t="s">
        <v>102</v>
      </c>
    </row>
    <row r="164" spans="1:25" x14ac:dyDescent="0.25">
      <c r="A164" s="50" t="s">
        <v>417</v>
      </c>
      <c r="B164" s="50" t="s">
        <v>395</v>
      </c>
      <c r="C164" s="50" t="s">
        <v>128</v>
      </c>
      <c r="D164" s="50" t="s">
        <v>67</v>
      </c>
      <c r="E164" s="50" t="s">
        <v>419</v>
      </c>
      <c r="F164" s="50" t="s">
        <v>71</v>
      </c>
      <c r="G164" s="51">
        <v>154</v>
      </c>
      <c r="H164" s="55">
        <v>44449</v>
      </c>
      <c r="I164" s="50" t="s">
        <v>284</v>
      </c>
      <c r="J164" s="51" t="s">
        <v>20</v>
      </c>
      <c r="K164" s="51" t="s">
        <v>20</v>
      </c>
      <c r="L164" s="50" t="s">
        <v>69</v>
      </c>
      <c r="M164" s="56">
        <v>350.67</v>
      </c>
      <c r="N164" s="56">
        <v>101.89</v>
      </c>
      <c r="O164" s="56" t="s">
        <v>101</v>
      </c>
      <c r="P164" s="56">
        <v>350.67</v>
      </c>
      <c r="Q164" s="56" t="s">
        <v>101</v>
      </c>
      <c r="R164" s="56" t="s">
        <v>101</v>
      </c>
      <c r="S164" s="56" t="s">
        <v>101</v>
      </c>
      <c r="T164" s="56">
        <v>418.08999999999986</v>
      </c>
      <c r="U164" s="56">
        <v>870.64999999999986</v>
      </c>
      <c r="V164" s="58">
        <v>1221.32</v>
      </c>
      <c r="W164" s="58">
        <v>768.75999999999988</v>
      </c>
      <c r="X164" s="58">
        <v>768.75999999999988</v>
      </c>
      <c r="Y164" s="52">
        <v>0.62945010316706507</v>
      </c>
    </row>
    <row r="165" spans="1:25" x14ac:dyDescent="0.25">
      <c r="A165" s="50" t="s">
        <v>417</v>
      </c>
      <c r="B165" s="50" t="s">
        <v>395</v>
      </c>
      <c r="C165" s="50" t="s">
        <v>128</v>
      </c>
      <c r="D165" s="50" t="s">
        <v>67</v>
      </c>
      <c r="E165" s="50" t="s">
        <v>419</v>
      </c>
      <c r="F165" s="50" t="s">
        <v>68</v>
      </c>
      <c r="G165" s="51">
        <v>157</v>
      </c>
      <c r="H165" s="55">
        <v>42447</v>
      </c>
      <c r="I165" s="50" t="s">
        <v>287</v>
      </c>
      <c r="J165" s="51" t="s">
        <v>9</v>
      </c>
      <c r="K165" s="51" t="s">
        <v>8</v>
      </c>
      <c r="L165" s="50" t="s">
        <v>72</v>
      </c>
      <c r="M165" s="56">
        <v>525.63</v>
      </c>
      <c r="N165" s="56" t="s">
        <v>101</v>
      </c>
      <c r="O165" s="56" t="s">
        <v>101</v>
      </c>
      <c r="P165" s="56" t="s">
        <v>101</v>
      </c>
      <c r="Q165" s="56" t="s">
        <v>101</v>
      </c>
      <c r="R165" s="56" t="s">
        <v>101</v>
      </c>
      <c r="S165" s="56" t="s">
        <v>101</v>
      </c>
      <c r="T165" s="56" t="s">
        <v>101</v>
      </c>
      <c r="U165" s="56">
        <v>0</v>
      </c>
      <c r="V165" s="58">
        <v>525.63</v>
      </c>
      <c r="W165" s="58">
        <v>0</v>
      </c>
      <c r="X165" s="58" t="s">
        <v>101</v>
      </c>
      <c r="Y165" s="52" t="s">
        <v>102</v>
      </c>
    </row>
    <row r="166" spans="1:25" x14ac:dyDescent="0.25">
      <c r="A166" s="50" t="s">
        <v>417</v>
      </c>
      <c r="B166" s="50" t="s">
        <v>395</v>
      </c>
      <c r="C166" s="50" t="s">
        <v>128</v>
      </c>
      <c r="D166" s="50" t="s">
        <v>67</v>
      </c>
      <c r="E166" s="50" t="s">
        <v>419</v>
      </c>
      <c r="F166" s="50" t="s">
        <v>71</v>
      </c>
      <c r="G166" s="51">
        <v>158</v>
      </c>
      <c r="H166" s="55">
        <v>44449</v>
      </c>
      <c r="I166" s="50" t="s">
        <v>288</v>
      </c>
      <c r="J166" s="51" t="s">
        <v>20</v>
      </c>
      <c r="K166" s="51" t="s">
        <v>20</v>
      </c>
      <c r="L166" s="50" t="s">
        <v>69</v>
      </c>
      <c r="M166" s="56">
        <v>112.88</v>
      </c>
      <c r="N166" s="56" t="s">
        <v>101</v>
      </c>
      <c r="O166" s="56">
        <v>112.88</v>
      </c>
      <c r="P166" s="56" t="s">
        <v>101</v>
      </c>
      <c r="Q166" s="56" t="s">
        <v>101</v>
      </c>
      <c r="R166" s="56" t="s">
        <v>101</v>
      </c>
      <c r="S166" s="56" t="s">
        <v>101</v>
      </c>
      <c r="T166" s="56" t="s">
        <v>101</v>
      </c>
      <c r="U166" s="56">
        <v>112.88</v>
      </c>
      <c r="V166" s="58">
        <v>225.76</v>
      </c>
      <c r="W166" s="58">
        <v>112.88</v>
      </c>
      <c r="X166" s="58" t="s">
        <v>101</v>
      </c>
      <c r="Y166" s="52" t="s">
        <v>102</v>
      </c>
    </row>
    <row r="167" spans="1:25" x14ac:dyDescent="0.25">
      <c r="A167" s="50" t="s">
        <v>417</v>
      </c>
      <c r="B167" s="50" t="s">
        <v>395</v>
      </c>
      <c r="C167" s="50" t="s">
        <v>128</v>
      </c>
      <c r="D167" s="50" t="s">
        <v>67</v>
      </c>
      <c r="E167" s="50" t="s">
        <v>419</v>
      </c>
      <c r="F167" s="50" t="s">
        <v>71</v>
      </c>
      <c r="G167" s="51">
        <v>159</v>
      </c>
      <c r="H167" s="55">
        <v>44449</v>
      </c>
      <c r="I167" s="50" t="s">
        <v>289</v>
      </c>
      <c r="J167" s="51" t="s">
        <v>20</v>
      </c>
      <c r="K167" s="51" t="s">
        <v>20</v>
      </c>
      <c r="L167" s="50" t="s">
        <v>69</v>
      </c>
      <c r="M167" s="56">
        <v>351.48</v>
      </c>
      <c r="N167" s="56" t="s">
        <v>101</v>
      </c>
      <c r="O167" s="56" t="s">
        <v>101</v>
      </c>
      <c r="P167" s="56" t="s">
        <v>101</v>
      </c>
      <c r="Q167" s="56" t="s">
        <v>101</v>
      </c>
      <c r="R167" s="56" t="s">
        <v>101</v>
      </c>
      <c r="S167" s="56" t="s">
        <v>101</v>
      </c>
      <c r="T167" s="56" t="s">
        <v>101</v>
      </c>
      <c r="U167" s="56">
        <v>0</v>
      </c>
      <c r="V167" s="58">
        <v>351.48</v>
      </c>
      <c r="W167" s="58">
        <v>0</v>
      </c>
      <c r="X167" s="58" t="s">
        <v>101</v>
      </c>
      <c r="Y167" s="52" t="s">
        <v>102</v>
      </c>
    </row>
    <row r="168" spans="1:25" x14ac:dyDescent="0.25">
      <c r="A168" s="50" t="s">
        <v>417</v>
      </c>
      <c r="B168" s="50" t="s">
        <v>395</v>
      </c>
      <c r="C168" s="50" t="s">
        <v>128</v>
      </c>
      <c r="D168" s="50" t="s">
        <v>67</v>
      </c>
      <c r="E168" s="50" t="s">
        <v>419</v>
      </c>
      <c r="F168" s="50" t="s">
        <v>71</v>
      </c>
      <c r="G168" s="51">
        <v>160</v>
      </c>
      <c r="H168" s="55">
        <v>44029</v>
      </c>
      <c r="I168" s="50" t="s">
        <v>290</v>
      </c>
      <c r="J168" s="51" t="s">
        <v>9</v>
      </c>
      <c r="K168" s="51" t="s">
        <v>8</v>
      </c>
      <c r="L168" s="50" t="s">
        <v>69</v>
      </c>
      <c r="M168" s="56" t="s">
        <v>101</v>
      </c>
      <c r="N168" s="56" t="s">
        <v>101</v>
      </c>
      <c r="O168" s="56" t="s">
        <v>101</v>
      </c>
      <c r="P168" s="56" t="s">
        <v>101</v>
      </c>
      <c r="Q168" s="56" t="s">
        <v>101</v>
      </c>
      <c r="R168" s="56" t="s">
        <v>101</v>
      </c>
      <c r="S168" s="56" t="s">
        <v>101</v>
      </c>
      <c r="T168" s="56">
        <v>-246.67</v>
      </c>
      <c r="U168" s="56">
        <v>-246.67</v>
      </c>
      <c r="V168" s="58">
        <v>-246.67</v>
      </c>
      <c r="W168" s="58">
        <v>-246.67</v>
      </c>
      <c r="X168" s="58">
        <v>-246.67</v>
      </c>
      <c r="Y168" s="52">
        <v>1</v>
      </c>
    </row>
    <row r="169" spans="1:25" x14ac:dyDescent="0.25">
      <c r="A169" s="50" t="s">
        <v>417</v>
      </c>
      <c r="B169" s="50" t="s">
        <v>395</v>
      </c>
      <c r="C169" s="50" t="s">
        <v>128</v>
      </c>
      <c r="D169" s="50" t="s">
        <v>67</v>
      </c>
      <c r="E169" s="50" t="s">
        <v>419</v>
      </c>
      <c r="F169" s="50" t="s">
        <v>71</v>
      </c>
      <c r="G169" s="51">
        <v>161</v>
      </c>
      <c r="H169" s="55">
        <v>44449</v>
      </c>
      <c r="I169" s="50" t="s">
        <v>291</v>
      </c>
      <c r="J169" s="51" t="s">
        <v>20</v>
      </c>
      <c r="K169" s="51" t="s">
        <v>20</v>
      </c>
      <c r="L169" s="50" t="s">
        <v>69</v>
      </c>
      <c r="M169" s="56">
        <v>725.40000000000009</v>
      </c>
      <c r="N169" s="56">
        <v>358.43</v>
      </c>
      <c r="O169" s="56" t="s">
        <v>101</v>
      </c>
      <c r="P169" s="56" t="s">
        <v>101</v>
      </c>
      <c r="Q169" s="56" t="s">
        <v>101</v>
      </c>
      <c r="R169" s="56" t="s">
        <v>101</v>
      </c>
      <c r="S169" s="56" t="s">
        <v>101</v>
      </c>
      <c r="T169" s="57" t="s">
        <v>101</v>
      </c>
      <c r="U169" s="56">
        <v>358.43</v>
      </c>
      <c r="V169" s="59">
        <v>1083.8300000000002</v>
      </c>
      <c r="W169" s="59">
        <v>0</v>
      </c>
      <c r="X169" s="59" t="s">
        <v>101</v>
      </c>
      <c r="Y169" s="52" t="s">
        <v>102</v>
      </c>
    </row>
    <row r="170" spans="1:25" x14ac:dyDescent="0.25">
      <c r="A170" s="50" t="s">
        <v>417</v>
      </c>
      <c r="B170" s="50" t="s">
        <v>395</v>
      </c>
      <c r="C170" s="50" t="s">
        <v>128</v>
      </c>
      <c r="D170" s="50" t="s">
        <v>67</v>
      </c>
      <c r="E170" s="50" t="s">
        <v>419</v>
      </c>
      <c r="F170" s="50" t="s">
        <v>71</v>
      </c>
      <c r="G170" s="51">
        <v>162</v>
      </c>
      <c r="H170" s="55">
        <v>44449</v>
      </c>
      <c r="I170" s="50" t="s">
        <v>292</v>
      </c>
      <c r="J170" s="51" t="s">
        <v>20</v>
      </c>
      <c r="K170" s="51" t="s">
        <v>20</v>
      </c>
      <c r="L170" s="50" t="s">
        <v>69</v>
      </c>
      <c r="M170" s="56">
        <v>112.61</v>
      </c>
      <c r="N170" s="56" t="s">
        <v>101</v>
      </c>
      <c r="O170" s="56" t="s">
        <v>101</v>
      </c>
      <c r="P170" s="56" t="s">
        <v>101</v>
      </c>
      <c r="Q170" s="56" t="s">
        <v>101</v>
      </c>
      <c r="R170" s="56" t="s">
        <v>101</v>
      </c>
      <c r="S170" s="56" t="s">
        <v>101</v>
      </c>
      <c r="T170" s="56" t="s">
        <v>101</v>
      </c>
      <c r="U170" s="56">
        <v>0</v>
      </c>
      <c r="V170" s="58">
        <v>112.61</v>
      </c>
      <c r="W170" s="58">
        <v>0</v>
      </c>
      <c r="X170" s="58" t="s">
        <v>101</v>
      </c>
      <c r="Y170" s="52" t="s">
        <v>102</v>
      </c>
    </row>
    <row r="171" spans="1:25" x14ac:dyDescent="0.25">
      <c r="A171" s="50" t="s">
        <v>417</v>
      </c>
      <c r="B171" s="50" t="s">
        <v>395</v>
      </c>
      <c r="C171" s="50" t="s">
        <v>128</v>
      </c>
      <c r="D171" s="50" t="s">
        <v>67</v>
      </c>
      <c r="E171" s="50" t="s">
        <v>419</v>
      </c>
      <c r="F171" s="50" t="s">
        <v>68</v>
      </c>
      <c r="G171" s="51">
        <v>163</v>
      </c>
      <c r="H171" s="55">
        <v>42447</v>
      </c>
      <c r="I171" s="50" t="s">
        <v>293</v>
      </c>
      <c r="J171" s="51" t="s">
        <v>9</v>
      </c>
      <c r="K171" s="51" t="s">
        <v>8</v>
      </c>
      <c r="L171" s="50" t="s">
        <v>69</v>
      </c>
      <c r="M171" s="56">
        <v>1275.6400000000001</v>
      </c>
      <c r="N171" s="56">
        <v>285.93</v>
      </c>
      <c r="O171" s="56">
        <v>95.349999999999795</v>
      </c>
      <c r="P171" s="56">
        <v>669.61000000000013</v>
      </c>
      <c r="Q171" s="56">
        <v>-411.97</v>
      </c>
      <c r="R171" s="56">
        <v>359.09</v>
      </c>
      <c r="S171" s="56">
        <v>200.45999999999998</v>
      </c>
      <c r="T171" s="56">
        <v>417.03</v>
      </c>
      <c r="U171" s="56">
        <v>1615.4999999999998</v>
      </c>
      <c r="V171" s="58">
        <v>2891.1400000000003</v>
      </c>
      <c r="W171" s="58">
        <v>1329.5700000000002</v>
      </c>
      <c r="X171" s="58">
        <v>1234.2200000000003</v>
      </c>
      <c r="Y171" s="52">
        <v>0.42689734845078414</v>
      </c>
    </row>
    <row r="172" spans="1:25" x14ac:dyDescent="0.25">
      <c r="A172" s="50" t="s">
        <v>417</v>
      </c>
      <c r="B172" s="50" t="s">
        <v>395</v>
      </c>
      <c r="C172" s="50" t="s">
        <v>128</v>
      </c>
      <c r="D172" s="50" t="s">
        <v>67</v>
      </c>
      <c r="E172" s="50" t="s">
        <v>419</v>
      </c>
      <c r="F172" s="50" t="s">
        <v>71</v>
      </c>
      <c r="G172" s="51">
        <v>164</v>
      </c>
      <c r="H172" s="55">
        <v>42447</v>
      </c>
      <c r="I172" s="50" t="s">
        <v>294</v>
      </c>
      <c r="J172" s="51" t="s">
        <v>9</v>
      </c>
      <c r="K172" s="51" t="s">
        <v>8</v>
      </c>
      <c r="L172" s="50" t="s">
        <v>69</v>
      </c>
      <c r="M172" s="56">
        <v>626.51</v>
      </c>
      <c r="N172" s="56" t="s">
        <v>101</v>
      </c>
      <c r="O172" s="56" t="s">
        <v>101</v>
      </c>
      <c r="P172" s="56" t="s">
        <v>101</v>
      </c>
      <c r="Q172" s="57" t="s">
        <v>101</v>
      </c>
      <c r="R172" s="56" t="s">
        <v>101</v>
      </c>
      <c r="S172" s="56" t="s">
        <v>101</v>
      </c>
      <c r="T172" s="56">
        <v>208.83</v>
      </c>
      <c r="U172" s="56">
        <v>208.83</v>
      </c>
      <c r="V172" s="58">
        <v>835.34</v>
      </c>
      <c r="W172" s="58">
        <v>208.83</v>
      </c>
      <c r="X172" s="58">
        <v>208.83</v>
      </c>
      <c r="Y172" s="52">
        <v>0.2499940144132928</v>
      </c>
    </row>
    <row r="173" spans="1:25" x14ac:dyDescent="0.25">
      <c r="A173" s="50" t="s">
        <v>417</v>
      </c>
      <c r="B173" s="50" t="s">
        <v>395</v>
      </c>
      <c r="C173" s="50" t="s">
        <v>128</v>
      </c>
      <c r="D173" s="50" t="s">
        <v>67</v>
      </c>
      <c r="E173" s="50" t="s">
        <v>419</v>
      </c>
      <c r="F173" s="50" t="s">
        <v>71</v>
      </c>
      <c r="G173" s="51">
        <v>166</v>
      </c>
      <c r="H173" s="55">
        <v>42447</v>
      </c>
      <c r="I173" s="50" t="s">
        <v>296</v>
      </c>
      <c r="J173" s="51" t="s">
        <v>9</v>
      </c>
      <c r="K173" s="51" t="s">
        <v>8</v>
      </c>
      <c r="L173" s="50" t="s">
        <v>69</v>
      </c>
      <c r="M173" s="56" t="s">
        <v>101</v>
      </c>
      <c r="N173" s="56">
        <v>372.83</v>
      </c>
      <c r="O173" s="56" t="s">
        <v>101</v>
      </c>
      <c r="P173" s="56" t="s">
        <v>101</v>
      </c>
      <c r="Q173" s="56" t="s">
        <v>101</v>
      </c>
      <c r="R173" s="56" t="s">
        <v>101</v>
      </c>
      <c r="S173" s="56" t="s">
        <v>101</v>
      </c>
      <c r="T173" s="56">
        <v>177.75</v>
      </c>
      <c r="U173" s="56">
        <v>550.57999999999993</v>
      </c>
      <c r="V173" s="58">
        <v>550.57999999999993</v>
      </c>
      <c r="W173" s="58">
        <v>177.75</v>
      </c>
      <c r="X173" s="58">
        <v>177.75</v>
      </c>
      <c r="Y173" s="52">
        <v>0.32284136728540813</v>
      </c>
    </row>
    <row r="174" spans="1:25" x14ac:dyDescent="0.25">
      <c r="A174" s="50" t="s">
        <v>417</v>
      </c>
      <c r="B174" s="50" t="s">
        <v>395</v>
      </c>
      <c r="C174" s="50" t="s">
        <v>128</v>
      </c>
      <c r="D174" s="50" t="s">
        <v>67</v>
      </c>
      <c r="E174" s="50" t="s">
        <v>419</v>
      </c>
      <c r="F174" s="50" t="s">
        <v>71</v>
      </c>
      <c r="G174" s="51">
        <v>167</v>
      </c>
      <c r="H174" s="55">
        <v>44449</v>
      </c>
      <c r="I174" s="50" t="s">
        <v>297</v>
      </c>
      <c r="J174" s="51" t="s">
        <v>20</v>
      </c>
      <c r="K174" s="51" t="s">
        <v>20</v>
      </c>
      <c r="L174" s="50" t="s">
        <v>69</v>
      </c>
      <c r="M174" s="56" t="s">
        <v>101</v>
      </c>
      <c r="N174" s="56" t="s">
        <v>101</v>
      </c>
      <c r="O174" s="56" t="s">
        <v>101</v>
      </c>
      <c r="P174" s="56" t="s">
        <v>101</v>
      </c>
      <c r="Q174" s="56" t="s">
        <v>101</v>
      </c>
      <c r="R174" s="56" t="s">
        <v>101</v>
      </c>
      <c r="S174" s="56" t="s">
        <v>101</v>
      </c>
      <c r="T174" s="56">
        <v>258</v>
      </c>
      <c r="U174" s="56">
        <v>258</v>
      </c>
      <c r="V174" s="58">
        <v>258</v>
      </c>
      <c r="W174" s="58">
        <v>258</v>
      </c>
      <c r="X174" s="58">
        <v>258</v>
      </c>
      <c r="Y174" s="52">
        <v>1</v>
      </c>
    </row>
    <row r="175" spans="1:25" x14ac:dyDescent="0.25">
      <c r="A175" s="50" t="s">
        <v>417</v>
      </c>
      <c r="B175" s="50" t="s">
        <v>395</v>
      </c>
      <c r="C175" s="50" t="s">
        <v>128</v>
      </c>
      <c r="D175" s="50" t="s">
        <v>67</v>
      </c>
      <c r="E175" s="50" t="s">
        <v>419</v>
      </c>
      <c r="F175" s="50" t="s">
        <v>71</v>
      </c>
      <c r="G175" s="51">
        <v>168</v>
      </c>
      <c r="H175" s="55">
        <v>44449</v>
      </c>
      <c r="I175" s="50" t="s">
        <v>298</v>
      </c>
      <c r="J175" s="51" t="s">
        <v>20</v>
      </c>
      <c r="K175" s="51" t="s">
        <v>20</v>
      </c>
      <c r="L175" s="50" t="s">
        <v>69</v>
      </c>
      <c r="M175" s="56">
        <v>89.21</v>
      </c>
      <c r="N175" s="56" t="s">
        <v>101</v>
      </c>
      <c r="O175" s="56" t="s">
        <v>101</v>
      </c>
      <c r="P175" s="56" t="s">
        <v>101</v>
      </c>
      <c r="Q175" s="56" t="s">
        <v>101</v>
      </c>
      <c r="R175" s="56" t="s">
        <v>101</v>
      </c>
      <c r="S175" s="56" t="s">
        <v>101</v>
      </c>
      <c r="T175" s="56" t="s">
        <v>101</v>
      </c>
      <c r="U175" s="56">
        <v>0</v>
      </c>
      <c r="V175" s="58">
        <v>89.21</v>
      </c>
      <c r="W175" s="58">
        <v>0</v>
      </c>
      <c r="X175" s="58" t="s">
        <v>101</v>
      </c>
      <c r="Y175" s="52" t="s">
        <v>102</v>
      </c>
    </row>
    <row r="176" spans="1:25" x14ac:dyDescent="0.25">
      <c r="A176" s="50" t="s">
        <v>417</v>
      </c>
      <c r="B176" s="50" t="s">
        <v>398</v>
      </c>
      <c r="C176" s="50" t="s">
        <v>121</v>
      </c>
      <c r="D176" s="50" t="s">
        <v>67</v>
      </c>
      <c r="E176" s="50" t="s">
        <v>419</v>
      </c>
      <c r="F176" s="50" t="s">
        <v>68</v>
      </c>
      <c r="G176" s="51">
        <v>39</v>
      </c>
      <c r="H176" s="55">
        <v>42447</v>
      </c>
      <c r="I176" s="50" t="s">
        <v>169</v>
      </c>
      <c r="J176" s="51" t="s">
        <v>9</v>
      </c>
      <c r="K176" s="51" t="s">
        <v>8</v>
      </c>
      <c r="L176" s="50" t="s">
        <v>69</v>
      </c>
      <c r="M176" s="56">
        <v>419.26</v>
      </c>
      <c r="N176" s="56" t="s">
        <v>101</v>
      </c>
      <c r="O176" s="56" t="s">
        <v>101</v>
      </c>
      <c r="P176" s="56" t="s">
        <v>101</v>
      </c>
      <c r="Q176" s="56" t="s">
        <v>101</v>
      </c>
      <c r="R176" s="56" t="s">
        <v>101</v>
      </c>
      <c r="S176" s="56" t="s">
        <v>101</v>
      </c>
      <c r="T176" s="56">
        <v>161.25</v>
      </c>
      <c r="U176" s="56">
        <v>161.25</v>
      </c>
      <c r="V176" s="58">
        <v>580.51</v>
      </c>
      <c r="W176" s="58">
        <v>161.25</v>
      </c>
      <c r="X176" s="58">
        <v>161.25</v>
      </c>
      <c r="Y176" s="52">
        <v>0.2777729927133038</v>
      </c>
    </row>
    <row r="177" spans="1:25" x14ac:dyDescent="0.25">
      <c r="A177" s="50" t="s">
        <v>417</v>
      </c>
      <c r="B177" s="50" t="s">
        <v>398</v>
      </c>
      <c r="C177" s="50" t="s">
        <v>121</v>
      </c>
      <c r="D177" s="50" t="s">
        <v>67</v>
      </c>
      <c r="E177" s="50" t="s">
        <v>419</v>
      </c>
      <c r="F177" s="50" t="s">
        <v>70</v>
      </c>
      <c r="G177" s="51">
        <v>44</v>
      </c>
      <c r="H177" s="55">
        <v>42754</v>
      </c>
      <c r="I177" s="50" t="s">
        <v>174</v>
      </c>
      <c r="J177" s="51" t="s">
        <v>9</v>
      </c>
      <c r="K177" s="51" t="s">
        <v>8</v>
      </c>
      <c r="L177" s="50" t="s">
        <v>77</v>
      </c>
      <c r="M177" s="56">
        <v>395.34</v>
      </c>
      <c r="N177" s="56" t="s">
        <v>101</v>
      </c>
      <c r="O177" s="56" t="s">
        <v>101</v>
      </c>
      <c r="P177" s="56" t="s">
        <v>101</v>
      </c>
      <c r="Q177" s="56" t="s">
        <v>101</v>
      </c>
      <c r="R177" s="56" t="s">
        <v>101</v>
      </c>
      <c r="S177" s="56" t="s">
        <v>101</v>
      </c>
      <c r="T177" s="56" t="s">
        <v>101</v>
      </c>
      <c r="U177" s="56">
        <v>0</v>
      </c>
      <c r="V177" s="58">
        <v>395.34</v>
      </c>
      <c r="W177" s="58">
        <v>0</v>
      </c>
      <c r="X177" s="58" t="s">
        <v>101</v>
      </c>
      <c r="Y177" s="52" t="s">
        <v>102</v>
      </c>
    </row>
    <row r="178" spans="1:25" x14ac:dyDescent="0.25">
      <c r="A178" s="50" t="s">
        <v>417</v>
      </c>
      <c r="B178" s="50" t="s">
        <v>398</v>
      </c>
      <c r="C178" s="50" t="s">
        <v>121</v>
      </c>
      <c r="D178" s="50" t="s">
        <v>67</v>
      </c>
      <c r="E178" s="50" t="s">
        <v>419</v>
      </c>
      <c r="F178" s="50" t="s">
        <v>68</v>
      </c>
      <c r="G178" s="51">
        <v>48</v>
      </c>
      <c r="H178" s="55">
        <v>42447</v>
      </c>
      <c r="I178" s="50" t="s">
        <v>178</v>
      </c>
      <c r="J178" s="51" t="s">
        <v>9</v>
      </c>
      <c r="K178" s="51" t="s">
        <v>8</v>
      </c>
      <c r="L178" s="50" t="s">
        <v>69</v>
      </c>
      <c r="M178" s="56">
        <v>6299.2</v>
      </c>
      <c r="N178" s="56">
        <v>1202.7499999999998</v>
      </c>
      <c r="O178" s="56">
        <v>233.89</v>
      </c>
      <c r="P178" s="56">
        <v>292.87000000000006</v>
      </c>
      <c r="Q178" s="56">
        <v>492.45000000000016</v>
      </c>
      <c r="R178" s="56" t="s">
        <v>101</v>
      </c>
      <c r="S178" s="56" t="s">
        <v>101</v>
      </c>
      <c r="T178" s="56" t="s">
        <v>101</v>
      </c>
      <c r="U178" s="56">
        <v>2221.96</v>
      </c>
      <c r="V178" s="58">
        <v>8521.16</v>
      </c>
      <c r="W178" s="58">
        <v>1019.2100000000002</v>
      </c>
      <c r="X178" s="58">
        <v>785.32000000000016</v>
      </c>
      <c r="Y178" s="52">
        <v>9.2161161156462293E-2</v>
      </c>
    </row>
    <row r="179" spans="1:25" x14ac:dyDescent="0.25">
      <c r="A179" s="50" t="s">
        <v>417</v>
      </c>
      <c r="B179" s="50" t="s">
        <v>398</v>
      </c>
      <c r="C179" s="50" t="s">
        <v>121</v>
      </c>
      <c r="D179" s="50" t="s">
        <v>67</v>
      </c>
      <c r="E179" s="50" t="s">
        <v>419</v>
      </c>
      <c r="F179" s="50" t="s">
        <v>71</v>
      </c>
      <c r="G179" s="51">
        <v>53</v>
      </c>
      <c r="H179" s="55">
        <v>44406</v>
      </c>
      <c r="I179" s="50" t="s">
        <v>183</v>
      </c>
      <c r="J179" s="51" t="s">
        <v>9</v>
      </c>
      <c r="K179" s="51" t="s">
        <v>8</v>
      </c>
      <c r="L179" s="50" t="s">
        <v>69</v>
      </c>
      <c r="M179" s="56">
        <v>140</v>
      </c>
      <c r="N179" s="56" t="s">
        <v>101</v>
      </c>
      <c r="O179" s="56" t="s">
        <v>101</v>
      </c>
      <c r="P179" s="56" t="s">
        <v>101</v>
      </c>
      <c r="Q179" s="56" t="s">
        <v>101</v>
      </c>
      <c r="R179" s="56">
        <v>210</v>
      </c>
      <c r="S179" s="56" t="s">
        <v>101</v>
      </c>
      <c r="T179" s="56" t="s">
        <v>101</v>
      </c>
      <c r="U179" s="56">
        <v>210</v>
      </c>
      <c r="V179" s="58">
        <v>350</v>
      </c>
      <c r="W179" s="58">
        <v>210</v>
      </c>
      <c r="X179" s="58">
        <v>210</v>
      </c>
      <c r="Y179" s="52">
        <v>0.6</v>
      </c>
    </row>
    <row r="180" spans="1:25" x14ac:dyDescent="0.25">
      <c r="A180" s="50" t="s">
        <v>417</v>
      </c>
      <c r="B180" s="50" t="s">
        <v>398</v>
      </c>
      <c r="C180" s="50" t="s">
        <v>121</v>
      </c>
      <c r="D180" s="50" t="s">
        <v>67</v>
      </c>
      <c r="E180" s="50" t="s">
        <v>419</v>
      </c>
      <c r="F180" s="50" t="s">
        <v>68</v>
      </c>
      <c r="G180" s="51">
        <v>55</v>
      </c>
      <c r="H180" s="55">
        <v>42447</v>
      </c>
      <c r="I180" s="50" t="s">
        <v>185</v>
      </c>
      <c r="J180" s="51" t="s">
        <v>9</v>
      </c>
      <c r="K180" s="51" t="s">
        <v>8</v>
      </c>
      <c r="L180" s="50" t="s">
        <v>69</v>
      </c>
      <c r="M180" s="56">
        <v>423.54</v>
      </c>
      <c r="N180" s="56" t="s">
        <v>101</v>
      </c>
      <c r="O180" s="56" t="s">
        <v>101</v>
      </c>
      <c r="P180" s="56" t="s">
        <v>101</v>
      </c>
      <c r="Q180" s="56" t="s">
        <v>101</v>
      </c>
      <c r="R180" s="56" t="s">
        <v>101</v>
      </c>
      <c r="S180" s="56" t="s">
        <v>101</v>
      </c>
      <c r="T180" s="56" t="s">
        <v>101</v>
      </c>
      <c r="U180" s="56">
        <v>0</v>
      </c>
      <c r="V180" s="58">
        <v>423.54</v>
      </c>
      <c r="W180" s="58">
        <v>0</v>
      </c>
      <c r="X180" s="58" t="s">
        <v>101</v>
      </c>
      <c r="Y180" s="52" t="s">
        <v>102</v>
      </c>
    </row>
    <row r="181" spans="1:25" x14ac:dyDescent="0.25">
      <c r="A181" s="50" t="s">
        <v>417</v>
      </c>
      <c r="B181" s="50" t="s">
        <v>398</v>
      </c>
      <c r="C181" s="50" t="s">
        <v>121</v>
      </c>
      <c r="D181" s="50" t="s">
        <v>67</v>
      </c>
      <c r="E181" s="50" t="s">
        <v>419</v>
      </c>
      <c r="F181" s="50" t="s">
        <v>70</v>
      </c>
      <c r="G181" s="51">
        <v>71</v>
      </c>
      <c r="H181" s="55">
        <v>42447</v>
      </c>
      <c r="I181" s="50" t="s">
        <v>201</v>
      </c>
      <c r="J181" s="51" t="s">
        <v>9</v>
      </c>
      <c r="K181" s="51" t="s">
        <v>8</v>
      </c>
      <c r="L181" s="50" t="s">
        <v>69</v>
      </c>
      <c r="M181" s="56">
        <v>8116.25</v>
      </c>
      <c r="N181" s="56">
        <v>890.34</v>
      </c>
      <c r="O181" s="56" t="s">
        <v>101</v>
      </c>
      <c r="P181" s="56" t="s">
        <v>101</v>
      </c>
      <c r="Q181" s="56" t="s">
        <v>101</v>
      </c>
      <c r="R181" s="56" t="s">
        <v>101</v>
      </c>
      <c r="S181" s="56" t="s">
        <v>101</v>
      </c>
      <c r="T181" s="56" t="s">
        <v>101</v>
      </c>
      <c r="U181" s="56">
        <v>890.34</v>
      </c>
      <c r="V181" s="58">
        <v>9006.59</v>
      </c>
      <c r="W181" s="58">
        <v>0</v>
      </c>
      <c r="X181" s="58" t="s">
        <v>101</v>
      </c>
      <c r="Y181" s="52" t="s">
        <v>102</v>
      </c>
    </row>
    <row r="182" spans="1:25" x14ac:dyDescent="0.25">
      <c r="A182" s="50" t="s">
        <v>417</v>
      </c>
      <c r="B182" s="50" t="s">
        <v>400</v>
      </c>
      <c r="C182" s="50" t="s">
        <v>124</v>
      </c>
      <c r="D182" s="50" t="s">
        <v>67</v>
      </c>
      <c r="E182" s="50" t="s">
        <v>419</v>
      </c>
      <c r="F182" s="50" t="s">
        <v>71</v>
      </c>
      <c r="G182" s="51">
        <v>233</v>
      </c>
      <c r="H182" s="55">
        <v>44449</v>
      </c>
      <c r="I182" s="50" t="s">
        <v>363</v>
      </c>
      <c r="J182" s="51" t="s">
        <v>20</v>
      </c>
      <c r="K182" s="51" t="s">
        <v>20</v>
      </c>
      <c r="L182" s="50" t="s">
        <v>69</v>
      </c>
      <c r="M182" s="56">
        <v>234.32</v>
      </c>
      <c r="N182" s="56">
        <v>234.32</v>
      </c>
      <c r="O182" s="56">
        <v>234.32</v>
      </c>
      <c r="P182" s="57">
        <v>234.32</v>
      </c>
      <c r="Q182" s="56">
        <v>234.32</v>
      </c>
      <c r="R182" s="56">
        <v>234.32</v>
      </c>
      <c r="S182" s="56">
        <v>204.26</v>
      </c>
      <c r="T182" s="56">
        <v>1021.3</v>
      </c>
      <c r="U182" s="56">
        <v>2397.16</v>
      </c>
      <c r="V182" s="59">
        <v>2631.4799999999996</v>
      </c>
      <c r="W182" s="59">
        <v>2162.8399999999997</v>
      </c>
      <c r="X182" s="59">
        <v>1928.5199999999998</v>
      </c>
      <c r="Y182" s="52">
        <v>0.73286515572985544</v>
      </c>
    </row>
    <row r="183" spans="1:25" x14ac:dyDescent="0.25">
      <c r="A183" s="50" t="s">
        <v>417</v>
      </c>
      <c r="B183" s="50" t="s">
        <v>407</v>
      </c>
      <c r="C183" s="50" t="s">
        <v>127</v>
      </c>
      <c r="D183" s="50" t="s">
        <v>80</v>
      </c>
      <c r="E183" s="50" t="s">
        <v>419</v>
      </c>
      <c r="F183" s="50" t="s">
        <v>68</v>
      </c>
      <c r="G183" s="51">
        <v>205</v>
      </c>
      <c r="H183" s="55">
        <v>42447</v>
      </c>
      <c r="I183" s="50" t="s">
        <v>335</v>
      </c>
      <c r="J183" s="51" t="s">
        <v>9</v>
      </c>
      <c r="K183" s="51" t="s">
        <v>8</v>
      </c>
      <c r="L183" s="50" t="s">
        <v>69</v>
      </c>
      <c r="M183" s="56">
        <v>12690.099999999989</v>
      </c>
      <c r="N183" s="56">
        <v>354.75</v>
      </c>
      <c r="O183" s="56">
        <v>6344.14</v>
      </c>
      <c r="P183" s="56" t="s">
        <v>101</v>
      </c>
      <c r="Q183" s="56" t="s">
        <v>101</v>
      </c>
      <c r="R183" s="56" t="s">
        <v>101</v>
      </c>
      <c r="S183" s="56" t="s">
        <v>101</v>
      </c>
      <c r="T183" s="56">
        <v>-286.90999999999997</v>
      </c>
      <c r="U183" s="56">
        <v>6411.9800000000005</v>
      </c>
      <c r="V183" s="58">
        <v>19102.079999999991</v>
      </c>
      <c r="W183" s="58">
        <v>6057.23</v>
      </c>
      <c r="X183" s="58">
        <v>-286.90999999999997</v>
      </c>
      <c r="Y183" s="52">
        <v>-1.5019830301202807E-2</v>
      </c>
    </row>
    <row r="184" spans="1:25" x14ac:dyDescent="0.25">
      <c r="A184" s="50" t="s">
        <v>417</v>
      </c>
      <c r="B184" s="50" t="s">
        <v>409</v>
      </c>
      <c r="C184" s="50" t="s">
        <v>122</v>
      </c>
      <c r="D184" s="50" t="s">
        <v>67</v>
      </c>
      <c r="E184" s="50" t="s">
        <v>419</v>
      </c>
      <c r="F184" s="50" t="s">
        <v>71</v>
      </c>
      <c r="G184" s="51">
        <v>170</v>
      </c>
      <c r="H184" s="55">
        <v>44449</v>
      </c>
      <c r="I184" s="50" t="s">
        <v>300</v>
      </c>
      <c r="J184" s="51" t="s">
        <v>20</v>
      </c>
      <c r="K184" s="51" t="s">
        <v>20</v>
      </c>
      <c r="L184" s="50" t="s">
        <v>69</v>
      </c>
      <c r="M184" s="56" t="s">
        <v>101</v>
      </c>
      <c r="N184" s="56" t="s">
        <v>101</v>
      </c>
      <c r="O184" s="56" t="s">
        <v>101</v>
      </c>
      <c r="P184" s="56" t="s">
        <v>101</v>
      </c>
      <c r="Q184" s="56" t="s">
        <v>101</v>
      </c>
      <c r="R184" s="56">
        <v>116.62</v>
      </c>
      <c r="S184" s="56" t="s">
        <v>101</v>
      </c>
      <c r="T184" s="57">
        <v>-217</v>
      </c>
      <c r="U184" s="56">
        <v>-100.38</v>
      </c>
      <c r="V184" s="59">
        <v>-100.38</v>
      </c>
      <c r="W184" s="59">
        <v>-100.38</v>
      </c>
      <c r="X184" s="59">
        <v>-100.38</v>
      </c>
      <c r="Y184" s="52">
        <v>1</v>
      </c>
    </row>
    <row r="185" spans="1:25" x14ac:dyDescent="0.25">
      <c r="A185" s="50" t="s">
        <v>417</v>
      </c>
      <c r="B185" s="50" t="s">
        <v>409</v>
      </c>
      <c r="C185" s="50" t="s">
        <v>122</v>
      </c>
      <c r="D185" s="50" t="s">
        <v>67</v>
      </c>
      <c r="E185" s="50" t="s">
        <v>419</v>
      </c>
      <c r="F185" s="50" t="s">
        <v>71</v>
      </c>
      <c r="G185" s="51">
        <v>172</v>
      </c>
      <c r="H185" s="55">
        <v>44083</v>
      </c>
      <c r="I185" s="50" t="s">
        <v>302</v>
      </c>
      <c r="J185" s="51" t="s">
        <v>9</v>
      </c>
      <c r="K185" s="51" t="s">
        <v>8</v>
      </c>
      <c r="L185" s="50" t="s">
        <v>69</v>
      </c>
      <c r="M185" s="56">
        <v>966.7</v>
      </c>
      <c r="N185" s="56">
        <v>2782.03</v>
      </c>
      <c r="O185" s="56">
        <v>1202.28</v>
      </c>
      <c r="P185" s="56">
        <v>4265.55</v>
      </c>
      <c r="Q185" s="56">
        <v>1458.7200000000003</v>
      </c>
      <c r="R185" s="56">
        <v>7390.29</v>
      </c>
      <c r="S185" s="56">
        <v>5474.4899999999989</v>
      </c>
      <c r="T185" s="56">
        <v>38060.03</v>
      </c>
      <c r="U185" s="56">
        <v>60633.39</v>
      </c>
      <c r="V185" s="58">
        <v>61600.09</v>
      </c>
      <c r="W185" s="58">
        <v>57851.360000000001</v>
      </c>
      <c r="X185" s="58">
        <v>56649.08</v>
      </c>
      <c r="Y185" s="52">
        <v>0.91962657846766138</v>
      </c>
    </row>
    <row r="186" spans="1:25" x14ac:dyDescent="0.25">
      <c r="A186" s="50" t="s">
        <v>417</v>
      </c>
      <c r="B186" s="50" t="s">
        <v>409</v>
      </c>
      <c r="C186" s="50" t="s">
        <v>122</v>
      </c>
      <c r="D186" s="50" t="s">
        <v>67</v>
      </c>
      <c r="E186" s="50" t="s">
        <v>419</v>
      </c>
      <c r="F186" s="50" t="s">
        <v>71</v>
      </c>
      <c r="G186" s="51">
        <v>173</v>
      </c>
      <c r="H186" s="55">
        <v>44449</v>
      </c>
      <c r="I186" s="50" t="s">
        <v>303</v>
      </c>
      <c r="J186" s="51" t="s">
        <v>20</v>
      </c>
      <c r="K186" s="51" t="s">
        <v>20</v>
      </c>
      <c r="L186" s="50" t="s">
        <v>69</v>
      </c>
      <c r="M186" s="56" t="s">
        <v>101</v>
      </c>
      <c r="N186" s="56">
        <v>97.59</v>
      </c>
      <c r="O186" s="56">
        <v>97.59</v>
      </c>
      <c r="P186" s="56">
        <v>97.59</v>
      </c>
      <c r="Q186" s="56">
        <v>97.59</v>
      </c>
      <c r="R186" s="56">
        <v>97.59</v>
      </c>
      <c r="S186" s="56">
        <v>91.16</v>
      </c>
      <c r="T186" s="56">
        <v>637.70000000000005</v>
      </c>
      <c r="U186" s="56">
        <v>1216.81</v>
      </c>
      <c r="V186" s="58">
        <v>1216.81</v>
      </c>
      <c r="W186" s="58">
        <v>1119.22</v>
      </c>
      <c r="X186" s="58">
        <v>1021.6300000000001</v>
      </c>
      <c r="Y186" s="52">
        <v>0.83959697898603736</v>
      </c>
    </row>
    <row r="187" spans="1:25" x14ac:dyDescent="0.25">
      <c r="A187" s="50" t="s">
        <v>417</v>
      </c>
      <c r="B187" s="50" t="s">
        <v>409</v>
      </c>
      <c r="C187" s="50" t="s">
        <v>122</v>
      </c>
      <c r="D187" s="50" t="s">
        <v>67</v>
      </c>
      <c r="E187" s="50" t="s">
        <v>419</v>
      </c>
      <c r="F187" s="50" t="s">
        <v>71</v>
      </c>
      <c r="G187" s="51">
        <v>174</v>
      </c>
      <c r="H187" s="55">
        <v>44449</v>
      </c>
      <c r="I187" s="50" t="s">
        <v>304</v>
      </c>
      <c r="J187" s="51" t="s">
        <v>20</v>
      </c>
      <c r="K187" s="51" t="s">
        <v>20</v>
      </c>
      <c r="L187" s="50" t="s">
        <v>69</v>
      </c>
      <c r="M187" s="56">
        <v>236.48</v>
      </c>
      <c r="N187" s="56">
        <v>406.96</v>
      </c>
      <c r="O187" s="56">
        <v>406.96</v>
      </c>
      <c r="P187" s="56">
        <v>406.96</v>
      </c>
      <c r="Q187" s="56">
        <v>406.96</v>
      </c>
      <c r="R187" s="56">
        <v>406.96</v>
      </c>
      <c r="S187" s="56">
        <v>375</v>
      </c>
      <c r="T187" s="56">
        <v>546.76</v>
      </c>
      <c r="U187" s="56">
        <v>2956.5600000000004</v>
      </c>
      <c r="V187" s="58">
        <v>3193.04</v>
      </c>
      <c r="W187" s="58">
        <v>2549.6000000000004</v>
      </c>
      <c r="X187" s="58">
        <v>2142.6400000000003</v>
      </c>
      <c r="Y187" s="52">
        <v>0.6710345000375818</v>
      </c>
    </row>
    <row r="188" spans="1:25" x14ac:dyDescent="0.25">
      <c r="A188" s="50" t="s">
        <v>417</v>
      </c>
      <c r="B188" s="50" t="s">
        <v>409</v>
      </c>
      <c r="C188" s="50" t="s">
        <v>122</v>
      </c>
      <c r="D188" s="50" t="s">
        <v>67</v>
      </c>
      <c r="E188" s="50" t="s">
        <v>419</v>
      </c>
      <c r="F188" s="50" t="s">
        <v>71</v>
      </c>
      <c r="G188" s="51">
        <v>176</v>
      </c>
      <c r="H188" s="55">
        <v>42447</v>
      </c>
      <c r="I188" s="50" t="s">
        <v>306</v>
      </c>
      <c r="J188" s="51" t="s">
        <v>9</v>
      </c>
      <c r="K188" s="51" t="s">
        <v>8</v>
      </c>
      <c r="L188" s="50" t="s">
        <v>69</v>
      </c>
      <c r="M188" s="56">
        <v>1121.6100000000001</v>
      </c>
      <c r="N188" s="56">
        <v>4368.7599999999993</v>
      </c>
      <c r="O188" s="56">
        <v>445.33000000000004</v>
      </c>
      <c r="P188" s="56">
        <v>1053.29</v>
      </c>
      <c r="Q188" s="56">
        <v>856.87000000000012</v>
      </c>
      <c r="R188" s="56">
        <v>195.11</v>
      </c>
      <c r="S188" s="56" t="s">
        <v>101</v>
      </c>
      <c r="T188" s="56">
        <v>453.66000000000008</v>
      </c>
      <c r="U188" s="56">
        <v>7373.0199999999986</v>
      </c>
      <c r="V188" s="58">
        <v>8494.6299999999992</v>
      </c>
      <c r="W188" s="58">
        <v>3004.26</v>
      </c>
      <c r="X188" s="58">
        <v>2558.9300000000003</v>
      </c>
      <c r="Y188" s="52">
        <v>0.30124090160489631</v>
      </c>
    </row>
    <row r="189" spans="1:25" x14ac:dyDescent="0.25">
      <c r="A189" s="50" t="s">
        <v>417</v>
      </c>
      <c r="B189" s="50" t="s">
        <v>409</v>
      </c>
      <c r="C189" s="50" t="s">
        <v>122</v>
      </c>
      <c r="D189" s="50" t="s">
        <v>67</v>
      </c>
      <c r="E189" s="50" t="s">
        <v>419</v>
      </c>
      <c r="F189" s="50" t="s">
        <v>71</v>
      </c>
      <c r="G189" s="51">
        <v>177</v>
      </c>
      <c r="H189" s="55">
        <v>44449</v>
      </c>
      <c r="I189" s="50" t="s">
        <v>307</v>
      </c>
      <c r="J189" s="51" t="s">
        <v>20</v>
      </c>
      <c r="K189" s="51" t="s">
        <v>20</v>
      </c>
      <c r="L189" s="50" t="s">
        <v>87</v>
      </c>
      <c r="M189" s="56">
        <v>116.89</v>
      </c>
      <c r="N189" s="56" t="s">
        <v>101</v>
      </c>
      <c r="O189" s="56" t="s">
        <v>101</v>
      </c>
      <c r="P189" s="56" t="s">
        <v>101</v>
      </c>
      <c r="Q189" s="56" t="s">
        <v>101</v>
      </c>
      <c r="R189" s="56" t="s">
        <v>101</v>
      </c>
      <c r="S189" s="56" t="s">
        <v>101</v>
      </c>
      <c r="T189" s="56" t="s">
        <v>101</v>
      </c>
      <c r="U189" s="56">
        <v>0</v>
      </c>
      <c r="V189" s="58">
        <v>116.89</v>
      </c>
      <c r="W189" s="58">
        <v>0</v>
      </c>
      <c r="X189" s="58" t="s">
        <v>101</v>
      </c>
      <c r="Y189" s="52" t="s">
        <v>102</v>
      </c>
    </row>
    <row r="190" spans="1:25" x14ac:dyDescent="0.25">
      <c r="A190" s="50" t="s">
        <v>417</v>
      </c>
      <c r="B190" s="50" t="s">
        <v>409</v>
      </c>
      <c r="C190" s="50" t="s">
        <v>122</v>
      </c>
      <c r="D190" s="50" t="s">
        <v>67</v>
      </c>
      <c r="E190" s="50" t="s">
        <v>419</v>
      </c>
      <c r="F190" s="50" t="s">
        <v>70</v>
      </c>
      <c r="G190" s="51">
        <v>178</v>
      </c>
      <c r="H190" s="55">
        <v>42447</v>
      </c>
      <c r="I190" s="50" t="s">
        <v>308</v>
      </c>
      <c r="J190" s="51" t="s">
        <v>9</v>
      </c>
      <c r="K190" s="51" t="s">
        <v>8</v>
      </c>
      <c r="L190" s="50" t="s">
        <v>69</v>
      </c>
      <c r="M190" s="56">
        <v>238.1</v>
      </c>
      <c r="N190" s="56" t="s">
        <v>101</v>
      </c>
      <c r="O190" s="56" t="s">
        <v>101</v>
      </c>
      <c r="P190" s="56" t="s">
        <v>101</v>
      </c>
      <c r="Q190" s="56" t="s">
        <v>101</v>
      </c>
      <c r="R190" s="56" t="s">
        <v>101</v>
      </c>
      <c r="S190" s="56" t="s">
        <v>101</v>
      </c>
      <c r="T190" s="56" t="s">
        <v>101</v>
      </c>
      <c r="U190" s="56">
        <v>0</v>
      </c>
      <c r="V190" s="58">
        <v>238.1</v>
      </c>
      <c r="W190" s="58">
        <v>0</v>
      </c>
      <c r="X190" s="58" t="s">
        <v>101</v>
      </c>
      <c r="Y190" s="52" t="s">
        <v>102</v>
      </c>
    </row>
    <row r="191" spans="1:25" x14ac:dyDescent="0.25">
      <c r="A191" s="50" t="s">
        <v>417</v>
      </c>
      <c r="B191" s="50" t="s">
        <v>409</v>
      </c>
      <c r="C191" s="50" t="s">
        <v>122</v>
      </c>
      <c r="D191" s="50" t="s">
        <v>67</v>
      </c>
      <c r="E191" s="50" t="s">
        <v>419</v>
      </c>
      <c r="F191" s="50" t="s">
        <v>71</v>
      </c>
      <c r="G191" s="51">
        <v>179</v>
      </c>
      <c r="H191" s="55">
        <v>44449</v>
      </c>
      <c r="I191" s="50" t="s">
        <v>309</v>
      </c>
      <c r="J191" s="51" t="s">
        <v>20</v>
      </c>
      <c r="K191" s="51" t="s">
        <v>20</v>
      </c>
      <c r="L191" s="50" t="s">
        <v>69</v>
      </c>
      <c r="M191" s="56" t="s">
        <v>101</v>
      </c>
      <c r="N191" s="56">
        <v>294.25</v>
      </c>
      <c r="O191" s="56">
        <v>294.25</v>
      </c>
      <c r="P191" s="56">
        <v>294.25</v>
      </c>
      <c r="Q191" s="56" t="s">
        <v>101</v>
      </c>
      <c r="R191" s="56" t="s">
        <v>101</v>
      </c>
      <c r="S191" s="56" t="s">
        <v>101</v>
      </c>
      <c r="T191" s="56" t="s">
        <v>101</v>
      </c>
      <c r="U191" s="56">
        <v>882.75</v>
      </c>
      <c r="V191" s="58">
        <v>882.75</v>
      </c>
      <c r="W191" s="58">
        <v>588.5</v>
      </c>
      <c r="X191" s="58">
        <v>294.25</v>
      </c>
      <c r="Y191" s="52">
        <v>0.33333333333333331</v>
      </c>
    </row>
    <row r="192" spans="1:25" x14ac:dyDescent="0.25">
      <c r="A192" s="50" t="s">
        <v>417</v>
      </c>
      <c r="B192" s="50" t="s">
        <v>409</v>
      </c>
      <c r="C192" s="50" t="s">
        <v>122</v>
      </c>
      <c r="D192" s="50" t="s">
        <v>67</v>
      </c>
      <c r="E192" s="50" t="s">
        <v>419</v>
      </c>
      <c r="F192" s="50" t="s">
        <v>70</v>
      </c>
      <c r="G192" s="51">
        <v>181</v>
      </c>
      <c r="H192" s="55">
        <v>42447</v>
      </c>
      <c r="I192" s="50" t="s">
        <v>311</v>
      </c>
      <c r="J192" s="51" t="s">
        <v>9</v>
      </c>
      <c r="K192" s="51" t="s">
        <v>8</v>
      </c>
      <c r="L192" s="50" t="s">
        <v>69</v>
      </c>
      <c r="M192" s="56">
        <v>5031.0499999999993</v>
      </c>
      <c r="N192" s="56" t="s">
        <v>101</v>
      </c>
      <c r="O192" s="56" t="s">
        <v>101</v>
      </c>
      <c r="P192" s="56" t="s">
        <v>101</v>
      </c>
      <c r="Q192" s="56" t="s">
        <v>101</v>
      </c>
      <c r="R192" s="56" t="s">
        <v>101</v>
      </c>
      <c r="S192" s="56" t="s">
        <v>101</v>
      </c>
      <c r="T192" s="56" t="s">
        <v>101</v>
      </c>
      <c r="U192" s="56">
        <v>0</v>
      </c>
      <c r="V192" s="58">
        <v>5031.0499999999993</v>
      </c>
      <c r="W192" s="58">
        <v>0</v>
      </c>
      <c r="X192" s="58" t="s">
        <v>101</v>
      </c>
      <c r="Y192" s="52" t="s">
        <v>102</v>
      </c>
    </row>
    <row r="193" spans="1:25" x14ac:dyDescent="0.25">
      <c r="A193" s="50" t="s">
        <v>417</v>
      </c>
      <c r="B193" s="50" t="s">
        <v>409</v>
      </c>
      <c r="C193" s="50" t="s">
        <v>122</v>
      </c>
      <c r="D193" s="50" t="s">
        <v>67</v>
      </c>
      <c r="E193" s="50" t="s">
        <v>419</v>
      </c>
      <c r="F193" s="50" t="s">
        <v>71</v>
      </c>
      <c r="G193" s="51">
        <v>182</v>
      </c>
      <c r="H193" s="55">
        <v>44449</v>
      </c>
      <c r="I193" s="50" t="s">
        <v>312</v>
      </c>
      <c r="J193" s="51" t="s">
        <v>20</v>
      </c>
      <c r="K193" s="51" t="s">
        <v>20</v>
      </c>
      <c r="L193" s="50" t="s">
        <v>69</v>
      </c>
      <c r="M193" s="56">
        <v>117.16</v>
      </c>
      <c r="N193" s="56" t="s">
        <v>101</v>
      </c>
      <c r="O193" s="56">
        <v>117.16</v>
      </c>
      <c r="P193" s="56">
        <v>117.16</v>
      </c>
      <c r="Q193" s="56">
        <v>117.16</v>
      </c>
      <c r="R193" s="56">
        <v>117.16</v>
      </c>
      <c r="S193" s="56">
        <v>117.16</v>
      </c>
      <c r="T193" s="56">
        <v>612.78</v>
      </c>
      <c r="U193" s="56">
        <v>1198.58</v>
      </c>
      <c r="V193" s="58">
        <v>1315.7399999999998</v>
      </c>
      <c r="W193" s="58">
        <v>1198.58</v>
      </c>
      <c r="X193" s="58">
        <v>1081.42</v>
      </c>
      <c r="Y193" s="52">
        <v>0.82191010381990381</v>
      </c>
    </row>
    <row r="194" spans="1:25" x14ac:dyDescent="0.25">
      <c r="A194" s="50" t="s">
        <v>417</v>
      </c>
      <c r="B194" s="50" t="s">
        <v>409</v>
      </c>
      <c r="C194" s="50" t="s">
        <v>122</v>
      </c>
      <c r="D194" s="50" t="s">
        <v>67</v>
      </c>
      <c r="E194" s="50" t="s">
        <v>419</v>
      </c>
      <c r="F194" s="50" t="s">
        <v>71</v>
      </c>
      <c r="G194" s="51">
        <v>183</v>
      </c>
      <c r="H194" s="55">
        <v>44449</v>
      </c>
      <c r="I194" s="50" t="s">
        <v>313</v>
      </c>
      <c r="J194" s="51" t="s">
        <v>20</v>
      </c>
      <c r="K194" s="51" t="s">
        <v>20</v>
      </c>
      <c r="L194" s="50" t="s">
        <v>69</v>
      </c>
      <c r="M194" s="56" t="s">
        <v>101</v>
      </c>
      <c r="N194" s="56">
        <v>112.61</v>
      </c>
      <c r="O194" s="56" t="s">
        <v>101</v>
      </c>
      <c r="P194" s="56" t="s">
        <v>101</v>
      </c>
      <c r="Q194" s="56" t="s">
        <v>101</v>
      </c>
      <c r="R194" s="56" t="s">
        <v>101</v>
      </c>
      <c r="S194" s="56" t="s">
        <v>101</v>
      </c>
      <c r="T194" s="56" t="s">
        <v>101</v>
      </c>
      <c r="U194" s="56">
        <v>112.61</v>
      </c>
      <c r="V194" s="58">
        <v>112.61</v>
      </c>
      <c r="W194" s="58">
        <v>0</v>
      </c>
      <c r="X194" s="58" t="s">
        <v>101</v>
      </c>
      <c r="Y194" s="52" t="s">
        <v>102</v>
      </c>
    </row>
    <row r="195" spans="1:25" x14ac:dyDescent="0.25">
      <c r="A195" s="50" t="s">
        <v>417</v>
      </c>
      <c r="B195" s="50" t="s">
        <v>409</v>
      </c>
      <c r="C195" s="50" t="s">
        <v>122</v>
      </c>
      <c r="D195" s="50" t="s">
        <v>67</v>
      </c>
      <c r="E195" s="50" t="s">
        <v>419</v>
      </c>
      <c r="F195" s="50" t="s">
        <v>71</v>
      </c>
      <c r="G195" s="51">
        <v>184</v>
      </c>
      <c r="H195" s="55">
        <v>44449</v>
      </c>
      <c r="I195" s="50" t="s">
        <v>314</v>
      </c>
      <c r="J195" s="51" t="s">
        <v>20</v>
      </c>
      <c r="K195" s="51" t="s">
        <v>20</v>
      </c>
      <c r="L195" s="50" t="s">
        <v>69</v>
      </c>
      <c r="M195" s="56">
        <v>293.56</v>
      </c>
      <c r="N195" s="56">
        <v>787.18</v>
      </c>
      <c r="O195" s="56" t="s">
        <v>101</v>
      </c>
      <c r="P195" s="56" t="s">
        <v>101</v>
      </c>
      <c r="Q195" s="56" t="s">
        <v>101</v>
      </c>
      <c r="R195" s="56" t="s">
        <v>101</v>
      </c>
      <c r="S195" s="56" t="s">
        <v>101</v>
      </c>
      <c r="T195" s="56" t="s">
        <v>101</v>
      </c>
      <c r="U195" s="56">
        <v>787.18</v>
      </c>
      <c r="V195" s="58">
        <v>1080.74</v>
      </c>
      <c r="W195" s="58">
        <v>0</v>
      </c>
      <c r="X195" s="58" t="s">
        <v>101</v>
      </c>
      <c r="Y195" s="52" t="s">
        <v>102</v>
      </c>
    </row>
    <row r="196" spans="1:25" x14ac:dyDescent="0.25">
      <c r="A196" s="50" t="s">
        <v>417</v>
      </c>
      <c r="B196" s="50" t="s">
        <v>409</v>
      </c>
      <c r="C196" s="50" t="s">
        <v>122</v>
      </c>
      <c r="D196" s="50" t="s">
        <v>67</v>
      </c>
      <c r="E196" s="50" t="s">
        <v>419</v>
      </c>
      <c r="F196" s="50" t="s">
        <v>71</v>
      </c>
      <c r="G196" s="51">
        <v>185</v>
      </c>
      <c r="H196" s="55">
        <v>44449</v>
      </c>
      <c r="I196" s="50" t="s">
        <v>315</v>
      </c>
      <c r="J196" s="51" t="s">
        <v>20</v>
      </c>
      <c r="K196" s="51" t="s">
        <v>20</v>
      </c>
      <c r="L196" s="50" t="s">
        <v>69</v>
      </c>
      <c r="M196" s="56" t="s">
        <v>101</v>
      </c>
      <c r="N196" s="56">
        <v>194.72</v>
      </c>
      <c r="O196" s="56" t="s">
        <v>101</v>
      </c>
      <c r="P196" s="56">
        <v>0</v>
      </c>
      <c r="Q196" s="56" t="s">
        <v>101</v>
      </c>
      <c r="R196" s="56">
        <v>0</v>
      </c>
      <c r="S196" s="56" t="s">
        <v>101</v>
      </c>
      <c r="T196" s="56" t="s">
        <v>101</v>
      </c>
      <c r="U196" s="56">
        <v>194.72</v>
      </c>
      <c r="V196" s="58">
        <v>194.72</v>
      </c>
      <c r="W196" s="58">
        <v>0</v>
      </c>
      <c r="X196" s="58">
        <v>0</v>
      </c>
      <c r="Y196" s="52">
        <v>0</v>
      </c>
    </row>
    <row r="197" spans="1:25" x14ac:dyDescent="0.25">
      <c r="A197" s="50" t="s">
        <v>417</v>
      </c>
      <c r="B197" s="50" t="s">
        <v>409</v>
      </c>
      <c r="C197" s="50" t="s">
        <v>122</v>
      </c>
      <c r="D197" s="50" t="s">
        <v>67</v>
      </c>
      <c r="E197" s="50" t="s">
        <v>419</v>
      </c>
      <c r="F197" s="50" t="s">
        <v>71</v>
      </c>
      <c r="G197" s="51">
        <v>186</v>
      </c>
      <c r="H197" s="55">
        <v>44449</v>
      </c>
      <c r="I197" s="50" t="s">
        <v>316</v>
      </c>
      <c r="J197" s="51" t="s">
        <v>20</v>
      </c>
      <c r="K197" s="51" t="s">
        <v>20</v>
      </c>
      <c r="L197" s="50" t="s">
        <v>73</v>
      </c>
      <c r="M197" s="56" t="s">
        <v>101</v>
      </c>
      <c r="N197" s="56" t="s">
        <v>101</v>
      </c>
      <c r="O197" s="56" t="s">
        <v>101</v>
      </c>
      <c r="P197" s="56" t="s">
        <v>101</v>
      </c>
      <c r="Q197" s="56" t="s">
        <v>101</v>
      </c>
      <c r="R197" s="56" t="s">
        <v>101</v>
      </c>
      <c r="S197" s="56">
        <v>7</v>
      </c>
      <c r="T197" s="56">
        <v>1140.05</v>
      </c>
      <c r="U197" s="56">
        <v>1147.05</v>
      </c>
      <c r="V197" s="58">
        <v>1147.05</v>
      </c>
      <c r="W197" s="58">
        <v>1147.05</v>
      </c>
      <c r="X197" s="58">
        <v>1147.05</v>
      </c>
      <c r="Y197" s="52">
        <v>1</v>
      </c>
    </row>
    <row r="198" spans="1:25" x14ac:dyDescent="0.25">
      <c r="A198" s="50" t="s">
        <v>417</v>
      </c>
      <c r="B198" s="50" t="s">
        <v>409</v>
      </c>
      <c r="C198" s="50" t="s">
        <v>122</v>
      </c>
      <c r="D198" s="50" t="s">
        <v>67</v>
      </c>
      <c r="E198" s="50" t="s">
        <v>419</v>
      </c>
      <c r="F198" s="50" t="s">
        <v>71</v>
      </c>
      <c r="G198" s="51">
        <v>187</v>
      </c>
      <c r="H198" s="55">
        <v>44449</v>
      </c>
      <c r="I198" s="50" t="s">
        <v>317</v>
      </c>
      <c r="J198" s="51" t="s">
        <v>20</v>
      </c>
      <c r="K198" s="51" t="s">
        <v>20</v>
      </c>
      <c r="L198" s="50" t="s">
        <v>69</v>
      </c>
      <c r="M198" s="56">
        <v>112.88</v>
      </c>
      <c r="N198" s="56">
        <v>134.38</v>
      </c>
      <c r="O198" s="56">
        <v>247.26</v>
      </c>
      <c r="P198" s="56" t="s">
        <v>101</v>
      </c>
      <c r="Q198" s="56" t="s">
        <v>101</v>
      </c>
      <c r="R198" s="56" t="s">
        <v>101</v>
      </c>
      <c r="S198" s="56" t="s">
        <v>101</v>
      </c>
      <c r="T198" s="56" t="s">
        <v>101</v>
      </c>
      <c r="U198" s="56">
        <v>381.64</v>
      </c>
      <c r="V198" s="58">
        <v>494.52</v>
      </c>
      <c r="W198" s="58">
        <v>247.26</v>
      </c>
      <c r="X198" s="58" t="s">
        <v>101</v>
      </c>
      <c r="Y198" s="52" t="s">
        <v>102</v>
      </c>
    </row>
    <row r="199" spans="1:25" x14ac:dyDescent="0.25">
      <c r="A199" s="50" t="s">
        <v>417</v>
      </c>
      <c r="B199" s="50" t="s">
        <v>409</v>
      </c>
      <c r="C199" s="50" t="s">
        <v>122</v>
      </c>
      <c r="D199" s="50" t="s">
        <v>67</v>
      </c>
      <c r="E199" s="50" t="s">
        <v>419</v>
      </c>
      <c r="F199" s="50" t="s">
        <v>71</v>
      </c>
      <c r="G199" s="51">
        <v>188</v>
      </c>
      <c r="H199" s="55">
        <v>44449</v>
      </c>
      <c r="I199" s="50" t="s">
        <v>318</v>
      </c>
      <c r="J199" s="51" t="s">
        <v>20</v>
      </c>
      <c r="K199" s="51" t="s">
        <v>20</v>
      </c>
      <c r="L199" s="50" t="s">
        <v>69</v>
      </c>
      <c r="M199" s="56" t="s">
        <v>101</v>
      </c>
      <c r="N199" s="56" t="s">
        <v>101</v>
      </c>
      <c r="O199" s="56" t="s">
        <v>101</v>
      </c>
      <c r="P199" s="56" t="s">
        <v>101</v>
      </c>
      <c r="Q199" s="56" t="s">
        <v>101</v>
      </c>
      <c r="R199" s="56">
        <v>154.85</v>
      </c>
      <c r="S199" s="56" t="s">
        <v>101</v>
      </c>
      <c r="T199" s="56">
        <v>928.28</v>
      </c>
      <c r="U199" s="56">
        <v>1083.1299999999999</v>
      </c>
      <c r="V199" s="58">
        <v>1083.1299999999999</v>
      </c>
      <c r="W199" s="58">
        <v>1083.1299999999999</v>
      </c>
      <c r="X199" s="58">
        <v>1083.1299999999999</v>
      </c>
      <c r="Y199" s="52">
        <v>1</v>
      </c>
    </row>
    <row r="200" spans="1:25" x14ac:dyDescent="0.25">
      <c r="A200" s="50" t="s">
        <v>417</v>
      </c>
      <c r="B200" s="50" t="s">
        <v>410</v>
      </c>
      <c r="C200" s="50" t="s">
        <v>129</v>
      </c>
      <c r="D200" s="50" t="s">
        <v>67</v>
      </c>
      <c r="E200" s="50" t="s">
        <v>419</v>
      </c>
      <c r="F200" s="50" t="s">
        <v>70</v>
      </c>
      <c r="G200" s="51">
        <v>80</v>
      </c>
      <c r="H200" s="55">
        <v>42447</v>
      </c>
      <c r="I200" s="50" t="s">
        <v>210</v>
      </c>
      <c r="J200" s="51" t="s">
        <v>9</v>
      </c>
      <c r="K200" s="51" t="s">
        <v>8</v>
      </c>
      <c r="L200" s="50" t="s">
        <v>69</v>
      </c>
      <c r="M200" s="56">
        <v>257.86</v>
      </c>
      <c r="N200" s="56" t="s">
        <v>101</v>
      </c>
      <c r="O200" s="56" t="s">
        <v>101</v>
      </c>
      <c r="P200" s="56" t="s">
        <v>101</v>
      </c>
      <c r="Q200" s="56" t="s">
        <v>101</v>
      </c>
      <c r="R200" s="56" t="s">
        <v>101</v>
      </c>
      <c r="S200" s="56" t="s">
        <v>101</v>
      </c>
      <c r="T200" s="57" t="s">
        <v>101</v>
      </c>
      <c r="U200" s="56">
        <v>0</v>
      </c>
      <c r="V200" s="58">
        <v>257.86</v>
      </c>
      <c r="W200" s="59">
        <v>0</v>
      </c>
      <c r="X200" s="59" t="s">
        <v>101</v>
      </c>
      <c r="Y200" s="52" t="s">
        <v>102</v>
      </c>
    </row>
    <row r="201" spans="1:25" x14ac:dyDescent="0.25">
      <c r="A201" s="50" t="s">
        <v>417</v>
      </c>
      <c r="B201" s="50" t="s">
        <v>410</v>
      </c>
      <c r="C201" s="50" t="s">
        <v>129</v>
      </c>
      <c r="D201" s="50" t="s">
        <v>67</v>
      </c>
      <c r="E201" s="50" t="s">
        <v>419</v>
      </c>
      <c r="F201" s="50" t="s">
        <v>68</v>
      </c>
      <c r="G201" s="51">
        <v>83</v>
      </c>
      <c r="H201" s="55">
        <v>42447</v>
      </c>
      <c r="I201" s="50" t="s">
        <v>213</v>
      </c>
      <c r="J201" s="51" t="s">
        <v>9</v>
      </c>
      <c r="K201" s="51" t="s">
        <v>8</v>
      </c>
      <c r="L201" s="50" t="s">
        <v>69</v>
      </c>
      <c r="M201" s="56">
        <v>7109.2699999999968</v>
      </c>
      <c r="N201" s="56">
        <v>240.11</v>
      </c>
      <c r="O201" s="56" t="s">
        <v>101</v>
      </c>
      <c r="P201" s="56" t="s">
        <v>101</v>
      </c>
      <c r="Q201" s="56" t="s">
        <v>101</v>
      </c>
      <c r="R201" s="56" t="s">
        <v>101</v>
      </c>
      <c r="S201" s="56" t="s">
        <v>101</v>
      </c>
      <c r="T201" s="56">
        <v>911.94</v>
      </c>
      <c r="U201" s="56">
        <v>1152.0500000000002</v>
      </c>
      <c r="V201" s="58">
        <v>8261.3199999999961</v>
      </c>
      <c r="W201" s="58">
        <v>911.94</v>
      </c>
      <c r="X201" s="58">
        <v>911.94</v>
      </c>
      <c r="Y201" s="52">
        <v>0.11038671786106827</v>
      </c>
    </row>
    <row r="202" spans="1:25" x14ac:dyDescent="0.25">
      <c r="A202" s="50" t="s">
        <v>417</v>
      </c>
      <c r="B202" s="50" t="s">
        <v>410</v>
      </c>
      <c r="C202" s="50" t="s">
        <v>129</v>
      </c>
      <c r="D202" s="50" t="s">
        <v>67</v>
      </c>
      <c r="E202" s="50" t="s">
        <v>419</v>
      </c>
      <c r="F202" s="50" t="s">
        <v>71</v>
      </c>
      <c r="G202" s="51">
        <v>228</v>
      </c>
      <c r="H202" s="55">
        <v>44449</v>
      </c>
      <c r="I202" s="50" t="s">
        <v>358</v>
      </c>
      <c r="J202" s="51" t="s">
        <v>20</v>
      </c>
      <c r="K202" s="51" t="s">
        <v>20</v>
      </c>
      <c r="L202" s="50" t="s">
        <v>90</v>
      </c>
      <c r="M202" s="56" t="s">
        <v>101</v>
      </c>
      <c r="N202" s="56">
        <v>212</v>
      </c>
      <c r="O202" s="57" t="s">
        <v>101</v>
      </c>
      <c r="P202" s="56" t="s">
        <v>101</v>
      </c>
      <c r="Q202" s="56" t="s">
        <v>101</v>
      </c>
      <c r="R202" s="56" t="s">
        <v>101</v>
      </c>
      <c r="S202" s="56" t="s">
        <v>101</v>
      </c>
      <c r="T202" s="56" t="s">
        <v>101</v>
      </c>
      <c r="U202" s="56">
        <v>212</v>
      </c>
      <c r="V202" s="59">
        <v>212</v>
      </c>
      <c r="W202" s="59">
        <v>0</v>
      </c>
      <c r="X202" s="58" t="s">
        <v>101</v>
      </c>
      <c r="Y202" s="52" t="s">
        <v>102</v>
      </c>
    </row>
    <row r="203" spans="1:25" x14ac:dyDescent="0.25">
      <c r="A203" s="50" t="s">
        <v>417</v>
      </c>
      <c r="B203" s="50" t="s">
        <v>410</v>
      </c>
      <c r="C203" s="50" t="s">
        <v>129</v>
      </c>
      <c r="D203" s="50" t="s">
        <v>67</v>
      </c>
      <c r="E203" s="50" t="s">
        <v>419</v>
      </c>
      <c r="F203" s="50" t="s">
        <v>71</v>
      </c>
      <c r="G203" s="51">
        <v>229</v>
      </c>
      <c r="H203" s="55">
        <v>44449</v>
      </c>
      <c r="I203" s="50" t="s">
        <v>359</v>
      </c>
      <c r="J203" s="51" t="s">
        <v>20</v>
      </c>
      <c r="K203" s="51" t="s">
        <v>20</v>
      </c>
      <c r="L203" s="50" t="s">
        <v>69</v>
      </c>
      <c r="M203" s="56" t="s">
        <v>101</v>
      </c>
      <c r="N203" s="56" t="s">
        <v>101</v>
      </c>
      <c r="O203" s="56" t="s">
        <v>101</v>
      </c>
      <c r="P203" s="56" t="s">
        <v>101</v>
      </c>
      <c r="Q203" s="56" t="s">
        <v>101</v>
      </c>
      <c r="R203" s="56" t="s">
        <v>101</v>
      </c>
      <c r="S203" s="56">
        <v>53.38</v>
      </c>
      <c r="T203" s="56">
        <v>160.13999999999999</v>
      </c>
      <c r="U203" s="56">
        <v>213.51999999999998</v>
      </c>
      <c r="V203" s="58">
        <v>213.52</v>
      </c>
      <c r="W203" s="58">
        <v>213.52</v>
      </c>
      <c r="X203" s="58">
        <v>213.52</v>
      </c>
      <c r="Y203" s="52">
        <v>1</v>
      </c>
    </row>
    <row r="204" spans="1:25" x14ac:dyDescent="0.25">
      <c r="A204" s="50" t="s">
        <v>417</v>
      </c>
      <c r="B204" s="50" t="s">
        <v>410</v>
      </c>
      <c r="C204" s="50" t="s">
        <v>129</v>
      </c>
      <c r="D204" s="50" t="s">
        <v>67</v>
      </c>
      <c r="E204" s="50" t="s">
        <v>419</v>
      </c>
      <c r="F204" s="50" t="s">
        <v>70</v>
      </c>
      <c r="G204" s="51">
        <v>230</v>
      </c>
      <c r="H204" s="55">
        <v>44449</v>
      </c>
      <c r="I204" s="50" t="s">
        <v>360</v>
      </c>
      <c r="J204" s="51" t="s">
        <v>20</v>
      </c>
      <c r="K204" s="51" t="s">
        <v>20</v>
      </c>
      <c r="L204" s="50" t="s">
        <v>90</v>
      </c>
      <c r="M204" s="56">
        <v>96.45</v>
      </c>
      <c r="N204" s="56" t="s">
        <v>101</v>
      </c>
      <c r="O204" s="56" t="s">
        <v>101</v>
      </c>
      <c r="P204" s="56" t="s">
        <v>101</v>
      </c>
      <c r="Q204" s="56" t="s">
        <v>101</v>
      </c>
      <c r="R204" s="56" t="s">
        <v>101</v>
      </c>
      <c r="S204" s="56" t="s">
        <v>101</v>
      </c>
      <c r="T204" s="56">
        <v>85</v>
      </c>
      <c r="U204" s="56">
        <v>85</v>
      </c>
      <c r="V204" s="58">
        <v>181.45</v>
      </c>
      <c r="W204" s="58">
        <v>85</v>
      </c>
      <c r="X204" s="58">
        <v>85</v>
      </c>
      <c r="Y204" s="52">
        <v>0.46844860843207498</v>
      </c>
    </row>
    <row r="205" spans="1:25" x14ac:dyDescent="0.25">
      <c r="A205" s="50" t="s">
        <v>417</v>
      </c>
      <c r="B205" s="50" t="s">
        <v>410</v>
      </c>
      <c r="C205" s="50" t="s">
        <v>129</v>
      </c>
      <c r="D205" s="50" t="s">
        <v>67</v>
      </c>
      <c r="E205" s="50" t="s">
        <v>419</v>
      </c>
      <c r="F205" s="50" t="s">
        <v>71</v>
      </c>
      <c r="G205" s="51">
        <v>231</v>
      </c>
      <c r="H205" s="55">
        <v>43930</v>
      </c>
      <c r="I205" s="50" t="s">
        <v>361</v>
      </c>
      <c r="J205" s="51" t="s">
        <v>9</v>
      </c>
      <c r="K205" s="51" t="s">
        <v>8</v>
      </c>
      <c r="L205" s="50" t="s">
        <v>73</v>
      </c>
      <c r="M205" s="56" t="s">
        <v>101</v>
      </c>
      <c r="N205" s="56">
        <v>454.06999999999994</v>
      </c>
      <c r="O205" s="56">
        <v>89.21</v>
      </c>
      <c r="P205" s="56" t="s">
        <v>101</v>
      </c>
      <c r="Q205" s="56" t="s">
        <v>101</v>
      </c>
      <c r="R205" s="56">
        <v>-112.61</v>
      </c>
      <c r="S205" s="56">
        <v>112.61</v>
      </c>
      <c r="T205" s="56" t="s">
        <v>101</v>
      </c>
      <c r="U205" s="56">
        <v>543.28</v>
      </c>
      <c r="V205" s="58">
        <v>543.28</v>
      </c>
      <c r="W205" s="58">
        <v>89.21</v>
      </c>
      <c r="X205" s="58">
        <v>0</v>
      </c>
      <c r="Y205" s="52">
        <v>0</v>
      </c>
    </row>
    <row r="206" spans="1:25" x14ac:dyDescent="0.25">
      <c r="A206" s="50" t="s">
        <v>417</v>
      </c>
      <c r="B206" s="50" t="s">
        <v>410</v>
      </c>
      <c r="C206" s="50" t="s">
        <v>129</v>
      </c>
      <c r="D206" s="50" t="s">
        <v>67</v>
      </c>
      <c r="E206" s="50" t="s">
        <v>419</v>
      </c>
      <c r="F206" s="50" t="s">
        <v>71</v>
      </c>
      <c r="G206" s="51">
        <v>234</v>
      </c>
      <c r="H206" s="55">
        <v>44449</v>
      </c>
      <c r="I206" s="50" t="s">
        <v>364</v>
      </c>
      <c r="J206" s="51" t="s">
        <v>20</v>
      </c>
      <c r="K206" s="51" t="s">
        <v>20</v>
      </c>
      <c r="L206" s="50" t="s">
        <v>69</v>
      </c>
      <c r="M206" s="56" t="s">
        <v>101</v>
      </c>
      <c r="N206" s="56">
        <v>395.59</v>
      </c>
      <c r="O206" s="56" t="s">
        <v>101</v>
      </c>
      <c r="P206" s="56" t="s">
        <v>101</v>
      </c>
      <c r="Q206" s="56" t="s">
        <v>101</v>
      </c>
      <c r="R206" s="56" t="s">
        <v>101</v>
      </c>
      <c r="S206" s="56" t="s">
        <v>101</v>
      </c>
      <c r="T206" s="56" t="s">
        <v>101</v>
      </c>
      <c r="U206" s="56">
        <v>395.59</v>
      </c>
      <c r="V206" s="58">
        <v>395.59</v>
      </c>
      <c r="W206" s="58">
        <v>0</v>
      </c>
      <c r="X206" s="58" t="s">
        <v>101</v>
      </c>
      <c r="Y206" s="52" t="s">
        <v>102</v>
      </c>
    </row>
    <row r="207" spans="1:25" x14ac:dyDescent="0.25">
      <c r="A207" s="50" t="s">
        <v>417</v>
      </c>
      <c r="B207" s="50" t="s">
        <v>410</v>
      </c>
      <c r="C207" s="50" t="s">
        <v>129</v>
      </c>
      <c r="D207" s="50" t="s">
        <v>67</v>
      </c>
      <c r="E207" s="50" t="s">
        <v>419</v>
      </c>
      <c r="F207" s="50" t="s">
        <v>70</v>
      </c>
      <c r="G207" s="51">
        <v>236</v>
      </c>
      <c r="H207" s="55">
        <v>42471</v>
      </c>
      <c r="I207" s="50" t="s">
        <v>366</v>
      </c>
      <c r="J207" s="51" t="s">
        <v>9</v>
      </c>
      <c r="K207" s="51" t="s">
        <v>8</v>
      </c>
      <c r="L207" s="50" t="s">
        <v>69</v>
      </c>
      <c r="M207" s="56">
        <v>3876.65</v>
      </c>
      <c r="N207" s="56" t="s">
        <v>101</v>
      </c>
      <c r="O207" s="56">
        <v>10.670000000000016</v>
      </c>
      <c r="P207" s="57" t="s">
        <v>101</v>
      </c>
      <c r="Q207" s="57" t="s">
        <v>101</v>
      </c>
      <c r="R207" s="56" t="s">
        <v>101</v>
      </c>
      <c r="S207" s="56" t="s">
        <v>101</v>
      </c>
      <c r="T207" s="56" t="s">
        <v>101</v>
      </c>
      <c r="U207" s="56">
        <v>10.670000000000016</v>
      </c>
      <c r="V207" s="59">
        <v>3887.32</v>
      </c>
      <c r="W207" s="59">
        <v>10.670000000000016</v>
      </c>
      <c r="X207" s="59" t="s">
        <v>101</v>
      </c>
      <c r="Y207" s="52" t="s">
        <v>102</v>
      </c>
    </row>
    <row r="208" spans="1:25" x14ac:dyDescent="0.25">
      <c r="A208" s="50" t="s">
        <v>417</v>
      </c>
      <c r="B208" s="50" t="s">
        <v>410</v>
      </c>
      <c r="C208" s="50" t="s">
        <v>129</v>
      </c>
      <c r="D208" s="50" t="s">
        <v>67</v>
      </c>
      <c r="E208" s="50" t="s">
        <v>419</v>
      </c>
      <c r="F208" s="50" t="s">
        <v>71</v>
      </c>
      <c r="G208" s="51">
        <v>237</v>
      </c>
      <c r="H208" s="55">
        <v>44449</v>
      </c>
      <c r="I208" s="50" t="s">
        <v>367</v>
      </c>
      <c r="J208" s="51" t="s">
        <v>20</v>
      </c>
      <c r="K208" s="51" t="s">
        <v>20</v>
      </c>
      <c r="L208" s="50" t="s">
        <v>69</v>
      </c>
      <c r="M208" s="56" t="s">
        <v>101</v>
      </c>
      <c r="N208" s="56">
        <v>117.16</v>
      </c>
      <c r="O208" s="56">
        <v>117.16</v>
      </c>
      <c r="P208" s="56">
        <v>117.16</v>
      </c>
      <c r="Q208" s="56">
        <v>117.16</v>
      </c>
      <c r="R208" s="56">
        <v>117.16</v>
      </c>
      <c r="S208" s="56" t="s">
        <v>101</v>
      </c>
      <c r="T208" s="56">
        <v>510.65</v>
      </c>
      <c r="U208" s="56">
        <v>1096.4499999999998</v>
      </c>
      <c r="V208" s="58">
        <v>1096.4499999999998</v>
      </c>
      <c r="W208" s="58">
        <v>979.29</v>
      </c>
      <c r="X208" s="58">
        <v>862.12999999999988</v>
      </c>
      <c r="Y208" s="52">
        <v>0.78629212458388442</v>
      </c>
    </row>
    <row r="209" spans="1:25" x14ac:dyDescent="0.25">
      <c r="A209" s="50" t="s">
        <v>417</v>
      </c>
      <c r="B209" s="50" t="s">
        <v>410</v>
      </c>
      <c r="C209" s="50" t="s">
        <v>129</v>
      </c>
      <c r="D209" s="50" t="s">
        <v>67</v>
      </c>
      <c r="E209" s="50" t="s">
        <v>419</v>
      </c>
      <c r="F209" s="50" t="s">
        <v>70</v>
      </c>
      <c r="G209" s="51">
        <v>239</v>
      </c>
      <c r="H209" s="55">
        <v>42447</v>
      </c>
      <c r="I209" s="50" t="s">
        <v>369</v>
      </c>
      <c r="J209" s="51" t="s">
        <v>9</v>
      </c>
      <c r="K209" s="51" t="s">
        <v>8</v>
      </c>
      <c r="L209" s="50" t="s">
        <v>69</v>
      </c>
      <c r="M209" s="56">
        <v>849.25</v>
      </c>
      <c r="N209" s="56" t="s">
        <v>101</v>
      </c>
      <c r="O209" s="56" t="s">
        <v>101</v>
      </c>
      <c r="P209" s="56" t="s">
        <v>101</v>
      </c>
      <c r="Q209" s="56" t="s">
        <v>101</v>
      </c>
      <c r="R209" s="56" t="s">
        <v>101</v>
      </c>
      <c r="S209" s="56" t="s">
        <v>101</v>
      </c>
      <c r="T209" s="56">
        <v>-111.61</v>
      </c>
      <c r="U209" s="56">
        <v>-111.61</v>
      </c>
      <c r="V209" s="58">
        <v>737.64</v>
      </c>
      <c r="W209" s="58">
        <v>-111.61</v>
      </c>
      <c r="X209" s="58">
        <v>-111.61</v>
      </c>
      <c r="Y209" s="52">
        <v>-0.15130687056016484</v>
      </c>
    </row>
    <row r="210" spans="1:25" x14ac:dyDescent="0.25">
      <c r="A210" s="50" t="s">
        <v>417</v>
      </c>
      <c r="B210" s="50" t="s">
        <v>410</v>
      </c>
      <c r="C210" s="50" t="s">
        <v>129</v>
      </c>
      <c r="D210" s="50" t="s">
        <v>67</v>
      </c>
      <c r="E210" s="50" t="s">
        <v>419</v>
      </c>
      <c r="F210" s="50" t="s">
        <v>71</v>
      </c>
      <c r="G210" s="51">
        <v>241</v>
      </c>
      <c r="H210" s="55">
        <v>44449</v>
      </c>
      <c r="I210" s="50" t="s">
        <v>371</v>
      </c>
      <c r="J210" s="51" t="s">
        <v>20</v>
      </c>
      <c r="K210" s="51" t="s">
        <v>20</v>
      </c>
      <c r="L210" s="50" t="s">
        <v>69</v>
      </c>
      <c r="M210" s="56" t="s">
        <v>101</v>
      </c>
      <c r="N210" s="56" t="s">
        <v>101</v>
      </c>
      <c r="O210" s="56" t="s">
        <v>101</v>
      </c>
      <c r="P210" s="56" t="s">
        <v>101</v>
      </c>
      <c r="Q210" s="56" t="s">
        <v>101</v>
      </c>
      <c r="R210" s="56" t="s">
        <v>101</v>
      </c>
      <c r="S210" s="56" t="s">
        <v>101</v>
      </c>
      <c r="T210" s="56">
        <v>571</v>
      </c>
      <c r="U210" s="56">
        <v>571</v>
      </c>
      <c r="V210" s="58">
        <v>571</v>
      </c>
      <c r="W210" s="58">
        <v>571</v>
      </c>
      <c r="X210" s="58">
        <v>571</v>
      </c>
      <c r="Y210" s="52">
        <v>1</v>
      </c>
    </row>
    <row r="211" spans="1:25" x14ac:dyDescent="0.25">
      <c r="A211" s="50" t="s">
        <v>417</v>
      </c>
      <c r="B211" s="50" t="s">
        <v>410</v>
      </c>
      <c r="C211" s="50" t="s">
        <v>129</v>
      </c>
      <c r="D211" s="50" t="s">
        <v>67</v>
      </c>
      <c r="E211" s="50" t="s">
        <v>419</v>
      </c>
      <c r="F211" s="50" t="s">
        <v>71</v>
      </c>
      <c r="G211" s="51">
        <v>242</v>
      </c>
      <c r="H211" s="55">
        <v>42864</v>
      </c>
      <c r="I211" s="50" t="s">
        <v>372</v>
      </c>
      <c r="J211" s="51" t="s">
        <v>9</v>
      </c>
      <c r="K211" s="51" t="s">
        <v>8</v>
      </c>
      <c r="L211" s="50" t="s">
        <v>69</v>
      </c>
      <c r="M211" s="56" t="s">
        <v>101</v>
      </c>
      <c r="N211" s="56" t="s">
        <v>101</v>
      </c>
      <c r="O211" s="56" t="s">
        <v>101</v>
      </c>
      <c r="P211" s="56" t="s">
        <v>101</v>
      </c>
      <c r="Q211" s="56" t="s">
        <v>101</v>
      </c>
      <c r="R211" s="56" t="s">
        <v>101</v>
      </c>
      <c r="S211" s="56" t="s">
        <v>101</v>
      </c>
      <c r="T211" s="56">
        <v>-35</v>
      </c>
      <c r="U211" s="56">
        <v>-35</v>
      </c>
      <c r="V211" s="58">
        <v>-35</v>
      </c>
      <c r="W211" s="58">
        <v>-35</v>
      </c>
      <c r="X211" s="58">
        <v>-35</v>
      </c>
      <c r="Y211" s="52">
        <v>1</v>
      </c>
    </row>
    <row r="212" spans="1:25" x14ac:dyDescent="0.25">
      <c r="A212" s="50" t="s">
        <v>417</v>
      </c>
      <c r="B212" s="50" t="s">
        <v>411</v>
      </c>
      <c r="C212" s="50" t="s">
        <v>81</v>
      </c>
      <c r="D212" s="50" t="s">
        <v>67</v>
      </c>
      <c r="E212" s="50" t="s">
        <v>419</v>
      </c>
      <c r="F212" s="50" t="s">
        <v>71</v>
      </c>
      <c r="G212" s="51">
        <v>206</v>
      </c>
      <c r="H212" s="55">
        <v>44449</v>
      </c>
      <c r="I212" s="50" t="s">
        <v>336</v>
      </c>
      <c r="J212" s="51" t="s">
        <v>20</v>
      </c>
      <c r="K212" s="51" t="s">
        <v>20</v>
      </c>
      <c r="L212" s="50" t="s">
        <v>69</v>
      </c>
      <c r="M212" s="56" t="s">
        <v>101</v>
      </c>
      <c r="N212" s="56">
        <v>258.32</v>
      </c>
      <c r="O212" s="56">
        <v>258.32</v>
      </c>
      <c r="P212" s="56">
        <v>258.32</v>
      </c>
      <c r="Q212" s="56">
        <v>258.32</v>
      </c>
      <c r="R212" s="56">
        <v>258.32</v>
      </c>
      <c r="S212" s="56">
        <v>224.18</v>
      </c>
      <c r="T212" s="57">
        <v>420</v>
      </c>
      <c r="U212" s="56">
        <v>1935.78</v>
      </c>
      <c r="V212" s="58">
        <v>1935.78</v>
      </c>
      <c r="W212" s="58">
        <v>1677.4599999999998</v>
      </c>
      <c r="X212" s="59">
        <v>1419.14</v>
      </c>
      <c r="Y212" s="52">
        <v>0.73311016747770918</v>
      </c>
    </row>
    <row r="213" spans="1:25" x14ac:dyDescent="0.25">
      <c r="A213" s="50" t="s">
        <v>417</v>
      </c>
      <c r="B213" s="50" t="s">
        <v>411</v>
      </c>
      <c r="C213" s="50" t="s">
        <v>81</v>
      </c>
      <c r="D213" s="50" t="s">
        <v>67</v>
      </c>
      <c r="E213" s="50" t="s">
        <v>419</v>
      </c>
      <c r="F213" s="50" t="s">
        <v>70</v>
      </c>
      <c r="G213" s="51">
        <v>208</v>
      </c>
      <c r="H213" s="55">
        <v>42447</v>
      </c>
      <c r="I213" s="50" t="s">
        <v>338</v>
      </c>
      <c r="J213" s="51" t="s">
        <v>9</v>
      </c>
      <c r="K213" s="51" t="s">
        <v>8</v>
      </c>
      <c r="L213" s="50" t="s">
        <v>69</v>
      </c>
      <c r="M213" s="56">
        <v>529.5</v>
      </c>
      <c r="N213" s="56">
        <v>3348.38</v>
      </c>
      <c r="O213" s="56" t="s">
        <v>101</v>
      </c>
      <c r="P213" s="56">
        <v>-233.76</v>
      </c>
      <c r="Q213" s="56">
        <v>-161.25</v>
      </c>
      <c r="R213" s="56">
        <v>199.56</v>
      </c>
      <c r="S213" s="56">
        <v>-836.96999999999991</v>
      </c>
      <c r="T213" s="56">
        <v>1503.26</v>
      </c>
      <c r="U213" s="56">
        <v>3819.2200000000003</v>
      </c>
      <c r="V213" s="58">
        <v>4348.72</v>
      </c>
      <c r="W213" s="58">
        <v>470.84</v>
      </c>
      <c r="X213" s="58">
        <v>470.84</v>
      </c>
      <c r="Y213" s="52">
        <v>0.10827093949483986</v>
      </c>
    </row>
    <row r="214" spans="1:25" x14ac:dyDescent="0.25">
      <c r="A214" s="50" t="s">
        <v>417</v>
      </c>
      <c r="B214" s="50" t="s">
        <v>411</v>
      </c>
      <c r="C214" s="50" t="s">
        <v>81</v>
      </c>
      <c r="D214" s="50" t="s">
        <v>67</v>
      </c>
      <c r="E214" s="50" t="s">
        <v>419</v>
      </c>
      <c r="F214" s="50" t="s">
        <v>71</v>
      </c>
      <c r="G214" s="51">
        <v>209</v>
      </c>
      <c r="H214" s="55">
        <v>44449</v>
      </c>
      <c r="I214" s="50" t="s">
        <v>339</v>
      </c>
      <c r="J214" s="51" t="s">
        <v>20</v>
      </c>
      <c r="K214" s="51" t="s">
        <v>20</v>
      </c>
      <c r="L214" s="50" t="s">
        <v>69</v>
      </c>
      <c r="M214" s="56" t="s">
        <v>101</v>
      </c>
      <c r="N214" s="56">
        <v>116.35</v>
      </c>
      <c r="O214" s="56">
        <v>116.35</v>
      </c>
      <c r="P214" s="57">
        <v>116.35</v>
      </c>
      <c r="Q214" s="57">
        <v>116.35</v>
      </c>
      <c r="R214" s="56">
        <v>116.35</v>
      </c>
      <c r="S214" s="57" t="s">
        <v>101</v>
      </c>
      <c r="T214" s="56" t="s">
        <v>101</v>
      </c>
      <c r="U214" s="56">
        <v>581.75</v>
      </c>
      <c r="V214" s="58">
        <v>581.75</v>
      </c>
      <c r="W214" s="58">
        <v>465.4</v>
      </c>
      <c r="X214" s="58">
        <v>349.04999999999995</v>
      </c>
      <c r="Y214" s="52">
        <v>0.59999999999999987</v>
      </c>
    </row>
    <row r="215" spans="1:25" x14ac:dyDescent="0.25">
      <c r="A215" s="50" t="s">
        <v>417</v>
      </c>
      <c r="B215" s="50" t="s">
        <v>411</v>
      </c>
      <c r="C215" s="50" t="s">
        <v>81</v>
      </c>
      <c r="D215" s="50" t="s">
        <v>67</v>
      </c>
      <c r="E215" s="50" t="s">
        <v>419</v>
      </c>
      <c r="F215" s="50" t="s">
        <v>71</v>
      </c>
      <c r="G215" s="51">
        <v>212</v>
      </c>
      <c r="H215" s="55">
        <v>44266</v>
      </c>
      <c r="I215" s="50" t="s">
        <v>342</v>
      </c>
      <c r="J215" s="51" t="s">
        <v>9</v>
      </c>
      <c r="K215" s="51" t="s">
        <v>8</v>
      </c>
      <c r="L215" s="50" t="s">
        <v>69</v>
      </c>
      <c r="M215" s="56" t="s">
        <v>101</v>
      </c>
      <c r="N215" s="56">
        <v>911.6</v>
      </c>
      <c r="O215" s="56" t="s">
        <v>101</v>
      </c>
      <c r="P215" s="56" t="s">
        <v>101</v>
      </c>
      <c r="Q215" s="56" t="s">
        <v>101</v>
      </c>
      <c r="R215" s="56" t="s">
        <v>101</v>
      </c>
      <c r="S215" s="56" t="s">
        <v>101</v>
      </c>
      <c r="T215" s="56" t="s">
        <v>101</v>
      </c>
      <c r="U215" s="56">
        <v>911.6</v>
      </c>
      <c r="V215" s="58">
        <v>911.6</v>
      </c>
      <c r="W215" s="58">
        <v>0</v>
      </c>
      <c r="X215" s="58" t="s">
        <v>101</v>
      </c>
      <c r="Y215" s="52" t="s">
        <v>102</v>
      </c>
    </row>
    <row r="216" spans="1:25" x14ac:dyDescent="0.25">
      <c r="A216" s="50" t="s">
        <v>418</v>
      </c>
      <c r="B216" s="50" t="s">
        <v>397</v>
      </c>
      <c r="C216" s="50" t="s">
        <v>112</v>
      </c>
      <c r="D216" s="50" t="s">
        <v>67</v>
      </c>
      <c r="E216" s="50" t="s">
        <v>419</v>
      </c>
      <c r="F216" s="50" t="s">
        <v>70</v>
      </c>
      <c r="G216" s="51">
        <v>20</v>
      </c>
      <c r="H216" s="55">
        <v>42447</v>
      </c>
      <c r="I216" s="50" t="s">
        <v>150</v>
      </c>
      <c r="J216" s="51" t="s">
        <v>9</v>
      </c>
      <c r="K216" s="51" t="s">
        <v>8</v>
      </c>
      <c r="L216" s="50" t="s">
        <v>69</v>
      </c>
      <c r="M216" s="56">
        <v>117.16</v>
      </c>
      <c r="N216" s="56" t="s">
        <v>101</v>
      </c>
      <c r="O216" s="56" t="s">
        <v>101</v>
      </c>
      <c r="P216" s="56" t="s">
        <v>101</v>
      </c>
      <c r="Q216" s="56" t="s">
        <v>101</v>
      </c>
      <c r="R216" s="56" t="s">
        <v>101</v>
      </c>
      <c r="S216" s="56" t="s">
        <v>101</v>
      </c>
      <c r="T216" s="56" t="s">
        <v>101</v>
      </c>
      <c r="U216" s="56">
        <v>0</v>
      </c>
      <c r="V216" s="58">
        <v>117.16</v>
      </c>
      <c r="W216" s="58">
        <v>0</v>
      </c>
      <c r="X216" s="58" t="s">
        <v>101</v>
      </c>
      <c r="Y216" s="52" t="s">
        <v>102</v>
      </c>
    </row>
    <row r="217" spans="1:25" x14ac:dyDescent="0.25">
      <c r="A217" s="50" t="s">
        <v>416</v>
      </c>
      <c r="B217" s="50" t="s">
        <v>415</v>
      </c>
      <c r="C217" s="50" t="s">
        <v>108</v>
      </c>
      <c r="D217" s="50" t="s">
        <v>76</v>
      </c>
      <c r="E217" s="50" t="s">
        <v>420</v>
      </c>
      <c r="F217" s="50" t="s">
        <v>70</v>
      </c>
      <c r="G217" s="51">
        <v>226</v>
      </c>
      <c r="H217" s="55">
        <v>42447</v>
      </c>
      <c r="I217" s="50" t="s">
        <v>356</v>
      </c>
      <c r="J217" s="51" t="s">
        <v>9</v>
      </c>
      <c r="K217" s="51" t="s">
        <v>8</v>
      </c>
      <c r="L217" s="50" t="s">
        <v>77</v>
      </c>
      <c r="M217" s="56">
        <v>1819566.5200000033</v>
      </c>
      <c r="N217" s="56">
        <v>1130569.7899999903</v>
      </c>
      <c r="O217" s="56">
        <v>-10157.200000000001</v>
      </c>
      <c r="P217" s="56">
        <v>-1800.85</v>
      </c>
      <c r="Q217" s="56">
        <v>-10347.039999999999</v>
      </c>
      <c r="R217" s="57">
        <v>11947.12</v>
      </c>
      <c r="S217" s="56">
        <v>1866.2099999999996</v>
      </c>
      <c r="T217" s="56">
        <v>5443.35</v>
      </c>
      <c r="U217" s="56">
        <v>1127521.3799999903</v>
      </c>
      <c r="V217" s="58">
        <v>2947087.8999999934</v>
      </c>
      <c r="W217" s="59">
        <v>-3048.41</v>
      </c>
      <c r="X217" s="59">
        <v>7108.7900000000009</v>
      </c>
      <c r="Y217" s="52">
        <v>2.4121404726340254E-3</v>
      </c>
    </row>
    <row r="218" spans="1:25" x14ac:dyDescent="0.25">
      <c r="A218" s="50" t="s">
        <v>416</v>
      </c>
      <c r="B218" s="50" t="s">
        <v>402</v>
      </c>
      <c r="C218" s="50" t="s">
        <v>111</v>
      </c>
      <c r="D218" s="50" t="s">
        <v>67</v>
      </c>
      <c r="E218" s="50" t="s">
        <v>421</v>
      </c>
      <c r="F218" s="50" t="s">
        <v>96</v>
      </c>
      <c r="G218" s="51">
        <v>64</v>
      </c>
      <c r="H218" s="55">
        <v>44449</v>
      </c>
      <c r="I218" s="50" t="s">
        <v>194</v>
      </c>
      <c r="J218" s="51" t="s">
        <v>41</v>
      </c>
      <c r="K218" s="51" t="s">
        <v>20</v>
      </c>
      <c r="L218" s="50" t="s">
        <v>69</v>
      </c>
      <c r="M218" s="56" t="s">
        <v>101</v>
      </c>
      <c r="N218" s="56" t="s">
        <v>101</v>
      </c>
      <c r="O218" s="56" t="s">
        <v>101</v>
      </c>
      <c r="P218" s="56">
        <v>116.35</v>
      </c>
      <c r="Q218" s="56">
        <v>249.79</v>
      </c>
      <c r="R218" s="56">
        <v>249.79</v>
      </c>
      <c r="S218" s="56">
        <v>234.85</v>
      </c>
      <c r="T218" s="56">
        <v>805.96</v>
      </c>
      <c r="U218" s="56">
        <v>1656.74</v>
      </c>
      <c r="V218" s="58">
        <v>1656.74</v>
      </c>
      <c r="W218" s="58">
        <v>1656.7399999999998</v>
      </c>
      <c r="X218" s="58">
        <v>1656.7399999999998</v>
      </c>
      <c r="Y218" s="52">
        <v>0.99999999999999989</v>
      </c>
    </row>
    <row r="219" spans="1:25" x14ac:dyDescent="0.25">
      <c r="A219" s="50" t="s">
        <v>416</v>
      </c>
      <c r="B219" s="50" t="s">
        <v>402</v>
      </c>
      <c r="C219" s="50" t="s">
        <v>111</v>
      </c>
      <c r="D219" s="50" t="s">
        <v>67</v>
      </c>
      <c r="E219" s="50" t="s">
        <v>421</v>
      </c>
      <c r="F219" s="50" t="s">
        <v>96</v>
      </c>
      <c r="G219" s="51">
        <v>74</v>
      </c>
      <c r="H219" s="55">
        <v>44449</v>
      </c>
      <c r="I219" s="50" t="s">
        <v>204</v>
      </c>
      <c r="J219" s="51" t="s">
        <v>41</v>
      </c>
      <c r="K219" s="51" t="s">
        <v>20</v>
      </c>
      <c r="L219" s="50" t="s">
        <v>69</v>
      </c>
      <c r="M219" s="56" t="s">
        <v>101</v>
      </c>
      <c r="N219" s="56">
        <v>89.01</v>
      </c>
      <c r="O219" s="56">
        <v>89.01</v>
      </c>
      <c r="P219" s="56">
        <v>89.01</v>
      </c>
      <c r="Q219" s="56">
        <v>89.01</v>
      </c>
      <c r="R219" s="56">
        <v>89.01</v>
      </c>
      <c r="S219" s="57" t="s">
        <v>101</v>
      </c>
      <c r="T219" s="56" t="s">
        <v>101</v>
      </c>
      <c r="U219" s="56">
        <v>445.05</v>
      </c>
      <c r="V219" s="58">
        <v>445.05</v>
      </c>
      <c r="W219" s="58">
        <v>356.04</v>
      </c>
      <c r="X219" s="58">
        <v>267.03000000000003</v>
      </c>
      <c r="Y219" s="52">
        <v>0.60000000000000009</v>
      </c>
    </row>
    <row r="220" spans="1:25" x14ac:dyDescent="0.25">
      <c r="A220" s="50" t="s">
        <v>416</v>
      </c>
      <c r="B220" s="50" t="s">
        <v>402</v>
      </c>
      <c r="C220" s="50" t="s">
        <v>111</v>
      </c>
      <c r="D220" s="50" t="s">
        <v>67</v>
      </c>
      <c r="E220" s="50" t="s">
        <v>421</v>
      </c>
      <c r="F220" s="50" t="s">
        <v>96</v>
      </c>
      <c r="G220" s="51">
        <v>93</v>
      </c>
      <c r="H220" s="55">
        <v>44449</v>
      </c>
      <c r="I220" s="50" t="s">
        <v>223</v>
      </c>
      <c r="J220" s="51" t="s">
        <v>41</v>
      </c>
      <c r="K220" s="51" t="s">
        <v>20</v>
      </c>
      <c r="L220" s="50" t="s">
        <v>69</v>
      </c>
      <c r="M220" s="56" t="s">
        <v>101</v>
      </c>
      <c r="N220" s="56">
        <v>116.35</v>
      </c>
      <c r="O220" s="56">
        <v>116.35</v>
      </c>
      <c r="P220" s="56">
        <v>116.35</v>
      </c>
      <c r="Q220" s="56">
        <v>116.35</v>
      </c>
      <c r="R220" s="56">
        <v>116.35</v>
      </c>
      <c r="S220" s="56">
        <v>101.41</v>
      </c>
      <c r="T220" s="56">
        <v>633.46</v>
      </c>
      <c r="U220" s="56">
        <v>1316.62</v>
      </c>
      <c r="V220" s="58">
        <v>1316.62</v>
      </c>
      <c r="W220" s="58">
        <v>1200.2700000000002</v>
      </c>
      <c r="X220" s="58">
        <v>1083.92</v>
      </c>
      <c r="Y220" s="52">
        <v>0.82325955856663291</v>
      </c>
    </row>
    <row r="221" spans="1:25" x14ac:dyDescent="0.25">
      <c r="A221" s="50" t="s">
        <v>416</v>
      </c>
      <c r="B221" s="50" t="s">
        <v>402</v>
      </c>
      <c r="C221" s="50" t="s">
        <v>111</v>
      </c>
      <c r="D221" s="50" t="s">
        <v>67</v>
      </c>
      <c r="E221" s="50" t="s">
        <v>421</v>
      </c>
      <c r="F221" s="50" t="s">
        <v>96</v>
      </c>
      <c r="G221" s="51">
        <v>116</v>
      </c>
      <c r="H221" s="55">
        <v>44449</v>
      </c>
      <c r="I221" s="50" t="s">
        <v>246</v>
      </c>
      <c r="J221" s="51" t="s">
        <v>41</v>
      </c>
      <c r="K221" s="51" t="s">
        <v>20</v>
      </c>
      <c r="L221" s="50" t="s">
        <v>69</v>
      </c>
      <c r="M221" s="56" t="s">
        <v>101</v>
      </c>
      <c r="N221" s="56">
        <v>233.78</v>
      </c>
      <c r="O221" s="56">
        <v>233.78</v>
      </c>
      <c r="P221" s="56">
        <v>233.78</v>
      </c>
      <c r="Q221" s="56">
        <v>233.78</v>
      </c>
      <c r="R221" s="56">
        <v>233.78</v>
      </c>
      <c r="S221" s="57">
        <v>203.78</v>
      </c>
      <c r="T221" s="57">
        <v>1222.68</v>
      </c>
      <c r="U221" s="56">
        <v>2595.36</v>
      </c>
      <c r="V221" s="58">
        <v>2595.36</v>
      </c>
      <c r="W221" s="58">
        <v>2361.5800000000004</v>
      </c>
      <c r="X221" s="58">
        <v>2127.8000000000002</v>
      </c>
      <c r="Y221" s="52">
        <v>0.81984772825349861</v>
      </c>
    </row>
    <row r="222" spans="1:25" x14ac:dyDescent="0.25">
      <c r="A222" s="50" t="s">
        <v>416</v>
      </c>
      <c r="B222" s="50" t="s">
        <v>402</v>
      </c>
      <c r="C222" s="50" t="s">
        <v>111</v>
      </c>
      <c r="D222" s="50" t="s">
        <v>67</v>
      </c>
      <c r="E222" s="50" t="s">
        <v>421</v>
      </c>
      <c r="F222" s="50" t="s">
        <v>96</v>
      </c>
      <c r="G222" s="51">
        <v>126</v>
      </c>
      <c r="H222" s="55">
        <v>44449</v>
      </c>
      <c r="I222" s="50" t="s">
        <v>256</v>
      </c>
      <c r="J222" s="51" t="s">
        <v>41</v>
      </c>
      <c r="K222" s="51" t="s">
        <v>20</v>
      </c>
      <c r="L222" s="50" t="s">
        <v>69</v>
      </c>
      <c r="M222" s="56" t="s">
        <v>101</v>
      </c>
      <c r="N222" s="56">
        <v>178.02</v>
      </c>
      <c r="O222" s="56">
        <v>178.02</v>
      </c>
      <c r="P222" s="56">
        <v>178.02</v>
      </c>
      <c r="Q222" s="56">
        <v>178.02</v>
      </c>
      <c r="R222" s="56">
        <v>65.670000000000016</v>
      </c>
      <c r="S222" s="56">
        <v>169.45</v>
      </c>
      <c r="T222" s="56">
        <v>965.28</v>
      </c>
      <c r="U222" s="56">
        <v>1912.48</v>
      </c>
      <c r="V222" s="58">
        <v>1912.48</v>
      </c>
      <c r="W222" s="58">
        <v>1734.46</v>
      </c>
      <c r="X222" s="58">
        <v>1556.44</v>
      </c>
      <c r="Y222" s="52">
        <v>0.81383334727683432</v>
      </c>
    </row>
    <row r="223" spans="1:25" x14ac:dyDescent="0.25">
      <c r="A223" s="50" t="s">
        <v>416</v>
      </c>
      <c r="B223" s="50" t="s">
        <v>402</v>
      </c>
      <c r="C223" s="50" t="s">
        <v>111</v>
      </c>
      <c r="D223" s="50" t="s">
        <v>67</v>
      </c>
      <c r="E223" s="50" t="s">
        <v>421</v>
      </c>
      <c r="F223" s="50" t="s">
        <v>96</v>
      </c>
      <c r="G223" s="51">
        <v>127</v>
      </c>
      <c r="H223" s="55">
        <v>44449</v>
      </c>
      <c r="I223" s="50" t="s">
        <v>257</v>
      </c>
      <c r="J223" s="51" t="s">
        <v>41</v>
      </c>
      <c r="K223" s="51" t="s">
        <v>20</v>
      </c>
      <c r="L223" s="50" t="s">
        <v>69</v>
      </c>
      <c r="M223" s="56" t="s">
        <v>101</v>
      </c>
      <c r="N223" s="56" t="s">
        <v>101</v>
      </c>
      <c r="O223" s="56">
        <v>116.89</v>
      </c>
      <c r="P223" s="56">
        <v>116.89</v>
      </c>
      <c r="Q223" s="56">
        <v>116.89</v>
      </c>
      <c r="R223" s="56">
        <v>116.89</v>
      </c>
      <c r="S223" s="56">
        <v>116.89</v>
      </c>
      <c r="T223" s="56">
        <v>203.78</v>
      </c>
      <c r="U223" s="56">
        <v>788.23</v>
      </c>
      <c r="V223" s="58">
        <v>788.23</v>
      </c>
      <c r="W223" s="58">
        <v>788.23</v>
      </c>
      <c r="X223" s="58">
        <v>671.34</v>
      </c>
      <c r="Y223" s="52">
        <v>0.85170572041155501</v>
      </c>
    </row>
    <row r="224" spans="1:25" x14ac:dyDescent="0.25">
      <c r="A224" s="50" t="s">
        <v>416</v>
      </c>
      <c r="B224" s="50" t="s">
        <v>403</v>
      </c>
      <c r="C224" s="50" t="s">
        <v>107</v>
      </c>
      <c r="D224" s="50" t="s">
        <v>67</v>
      </c>
      <c r="E224" s="50" t="s">
        <v>421</v>
      </c>
      <c r="F224" s="50" t="s">
        <v>71</v>
      </c>
      <c r="G224" s="51">
        <v>108</v>
      </c>
      <c r="H224" s="55">
        <v>42447</v>
      </c>
      <c r="I224" s="50" t="s">
        <v>238</v>
      </c>
      <c r="J224" s="51" t="s">
        <v>9</v>
      </c>
      <c r="K224" s="51" t="s">
        <v>8</v>
      </c>
      <c r="L224" s="50" t="s">
        <v>69</v>
      </c>
      <c r="M224" s="56" t="s">
        <v>101</v>
      </c>
      <c r="N224" s="56" t="s">
        <v>101</v>
      </c>
      <c r="O224" s="56" t="s">
        <v>101</v>
      </c>
      <c r="P224" s="56" t="s">
        <v>101</v>
      </c>
      <c r="Q224" s="56" t="s">
        <v>101</v>
      </c>
      <c r="R224" s="56" t="s">
        <v>101</v>
      </c>
      <c r="S224" s="56" t="s">
        <v>101</v>
      </c>
      <c r="T224" s="56">
        <v>-154.67000000000002</v>
      </c>
      <c r="U224" s="56">
        <v>-154.67000000000002</v>
      </c>
      <c r="V224" s="58">
        <v>-154.67000000000002</v>
      </c>
      <c r="W224" s="58">
        <v>-154.67000000000002</v>
      </c>
      <c r="X224" s="58">
        <v>-154.67000000000002</v>
      </c>
      <c r="Y224" s="52">
        <v>1</v>
      </c>
    </row>
    <row r="225" spans="1:25" x14ac:dyDescent="0.25">
      <c r="A225" s="50" t="s">
        <v>416</v>
      </c>
      <c r="B225" s="50" t="s">
        <v>403</v>
      </c>
      <c r="C225" s="50" t="s">
        <v>107</v>
      </c>
      <c r="D225" s="50" t="s">
        <v>67</v>
      </c>
      <c r="E225" s="50" t="s">
        <v>421</v>
      </c>
      <c r="F225" s="50" t="s">
        <v>71</v>
      </c>
      <c r="G225" s="51">
        <v>121</v>
      </c>
      <c r="H225" s="55">
        <v>42856</v>
      </c>
      <c r="I225" s="50" t="s">
        <v>251</v>
      </c>
      <c r="J225" s="51" t="s">
        <v>9</v>
      </c>
      <c r="K225" s="51" t="s">
        <v>8</v>
      </c>
      <c r="L225" s="50" t="s">
        <v>69</v>
      </c>
      <c r="M225" s="56" t="s">
        <v>101</v>
      </c>
      <c r="N225" s="56" t="s">
        <v>101</v>
      </c>
      <c r="O225" s="56">
        <v>-85.33</v>
      </c>
      <c r="P225" s="56" t="s">
        <v>101</v>
      </c>
      <c r="Q225" s="56" t="s">
        <v>101</v>
      </c>
      <c r="R225" s="56" t="s">
        <v>101</v>
      </c>
      <c r="S225" s="56" t="s">
        <v>101</v>
      </c>
      <c r="T225" s="56" t="s">
        <v>101</v>
      </c>
      <c r="U225" s="56">
        <v>-85.33</v>
      </c>
      <c r="V225" s="58">
        <v>-85.33</v>
      </c>
      <c r="W225" s="58">
        <v>-85.33</v>
      </c>
      <c r="X225" s="58" t="s">
        <v>101</v>
      </c>
      <c r="Y225" s="52" t="s">
        <v>102</v>
      </c>
    </row>
    <row r="226" spans="1:25" x14ac:dyDescent="0.25">
      <c r="A226" s="50" t="s">
        <v>416</v>
      </c>
      <c r="B226" s="50" t="s">
        <v>404</v>
      </c>
      <c r="C226" s="50" t="s">
        <v>114</v>
      </c>
      <c r="D226" s="50" t="s">
        <v>67</v>
      </c>
      <c r="E226" s="50" t="s">
        <v>421</v>
      </c>
      <c r="F226" s="50" t="s">
        <v>96</v>
      </c>
      <c r="G226" s="51">
        <v>143</v>
      </c>
      <c r="H226" s="55">
        <v>44449</v>
      </c>
      <c r="I226" s="50" t="s">
        <v>273</v>
      </c>
      <c r="J226" s="51" t="s">
        <v>41</v>
      </c>
      <c r="K226" s="51" t="s">
        <v>20</v>
      </c>
      <c r="L226" s="50" t="s">
        <v>69</v>
      </c>
      <c r="M226" s="56" t="s">
        <v>101</v>
      </c>
      <c r="N226" s="56" t="s">
        <v>101</v>
      </c>
      <c r="O226" s="56">
        <v>89.21</v>
      </c>
      <c r="P226" s="56">
        <v>89.21</v>
      </c>
      <c r="Q226" s="56">
        <v>89.21</v>
      </c>
      <c r="R226" s="56">
        <v>89.21</v>
      </c>
      <c r="S226" s="56">
        <v>89.21</v>
      </c>
      <c r="T226" s="56" t="s">
        <v>101</v>
      </c>
      <c r="U226" s="56">
        <v>446.04999999999995</v>
      </c>
      <c r="V226" s="58">
        <v>446.04999999999995</v>
      </c>
      <c r="W226" s="58">
        <v>446.04999999999995</v>
      </c>
      <c r="X226" s="58">
        <v>356.84</v>
      </c>
      <c r="Y226" s="52">
        <v>0.8</v>
      </c>
    </row>
    <row r="227" spans="1:25" x14ac:dyDescent="0.25">
      <c r="A227" s="50" t="s">
        <v>416</v>
      </c>
      <c r="B227" s="50" t="s">
        <v>404</v>
      </c>
      <c r="C227" s="50" t="s">
        <v>114</v>
      </c>
      <c r="D227" s="50" t="s">
        <v>67</v>
      </c>
      <c r="E227" s="50" t="s">
        <v>421</v>
      </c>
      <c r="F227" s="50" t="s">
        <v>96</v>
      </c>
      <c r="G227" s="51">
        <v>146</v>
      </c>
      <c r="H227" s="55">
        <v>44449</v>
      </c>
      <c r="I227" s="50" t="s">
        <v>276</v>
      </c>
      <c r="J227" s="51" t="s">
        <v>41</v>
      </c>
      <c r="K227" s="51" t="s">
        <v>20</v>
      </c>
      <c r="L227" s="50" t="s">
        <v>69</v>
      </c>
      <c r="M227" s="56" t="s">
        <v>101</v>
      </c>
      <c r="N227" s="56">
        <v>89.01</v>
      </c>
      <c r="O227" s="56">
        <v>89.01</v>
      </c>
      <c r="P227" s="56" t="s">
        <v>101</v>
      </c>
      <c r="Q227" s="56" t="s">
        <v>101</v>
      </c>
      <c r="R227" s="56" t="s">
        <v>101</v>
      </c>
      <c r="S227" s="56" t="s">
        <v>101</v>
      </c>
      <c r="T227" s="56">
        <v>160.88</v>
      </c>
      <c r="U227" s="56">
        <v>338.9</v>
      </c>
      <c r="V227" s="58">
        <v>338.9</v>
      </c>
      <c r="W227" s="58">
        <v>249.89</v>
      </c>
      <c r="X227" s="58">
        <v>160.88</v>
      </c>
      <c r="Y227" s="52">
        <v>0.47471230451460611</v>
      </c>
    </row>
    <row r="228" spans="1:25" x14ac:dyDescent="0.25">
      <c r="A228" s="50" t="s">
        <v>416</v>
      </c>
      <c r="B228" s="50" t="s">
        <v>404</v>
      </c>
      <c r="C228" s="50" t="s">
        <v>114</v>
      </c>
      <c r="D228" s="50" t="s">
        <v>67</v>
      </c>
      <c r="E228" s="50" t="s">
        <v>421</v>
      </c>
      <c r="F228" s="50" t="s">
        <v>96</v>
      </c>
      <c r="G228" s="51">
        <v>194</v>
      </c>
      <c r="H228" s="55">
        <v>44449</v>
      </c>
      <c r="I228" s="50" t="s">
        <v>324</v>
      </c>
      <c r="J228" s="51" t="s">
        <v>41</v>
      </c>
      <c r="K228" s="51" t="s">
        <v>20</v>
      </c>
      <c r="L228" s="50" t="s">
        <v>69</v>
      </c>
      <c r="M228" s="56" t="s">
        <v>101</v>
      </c>
      <c r="N228" s="56" t="s">
        <v>101</v>
      </c>
      <c r="O228" s="56" t="s">
        <v>101</v>
      </c>
      <c r="P228" s="56" t="s">
        <v>101</v>
      </c>
      <c r="Q228" s="56" t="s">
        <v>101</v>
      </c>
      <c r="R228" s="56">
        <v>79.110000000000014</v>
      </c>
      <c r="S228" s="56" t="s">
        <v>101</v>
      </c>
      <c r="T228" s="56">
        <v>-158.62</v>
      </c>
      <c r="U228" s="56">
        <v>-79.509999999999991</v>
      </c>
      <c r="V228" s="58">
        <v>-79.509999999999991</v>
      </c>
      <c r="W228" s="58">
        <v>-79.509999999999991</v>
      </c>
      <c r="X228" s="58">
        <v>-79.509999999999991</v>
      </c>
      <c r="Y228" s="52">
        <v>1</v>
      </c>
    </row>
    <row r="229" spans="1:25" x14ac:dyDescent="0.25">
      <c r="A229" s="50" t="s">
        <v>416</v>
      </c>
      <c r="B229" s="50" t="s">
        <v>404</v>
      </c>
      <c r="C229" s="50" t="s">
        <v>114</v>
      </c>
      <c r="D229" s="50" t="s">
        <v>67</v>
      </c>
      <c r="E229" s="50" t="s">
        <v>421</v>
      </c>
      <c r="F229" s="50" t="s">
        <v>96</v>
      </c>
      <c r="G229" s="51">
        <v>195</v>
      </c>
      <c r="H229" s="55">
        <v>44449</v>
      </c>
      <c r="I229" s="50" t="s">
        <v>325</v>
      </c>
      <c r="J229" s="51" t="s">
        <v>41</v>
      </c>
      <c r="K229" s="51" t="s">
        <v>20</v>
      </c>
      <c r="L229" s="50" t="s">
        <v>69</v>
      </c>
      <c r="M229" s="56">
        <v>89.21</v>
      </c>
      <c r="N229" s="56" t="s">
        <v>101</v>
      </c>
      <c r="O229" s="56">
        <v>89.21</v>
      </c>
      <c r="P229" s="56">
        <v>89.21</v>
      </c>
      <c r="Q229" s="56">
        <v>89.21</v>
      </c>
      <c r="R229" s="56">
        <v>89.21</v>
      </c>
      <c r="S229" s="56">
        <v>89.21</v>
      </c>
      <c r="T229" s="57">
        <v>483.78</v>
      </c>
      <c r="U229" s="56">
        <v>929.82999999999993</v>
      </c>
      <c r="V229" s="59">
        <v>1019.04</v>
      </c>
      <c r="W229" s="59">
        <v>929.83000000000015</v>
      </c>
      <c r="X229" s="59">
        <v>840.62000000000012</v>
      </c>
      <c r="Y229" s="52">
        <v>0.82491364421416247</v>
      </c>
    </row>
    <row r="230" spans="1:25" x14ac:dyDescent="0.25">
      <c r="A230" s="50" t="s">
        <v>416</v>
      </c>
      <c r="B230" s="50" t="s">
        <v>404</v>
      </c>
      <c r="C230" s="50" t="s">
        <v>114</v>
      </c>
      <c r="D230" s="50" t="s">
        <v>67</v>
      </c>
      <c r="E230" s="50" t="s">
        <v>421</v>
      </c>
      <c r="F230" s="50" t="s">
        <v>96</v>
      </c>
      <c r="G230" s="51">
        <v>196</v>
      </c>
      <c r="H230" s="55">
        <v>44449</v>
      </c>
      <c r="I230" s="50" t="s">
        <v>326</v>
      </c>
      <c r="J230" s="51" t="s">
        <v>41</v>
      </c>
      <c r="K230" s="51" t="s">
        <v>20</v>
      </c>
      <c r="L230" s="50" t="s">
        <v>69</v>
      </c>
      <c r="M230" s="56" t="s">
        <v>101</v>
      </c>
      <c r="N230" s="56">
        <v>116.35</v>
      </c>
      <c r="O230" s="56">
        <v>116.35</v>
      </c>
      <c r="P230" s="56">
        <v>-232.7</v>
      </c>
      <c r="Q230" s="56" t="s">
        <v>101</v>
      </c>
      <c r="R230" s="56">
        <v>116.35</v>
      </c>
      <c r="S230" s="56">
        <v>116.35</v>
      </c>
      <c r="T230" s="56">
        <v>-202.82</v>
      </c>
      <c r="U230" s="56">
        <v>29.879999999999995</v>
      </c>
      <c r="V230" s="58">
        <v>29.879999999999967</v>
      </c>
      <c r="W230" s="58">
        <v>-86.470000000000027</v>
      </c>
      <c r="X230" s="58">
        <v>-202.82000000000002</v>
      </c>
      <c r="Y230" s="52">
        <v>-6.7878179384203561</v>
      </c>
    </row>
    <row r="231" spans="1:25" x14ac:dyDescent="0.25">
      <c r="A231" s="50" t="s">
        <v>416</v>
      </c>
      <c r="B231" s="50" t="s">
        <v>404</v>
      </c>
      <c r="C231" s="50" t="s">
        <v>114</v>
      </c>
      <c r="D231" s="50" t="s">
        <v>67</v>
      </c>
      <c r="E231" s="50" t="s">
        <v>421</v>
      </c>
      <c r="F231" s="50" t="s">
        <v>96</v>
      </c>
      <c r="G231" s="51">
        <v>199</v>
      </c>
      <c r="H231" s="55">
        <v>44449</v>
      </c>
      <c r="I231" s="50" t="s">
        <v>329</v>
      </c>
      <c r="J231" s="51" t="s">
        <v>41</v>
      </c>
      <c r="K231" s="51" t="s">
        <v>20</v>
      </c>
      <c r="L231" s="50" t="s">
        <v>69</v>
      </c>
      <c r="M231" s="56" t="s">
        <v>101</v>
      </c>
      <c r="N231" s="56" t="s">
        <v>101</v>
      </c>
      <c r="O231" s="57" t="s">
        <v>101</v>
      </c>
      <c r="P231" s="56" t="s">
        <v>101</v>
      </c>
      <c r="Q231" s="56">
        <v>116.35</v>
      </c>
      <c r="R231" s="57" t="s">
        <v>101</v>
      </c>
      <c r="S231" s="56" t="s">
        <v>101</v>
      </c>
      <c r="T231" s="57" t="s">
        <v>101</v>
      </c>
      <c r="U231" s="56">
        <v>116.35</v>
      </c>
      <c r="V231" s="58">
        <v>116.35</v>
      </c>
      <c r="W231" s="58">
        <v>116.35</v>
      </c>
      <c r="X231" s="58">
        <v>116.35</v>
      </c>
      <c r="Y231" s="52">
        <v>1</v>
      </c>
    </row>
    <row r="232" spans="1:25" x14ac:dyDescent="0.25">
      <c r="A232" s="50" t="s">
        <v>416</v>
      </c>
      <c r="B232" s="50" t="s">
        <v>404</v>
      </c>
      <c r="C232" s="50" t="s">
        <v>114</v>
      </c>
      <c r="D232" s="50" t="s">
        <v>67</v>
      </c>
      <c r="E232" s="50" t="s">
        <v>421</v>
      </c>
      <c r="F232" s="50" t="s">
        <v>96</v>
      </c>
      <c r="G232" s="51">
        <v>203</v>
      </c>
      <c r="H232" s="55">
        <v>44449</v>
      </c>
      <c r="I232" s="50" t="s">
        <v>333</v>
      </c>
      <c r="J232" s="51" t="s">
        <v>41</v>
      </c>
      <c r="K232" s="51" t="s">
        <v>20</v>
      </c>
      <c r="L232" s="50" t="s">
        <v>69</v>
      </c>
      <c r="M232" s="56" t="s">
        <v>101</v>
      </c>
      <c r="N232" s="56">
        <v>129.16</v>
      </c>
      <c r="O232" s="56">
        <v>129.16</v>
      </c>
      <c r="P232" s="56">
        <v>129.16</v>
      </c>
      <c r="Q232" s="56">
        <v>129.16</v>
      </c>
      <c r="R232" s="56">
        <v>129.16</v>
      </c>
      <c r="S232" s="56">
        <v>112.09</v>
      </c>
      <c r="T232" s="56">
        <v>672.54</v>
      </c>
      <c r="U232" s="56">
        <v>1430.4299999999998</v>
      </c>
      <c r="V232" s="58">
        <v>1430.4299999999998</v>
      </c>
      <c r="W232" s="58">
        <v>1301.27</v>
      </c>
      <c r="X232" s="58">
        <v>1172.1099999999999</v>
      </c>
      <c r="Y232" s="52">
        <v>0.8194109463587872</v>
      </c>
    </row>
    <row r="233" spans="1:25" x14ac:dyDescent="0.25">
      <c r="A233" s="50" t="s">
        <v>416</v>
      </c>
      <c r="B233" s="50" t="s">
        <v>413</v>
      </c>
      <c r="C233" s="50" t="s">
        <v>116</v>
      </c>
      <c r="D233" s="50" t="s">
        <v>67</v>
      </c>
      <c r="E233" s="50" t="s">
        <v>421</v>
      </c>
      <c r="F233" s="50" t="s">
        <v>96</v>
      </c>
      <c r="G233" s="51">
        <v>135</v>
      </c>
      <c r="H233" s="55">
        <v>44449</v>
      </c>
      <c r="I233" s="50" t="s">
        <v>265</v>
      </c>
      <c r="J233" s="51" t="s">
        <v>41</v>
      </c>
      <c r="K233" s="51" t="s">
        <v>20</v>
      </c>
      <c r="L233" s="50" t="s">
        <v>69</v>
      </c>
      <c r="M233" s="56" t="s">
        <v>101</v>
      </c>
      <c r="N233" s="56">
        <v>88.67</v>
      </c>
      <c r="O233" s="56" t="s">
        <v>101</v>
      </c>
      <c r="P233" s="56" t="s">
        <v>101</v>
      </c>
      <c r="Q233" s="56" t="s">
        <v>101</v>
      </c>
      <c r="R233" s="56" t="s">
        <v>101</v>
      </c>
      <c r="S233" s="56" t="s">
        <v>101</v>
      </c>
      <c r="T233" s="56">
        <v>160.28</v>
      </c>
      <c r="U233" s="56">
        <v>248.95</v>
      </c>
      <c r="V233" s="58">
        <v>248.95</v>
      </c>
      <c r="W233" s="58">
        <v>160.28</v>
      </c>
      <c r="X233" s="58">
        <v>160.28</v>
      </c>
      <c r="Y233" s="52">
        <v>0.64382406105643708</v>
      </c>
    </row>
    <row r="234" spans="1:25" x14ac:dyDescent="0.25">
      <c r="A234" s="50" t="s">
        <v>416</v>
      </c>
      <c r="B234" s="50" t="s">
        <v>413</v>
      </c>
      <c r="C234" s="50" t="s">
        <v>116</v>
      </c>
      <c r="D234" s="50" t="s">
        <v>67</v>
      </c>
      <c r="E234" s="50" t="s">
        <v>421</v>
      </c>
      <c r="F234" s="50" t="s">
        <v>96</v>
      </c>
      <c r="G234" s="51">
        <v>138</v>
      </c>
      <c r="H234" s="55">
        <v>44449</v>
      </c>
      <c r="I234" s="50" t="s">
        <v>268</v>
      </c>
      <c r="J234" s="51" t="s">
        <v>41</v>
      </c>
      <c r="K234" s="51" t="s">
        <v>20</v>
      </c>
      <c r="L234" s="50" t="s">
        <v>69</v>
      </c>
      <c r="M234" s="56" t="s">
        <v>101</v>
      </c>
      <c r="N234" s="56" t="s">
        <v>101</v>
      </c>
      <c r="O234" s="56" t="s">
        <v>101</v>
      </c>
      <c r="P234" s="56">
        <v>101.41</v>
      </c>
      <c r="Q234" s="56">
        <v>101.41</v>
      </c>
      <c r="R234" s="56">
        <v>101.41</v>
      </c>
      <c r="S234" s="56">
        <v>101.41</v>
      </c>
      <c r="T234" s="56">
        <v>304.95</v>
      </c>
      <c r="U234" s="56">
        <v>710.58999999999992</v>
      </c>
      <c r="V234" s="58">
        <v>710.58999999999992</v>
      </c>
      <c r="W234" s="58">
        <v>710.59</v>
      </c>
      <c r="X234" s="58">
        <v>710.59</v>
      </c>
      <c r="Y234" s="52">
        <v>1.0000000000000002</v>
      </c>
    </row>
    <row r="235" spans="1:25" x14ac:dyDescent="0.25">
      <c r="A235" s="50" t="s">
        <v>416</v>
      </c>
      <c r="B235" s="50" t="s">
        <v>414</v>
      </c>
      <c r="C235" s="50" t="s">
        <v>120</v>
      </c>
      <c r="D235" s="50" t="s">
        <v>67</v>
      </c>
      <c r="E235" s="50" t="s">
        <v>421</v>
      </c>
      <c r="F235" s="50" t="s">
        <v>71</v>
      </c>
      <c r="G235" s="51">
        <v>88</v>
      </c>
      <c r="H235" s="55">
        <v>44152</v>
      </c>
      <c r="I235" s="50" t="s">
        <v>218</v>
      </c>
      <c r="J235" s="51" t="s">
        <v>9</v>
      </c>
      <c r="K235" s="51" t="s">
        <v>8</v>
      </c>
      <c r="L235" s="50" t="s">
        <v>72</v>
      </c>
      <c r="M235" s="56" t="s">
        <v>101</v>
      </c>
      <c r="N235" s="56" t="s">
        <v>101</v>
      </c>
      <c r="O235" s="56" t="s">
        <v>101</v>
      </c>
      <c r="P235" s="56" t="s">
        <v>101</v>
      </c>
      <c r="Q235" s="56" t="s">
        <v>101</v>
      </c>
      <c r="R235" s="56">
        <v>179.79</v>
      </c>
      <c r="S235" s="56" t="s">
        <v>101</v>
      </c>
      <c r="T235" s="56">
        <v>225.51</v>
      </c>
      <c r="U235" s="56">
        <v>405.29999999999995</v>
      </c>
      <c r="V235" s="58">
        <v>405.29999999999995</v>
      </c>
      <c r="W235" s="58">
        <v>405.29999999999995</v>
      </c>
      <c r="X235" s="58">
        <v>405.29999999999995</v>
      </c>
      <c r="Y235" s="52">
        <v>1</v>
      </c>
    </row>
    <row r="236" spans="1:25" x14ac:dyDescent="0.25">
      <c r="A236" s="50" t="s">
        <v>417</v>
      </c>
      <c r="B236" s="50" t="s">
        <v>392</v>
      </c>
      <c r="C236" s="50" t="s">
        <v>126</v>
      </c>
      <c r="D236" s="50" t="s">
        <v>67</v>
      </c>
      <c r="E236" s="50" t="s">
        <v>421</v>
      </c>
      <c r="F236" s="50" t="s">
        <v>96</v>
      </c>
      <c r="G236" s="51">
        <v>129</v>
      </c>
      <c r="H236" s="55">
        <v>44449</v>
      </c>
      <c r="I236" s="50" t="s">
        <v>259</v>
      </c>
      <c r="J236" s="51" t="s">
        <v>41</v>
      </c>
      <c r="K236" s="51" t="s">
        <v>20</v>
      </c>
      <c r="L236" s="50" t="s">
        <v>69</v>
      </c>
      <c r="M236" s="56" t="s">
        <v>101</v>
      </c>
      <c r="N236" s="56">
        <v>89.01</v>
      </c>
      <c r="O236" s="56" t="s">
        <v>101</v>
      </c>
      <c r="P236" s="56" t="s">
        <v>101</v>
      </c>
      <c r="Q236" s="56" t="s">
        <v>101</v>
      </c>
      <c r="R236" s="56" t="s">
        <v>101</v>
      </c>
      <c r="S236" s="56" t="s">
        <v>101</v>
      </c>
      <c r="T236" s="57" t="s">
        <v>101</v>
      </c>
      <c r="U236" s="56">
        <v>89.01</v>
      </c>
      <c r="V236" s="58">
        <v>89.01</v>
      </c>
      <c r="W236" s="59">
        <v>0</v>
      </c>
      <c r="X236" s="59" t="s">
        <v>101</v>
      </c>
      <c r="Y236" s="52" t="s">
        <v>102</v>
      </c>
    </row>
    <row r="237" spans="1:25" x14ac:dyDescent="0.25">
      <c r="A237" s="50" t="s">
        <v>417</v>
      </c>
      <c r="B237" s="50" t="s">
        <v>392</v>
      </c>
      <c r="C237" s="50" t="s">
        <v>126</v>
      </c>
      <c r="D237" s="50" t="s">
        <v>67</v>
      </c>
      <c r="E237" s="50" t="s">
        <v>421</v>
      </c>
      <c r="F237" s="50" t="s">
        <v>96</v>
      </c>
      <c r="G237" s="51">
        <v>130</v>
      </c>
      <c r="H237" s="55">
        <v>44449</v>
      </c>
      <c r="I237" s="50" t="s">
        <v>260</v>
      </c>
      <c r="J237" s="51" t="s">
        <v>41</v>
      </c>
      <c r="K237" s="51" t="s">
        <v>20</v>
      </c>
      <c r="L237" s="50" t="s">
        <v>69</v>
      </c>
      <c r="M237" s="56" t="s">
        <v>101</v>
      </c>
      <c r="N237" s="56" t="s">
        <v>101</v>
      </c>
      <c r="O237" s="56">
        <v>249.29</v>
      </c>
      <c r="P237" s="56" t="s">
        <v>101</v>
      </c>
      <c r="Q237" s="56" t="s">
        <v>101</v>
      </c>
      <c r="R237" s="56" t="s">
        <v>101</v>
      </c>
      <c r="S237" s="56" t="s">
        <v>101</v>
      </c>
      <c r="T237" s="56" t="s">
        <v>101</v>
      </c>
      <c r="U237" s="56">
        <v>249.29</v>
      </c>
      <c r="V237" s="58">
        <v>249.29</v>
      </c>
      <c r="W237" s="58">
        <v>249.29</v>
      </c>
      <c r="X237" s="58" t="s">
        <v>101</v>
      </c>
      <c r="Y237" s="52" t="s">
        <v>102</v>
      </c>
    </row>
    <row r="238" spans="1:25" x14ac:dyDescent="0.25">
      <c r="A238" s="50" t="s">
        <v>417</v>
      </c>
      <c r="B238" s="50" t="s">
        <v>392</v>
      </c>
      <c r="C238" s="50" t="s">
        <v>126</v>
      </c>
      <c r="D238" s="50" t="s">
        <v>67</v>
      </c>
      <c r="E238" s="50" t="s">
        <v>421</v>
      </c>
      <c r="F238" s="50" t="s">
        <v>71</v>
      </c>
      <c r="G238" s="51">
        <v>217</v>
      </c>
      <c r="H238" s="55">
        <v>44449</v>
      </c>
      <c r="I238" s="50" t="s">
        <v>347</v>
      </c>
      <c r="J238" s="51" t="s">
        <v>20</v>
      </c>
      <c r="K238" s="51" t="s">
        <v>20</v>
      </c>
      <c r="L238" s="50" t="s">
        <v>69</v>
      </c>
      <c r="M238" s="56" t="s">
        <v>101</v>
      </c>
      <c r="N238" s="56">
        <v>112.88</v>
      </c>
      <c r="O238" s="56">
        <v>112.88</v>
      </c>
      <c r="P238" s="56" t="s">
        <v>101</v>
      </c>
      <c r="Q238" s="56" t="s">
        <v>101</v>
      </c>
      <c r="R238" s="56" t="s">
        <v>101</v>
      </c>
      <c r="S238" s="56" t="s">
        <v>101</v>
      </c>
      <c r="T238" s="56" t="s">
        <v>101</v>
      </c>
      <c r="U238" s="56">
        <v>225.76</v>
      </c>
      <c r="V238" s="58">
        <v>225.76</v>
      </c>
      <c r="W238" s="58">
        <v>112.88</v>
      </c>
      <c r="X238" s="58" t="s">
        <v>101</v>
      </c>
      <c r="Y238" s="52" t="s">
        <v>102</v>
      </c>
    </row>
    <row r="239" spans="1:25" x14ac:dyDescent="0.25">
      <c r="A239" s="50" t="s">
        <v>417</v>
      </c>
      <c r="B239" s="50" t="s">
        <v>393</v>
      </c>
      <c r="C239" s="50" t="s">
        <v>117</v>
      </c>
      <c r="D239" s="50" t="s">
        <v>67</v>
      </c>
      <c r="E239" s="50" t="s">
        <v>421</v>
      </c>
      <c r="F239" s="50" t="s">
        <v>96</v>
      </c>
      <c r="G239" s="51">
        <v>33</v>
      </c>
      <c r="H239" s="55">
        <v>44449</v>
      </c>
      <c r="I239" s="50" t="s">
        <v>163</v>
      </c>
      <c r="J239" s="51" t="s">
        <v>41</v>
      </c>
      <c r="K239" s="51" t="s">
        <v>20</v>
      </c>
      <c r="L239" s="50" t="s">
        <v>69</v>
      </c>
      <c r="M239" s="56" t="s">
        <v>101</v>
      </c>
      <c r="N239" s="56" t="s">
        <v>101</v>
      </c>
      <c r="O239" s="56" t="s">
        <v>101</v>
      </c>
      <c r="P239" s="56" t="s">
        <v>101</v>
      </c>
      <c r="Q239" s="56" t="s">
        <v>101</v>
      </c>
      <c r="R239" s="56" t="s">
        <v>101</v>
      </c>
      <c r="S239" s="56">
        <v>89.01</v>
      </c>
      <c r="T239" s="56">
        <v>482.64</v>
      </c>
      <c r="U239" s="56">
        <v>571.65</v>
      </c>
      <c r="V239" s="58">
        <v>571.65</v>
      </c>
      <c r="W239" s="58">
        <v>571.65</v>
      </c>
      <c r="X239" s="58">
        <v>571.65</v>
      </c>
      <c r="Y239" s="52">
        <v>1</v>
      </c>
    </row>
    <row r="240" spans="1:25" x14ac:dyDescent="0.25">
      <c r="A240" s="50" t="s">
        <v>417</v>
      </c>
      <c r="B240" s="50" t="s">
        <v>394</v>
      </c>
      <c r="C240" s="50" t="s">
        <v>118</v>
      </c>
      <c r="D240" s="50" t="s">
        <v>67</v>
      </c>
      <c r="E240" s="50" t="s">
        <v>421</v>
      </c>
      <c r="F240" s="50" t="s">
        <v>96</v>
      </c>
      <c r="G240" s="51">
        <v>19</v>
      </c>
      <c r="H240" s="55">
        <v>44449</v>
      </c>
      <c r="I240" s="50" t="s">
        <v>149</v>
      </c>
      <c r="J240" s="51" t="s">
        <v>41</v>
      </c>
      <c r="K240" s="51" t="s">
        <v>20</v>
      </c>
      <c r="L240" s="50" t="s">
        <v>69</v>
      </c>
      <c r="M240" s="56" t="s">
        <v>101</v>
      </c>
      <c r="N240" s="56">
        <v>129.30000000000001</v>
      </c>
      <c r="O240" s="56">
        <v>129.30000000000001</v>
      </c>
      <c r="P240" s="56">
        <v>129.30000000000001</v>
      </c>
      <c r="Q240" s="56">
        <v>129.30000000000001</v>
      </c>
      <c r="R240" s="56">
        <v>129.30000000000001</v>
      </c>
      <c r="S240" s="56">
        <v>128.69999999999999</v>
      </c>
      <c r="T240" s="56">
        <v>772.2</v>
      </c>
      <c r="U240" s="56">
        <v>1547.4</v>
      </c>
      <c r="V240" s="58">
        <v>1547.4</v>
      </c>
      <c r="W240" s="58">
        <v>1418.1</v>
      </c>
      <c r="X240" s="58">
        <v>1288.8</v>
      </c>
      <c r="Y240" s="52">
        <v>0.83288096161302827</v>
      </c>
    </row>
    <row r="241" spans="1:25" x14ac:dyDescent="0.25">
      <c r="A241" s="50" t="s">
        <v>417</v>
      </c>
      <c r="B241" s="50" t="s">
        <v>395</v>
      </c>
      <c r="C241" s="50" t="s">
        <v>128</v>
      </c>
      <c r="D241" s="50" t="s">
        <v>67</v>
      </c>
      <c r="E241" s="50" t="s">
        <v>421</v>
      </c>
      <c r="F241" s="50" t="s">
        <v>96</v>
      </c>
      <c r="G241" s="51">
        <v>155</v>
      </c>
      <c r="H241" s="55">
        <v>44449</v>
      </c>
      <c r="I241" s="50" t="s">
        <v>285</v>
      </c>
      <c r="J241" s="51" t="s">
        <v>41</v>
      </c>
      <c r="K241" s="51" t="s">
        <v>20</v>
      </c>
      <c r="L241" s="50" t="s">
        <v>69</v>
      </c>
      <c r="M241" s="56" t="s">
        <v>101</v>
      </c>
      <c r="N241" s="56">
        <v>160.88</v>
      </c>
      <c r="O241" s="56" t="s">
        <v>101</v>
      </c>
      <c r="P241" s="56" t="s">
        <v>101</v>
      </c>
      <c r="Q241" s="56" t="s">
        <v>101</v>
      </c>
      <c r="R241" s="56" t="s">
        <v>101</v>
      </c>
      <c r="S241" s="56" t="s">
        <v>101</v>
      </c>
      <c r="T241" s="56" t="s">
        <v>101</v>
      </c>
      <c r="U241" s="56">
        <v>160.88</v>
      </c>
      <c r="V241" s="58">
        <v>160.88</v>
      </c>
      <c r="W241" s="58">
        <v>0</v>
      </c>
      <c r="X241" s="58" t="s">
        <v>101</v>
      </c>
      <c r="Y241" s="52" t="s">
        <v>102</v>
      </c>
    </row>
    <row r="242" spans="1:25" x14ac:dyDescent="0.25">
      <c r="A242" s="50" t="s">
        <v>417</v>
      </c>
      <c r="B242" s="50" t="s">
        <v>395</v>
      </c>
      <c r="C242" s="50" t="s">
        <v>128</v>
      </c>
      <c r="D242" s="50" t="s">
        <v>67</v>
      </c>
      <c r="E242" s="50" t="s">
        <v>421</v>
      </c>
      <c r="F242" s="50" t="s">
        <v>96</v>
      </c>
      <c r="G242" s="51">
        <v>156</v>
      </c>
      <c r="H242" s="55">
        <v>44449</v>
      </c>
      <c r="I242" s="50" t="s">
        <v>286</v>
      </c>
      <c r="J242" s="51" t="s">
        <v>41</v>
      </c>
      <c r="K242" s="51" t="s">
        <v>20</v>
      </c>
      <c r="L242" s="50" t="s">
        <v>69</v>
      </c>
      <c r="M242" s="56" t="s">
        <v>101</v>
      </c>
      <c r="N242" s="56" t="s">
        <v>101</v>
      </c>
      <c r="O242" s="56">
        <v>160.76</v>
      </c>
      <c r="P242" s="56" t="s">
        <v>101</v>
      </c>
      <c r="Q242" s="56" t="s">
        <v>101</v>
      </c>
      <c r="R242" s="56" t="s">
        <v>101</v>
      </c>
      <c r="S242" s="56" t="s">
        <v>101</v>
      </c>
      <c r="T242" s="56" t="s">
        <v>101</v>
      </c>
      <c r="U242" s="56">
        <v>160.76</v>
      </c>
      <c r="V242" s="58">
        <v>160.76</v>
      </c>
      <c r="W242" s="58">
        <v>160.76</v>
      </c>
      <c r="X242" s="58" t="s">
        <v>101</v>
      </c>
      <c r="Y242" s="52" t="s">
        <v>102</v>
      </c>
    </row>
    <row r="243" spans="1:25" x14ac:dyDescent="0.25">
      <c r="A243" s="50" t="s">
        <v>417</v>
      </c>
      <c r="B243" s="50" t="s">
        <v>398</v>
      </c>
      <c r="C243" s="50" t="s">
        <v>121</v>
      </c>
      <c r="D243" s="50" t="s">
        <v>67</v>
      </c>
      <c r="E243" s="50" t="s">
        <v>421</v>
      </c>
      <c r="F243" s="50" t="s">
        <v>96</v>
      </c>
      <c r="G243" s="51">
        <v>43</v>
      </c>
      <c r="H243" s="55">
        <v>44449</v>
      </c>
      <c r="I243" s="50" t="s">
        <v>173</v>
      </c>
      <c r="J243" s="51" t="s">
        <v>41</v>
      </c>
      <c r="K243" s="51" t="s">
        <v>20</v>
      </c>
      <c r="L243" s="50" t="s">
        <v>69</v>
      </c>
      <c r="M243" s="56" t="s">
        <v>101</v>
      </c>
      <c r="N243" s="56" t="s">
        <v>101</v>
      </c>
      <c r="O243" s="56" t="s">
        <v>101</v>
      </c>
      <c r="P243" s="56" t="s">
        <v>101</v>
      </c>
      <c r="Q243" s="56" t="s">
        <v>101</v>
      </c>
      <c r="R243" s="56" t="s">
        <v>101</v>
      </c>
      <c r="S243" s="56" t="s">
        <v>101</v>
      </c>
      <c r="T243" s="56">
        <v>1306.17</v>
      </c>
      <c r="U243" s="56">
        <v>1306.17</v>
      </c>
      <c r="V243" s="58">
        <v>1306.17</v>
      </c>
      <c r="W243" s="58">
        <v>1306.17</v>
      </c>
      <c r="X243" s="58">
        <v>1306.17</v>
      </c>
      <c r="Y243" s="52">
        <v>1</v>
      </c>
    </row>
    <row r="244" spans="1:25" x14ac:dyDescent="0.25">
      <c r="A244" s="50" t="s">
        <v>417</v>
      </c>
      <c r="B244" s="50" t="s">
        <v>409</v>
      </c>
      <c r="C244" s="50" t="s">
        <v>122</v>
      </c>
      <c r="D244" s="50" t="s">
        <v>67</v>
      </c>
      <c r="E244" s="50" t="s">
        <v>421</v>
      </c>
      <c r="F244" s="50" t="s">
        <v>96</v>
      </c>
      <c r="G244" s="51">
        <v>175</v>
      </c>
      <c r="H244" s="55">
        <v>44449</v>
      </c>
      <c r="I244" s="50" t="s">
        <v>305</v>
      </c>
      <c r="J244" s="51" t="s">
        <v>41</v>
      </c>
      <c r="K244" s="51" t="s">
        <v>20</v>
      </c>
      <c r="L244" s="50" t="s">
        <v>69</v>
      </c>
      <c r="M244" s="56" t="s">
        <v>101</v>
      </c>
      <c r="N244" s="56" t="s">
        <v>101</v>
      </c>
      <c r="O244" s="56" t="s">
        <v>101</v>
      </c>
      <c r="P244" s="56" t="s">
        <v>101</v>
      </c>
      <c r="Q244" s="56" t="s">
        <v>101</v>
      </c>
      <c r="R244" s="56" t="s">
        <v>101</v>
      </c>
      <c r="S244" s="56">
        <v>62.19</v>
      </c>
      <c r="T244" s="56" t="s">
        <v>101</v>
      </c>
      <c r="U244" s="56">
        <v>62.19</v>
      </c>
      <c r="V244" s="58">
        <v>62.19</v>
      </c>
      <c r="W244" s="58">
        <v>62.19</v>
      </c>
      <c r="X244" s="58">
        <v>62.19</v>
      </c>
      <c r="Y244" s="52">
        <v>1</v>
      </c>
    </row>
    <row r="245" spans="1:25" x14ac:dyDescent="0.25">
      <c r="A245" s="50" t="s">
        <v>417</v>
      </c>
      <c r="B245" s="50" t="s">
        <v>410</v>
      </c>
      <c r="C245" s="50" t="s">
        <v>129</v>
      </c>
      <c r="D245" s="50" t="s">
        <v>67</v>
      </c>
      <c r="E245" s="50" t="s">
        <v>421</v>
      </c>
      <c r="F245" s="50" t="s">
        <v>96</v>
      </c>
      <c r="G245" s="51">
        <v>235</v>
      </c>
      <c r="H245" s="55">
        <v>44449</v>
      </c>
      <c r="I245" s="50" t="s">
        <v>365</v>
      </c>
      <c r="J245" s="51" t="s">
        <v>41</v>
      </c>
      <c r="K245" s="51" t="s">
        <v>20</v>
      </c>
      <c r="L245" s="50" t="s">
        <v>69</v>
      </c>
      <c r="M245" s="56" t="s">
        <v>101</v>
      </c>
      <c r="N245" s="56">
        <v>0</v>
      </c>
      <c r="O245" s="56" t="s">
        <v>101</v>
      </c>
      <c r="P245" s="56">
        <v>-80.44</v>
      </c>
      <c r="Q245" s="56">
        <v>-71.87</v>
      </c>
      <c r="R245" s="56" t="s">
        <v>101</v>
      </c>
      <c r="S245" s="56" t="s">
        <v>101</v>
      </c>
      <c r="T245" s="56" t="s">
        <v>101</v>
      </c>
      <c r="U245" s="56">
        <v>-152.31</v>
      </c>
      <c r="V245" s="58">
        <v>-152.31</v>
      </c>
      <c r="W245" s="58">
        <v>-152.31</v>
      </c>
      <c r="X245" s="58">
        <v>-152.31</v>
      </c>
      <c r="Y245" s="52">
        <v>1</v>
      </c>
    </row>
    <row r="246" spans="1:25" x14ac:dyDescent="0.25">
      <c r="A246" s="50" t="s">
        <v>417</v>
      </c>
      <c r="B246" s="50" t="s">
        <v>410</v>
      </c>
      <c r="C246" s="50" t="s">
        <v>129</v>
      </c>
      <c r="D246" s="50" t="s">
        <v>67</v>
      </c>
      <c r="E246" s="50" t="s">
        <v>421</v>
      </c>
      <c r="F246" s="50" t="s">
        <v>96</v>
      </c>
      <c r="G246" s="51">
        <v>238</v>
      </c>
      <c r="H246" s="55">
        <v>44449</v>
      </c>
      <c r="I246" s="50" t="s">
        <v>368</v>
      </c>
      <c r="J246" s="51" t="s">
        <v>41</v>
      </c>
      <c r="K246" s="51" t="s">
        <v>20</v>
      </c>
      <c r="L246" s="50" t="s">
        <v>69</v>
      </c>
      <c r="M246" s="56" t="s">
        <v>101</v>
      </c>
      <c r="N246" s="56" t="s">
        <v>101</v>
      </c>
      <c r="O246" s="56" t="s">
        <v>101</v>
      </c>
      <c r="P246" s="56" t="s">
        <v>101</v>
      </c>
      <c r="Q246" s="56" t="s">
        <v>101</v>
      </c>
      <c r="R246" s="56" t="s">
        <v>101</v>
      </c>
      <c r="S246" s="56" t="s">
        <v>101</v>
      </c>
      <c r="T246" s="56">
        <v>150.15</v>
      </c>
      <c r="U246" s="56">
        <v>150.15</v>
      </c>
      <c r="V246" s="58">
        <v>150.15</v>
      </c>
      <c r="W246" s="58">
        <v>150.15</v>
      </c>
      <c r="X246" s="58">
        <v>150.15</v>
      </c>
      <c r="Y246" s="52">
        <v>1</v>
      </c>
    </row>
    <row r="247" spans="1:25" x14ac:dyDescent="0.25">
      <c r="A247" s="50" t="s">
        <v>417</v>
      </c>
      <c r="B247" s="50" t="s">
        <v>411</v>
      </c>
      <c r="C247" s="50" t="s">
        <v>81</v>
      </c>
      <c r="D247" s="50" t="s">
        <v>67</v>
      </c>
      <c r="E247" s="50" t="s">
        <v>421</v>
      </c>
      <c r="F247" s="50" t="s">
        <v>96</v>
      </c>
      <c r="G247" s="51">
        <v>204</v>
      </c>
      <c r="H247" s="55">
        <v>44449</v>
      </c>
      <c r="I247" s="50" t="s">
        <v>334</v>
      </c>
      <c r="J247" s="51" t="s">
        <v>41</v>
      </c>
      <c r="K247" s="51" t="s">
        <v>20</v>
      </c>
      <c r="L247" s="50" t="s">
        <v>69</v>
      </c>
      <c r="M247" s="56" t="s">
        <v>101</v>
      </c>
      <c r="N247" s="56">
        <v>89.21</v>
      </c>
      <c r="O247" s="56">
        <v>89.21</v>
      </c>
      <c r="P247" s="56">
        <v>89.21</v>
      </c>
      <c r="Q247" s="56" t="s">
        <v>101</v>
      </c>
      <c r="R247" s="56" t="s">
        <v>101</v>
      </c>
      <c r="S247" s="56" t="s">
        <v>101</v>
      </c>
      <c r="T247" s="56">
        <v>80.63</v>
      </c>
      <c r="U247" s="56">
        <v>348.26</v>
      </c>
      <c r="V247" s="58">
        <v>348.26</v>
      </c>
      <c r="W247" s="58">
        <v>259.04999999999995</v>
      </c>
      <c r="X247" s="58">
        <v>169.83999999999997</v>
      </c>
      <c r="Y247" s="52">
        <v>0.4876816171825647</v>
      </c>
    </row>
    <row r="248" spans="1:25" x14ac:dyDescent="0.25">
      <c r="A248" s="50" t="s">
        <v>417</v>
      </c>
      <c r="B248" s="50" t="s">
        <v>411</v>
      </c>
      <c r="C248" s="50" t="s">
        <v>81</v>
      </c>
      <c r="D248" s="50" t="s">
        <v>67</v>
      </c>
      <c r="E248" s="50" t="s">
        <v>421</v>
      </c>
      <c r="F248" s="50" t="s">
        <v>96</v>
      </c>
      <c r="G248" s="51">
        <v>223</v>
      </c>
      <c r="H248" s="55">
        <v>44449</v>
      </c>
      <c r="I248" s="50" t="s">
        <v>353</v>
      </c>
      <c r="J248" s="51" t="s">
        <v>41</v>
      </c>
      <c r="K248" s="51" t="s">
        <v>20</v>
      </c>
      <c r="L248" s="50" t="s">
        <v>69</v>
      </c>
      <c r="M248" s="56" t="s">
        <v>101</v>
      </c>
      <c r="N248" s="56">
        <v>89.01</v>
      </c>
      <c r="O248" s="56">
        <v>89.01</v>
      </c>
      <c r="P248" s="56">
        <v>89.01</v>
      </c>
      <c r="Q248" s="56" t="s">
        <v>101</v>
      </c>
      <c r="R248" s="57" t="s">
        <v>101</v>
      </c>
      <c r="S248" s="56">
        <v>-241.32</v>
      </c>
      <c r="T248" s="56" t="s">
        <v>101</v>
      </c>
      <c r="U248" s="56">
        <v>25.710000000000036</v>
      </c>
      <c r="V248" s="58">
        <v>25.710000000000036</v>
      </c>
      <c r="W248" s="58">
        <v>-63.3</v>
      </c>
      <c r="X248" s="59">
        <v>-152.31</v>
      </c>
      <c r="Y248" s="52">
        <v>-5.9241540256709371</v>
      </c>
    </row>
    <row r="249" spans="1:25" x14ac:dyDescent="0.25">
      <c r="A249" s="50" t="s">
        <v>416</v>
      </c>
      <c r="B249" s="50" t="s">
        <v>405</v>
      </c>
      <c r="C249" s="50" t="s">
        <v>110</v>
      </c>
      <c r="D249" s="50" t="s">
        <v>75</v>
      </c>
      <c r="E249" s="50" t="s">
        <v>422</v>
      </c>
      <c r="F249" s="50" t="s">
        <v>70</v>
      </c>
      <c r="G249" s="51">
        <v>30</v>
      </c>
      <c r="H249" s="55">
        <v>42451</v>
      </c>
      <c r="I249" s="50" t="s">
        <v>160</v>
      </c>
      <c r="J249" s="51" t="s">
        <v>9</v>
      </c>
      <c r="K249" s="51" t="s">
        <v>8</v>
      </c>
      <c r="L249" s="50" t="s">
        <v>82</v>
      </c>
      <c r="M249" s="56">
        <v>65881.900000000009</v>
      </c>
      <c r="N249" s="56">
        <v>34775.94</v>
      </c>
      <c r="O249" s="56">
        <v>3433.33</v>
      </c>
      <c r="P249" s="56">
        <v>3097.16</v>
      </c>
      <c r="Q249" s="56">
        <v>4031.96</v>
      </c>
      <c r="R249" s="56">
        <v>3045.3999999999996</v>
      </c>
      <c r="S249" s="56">
        <v>310.87</v>
      </c>
      <c r="T249" s="56">
        <v>4903.6099999999997</v>
      </c>
      <c r="U249" s="56">
        <v>53598.270000000011</v>
      </c>
      <c r="V249" s="58">
        <v>119480.17000000001</v>
      </c>
      <c r="W249" s="58">
        <v>18822.329999999998</v>
      </c>
      <c r="X249" s="58">
        <v>15389</v>
      </c>
      <c r="Y249" s="52">
        <v>0.12879961586931118</v>
      </c>
    </row>
    <row r="250" spans="1:25" x14ac:dyDescent="0.25">
      <c r="A250" s="50" t="s">
        <v>416</v>
      </c>
      <c r="B250" s="50" t="s">
        <v>406</v>
      </c>
      <c r="C250" s="50" t="s">
        <v>113</v>
      </c>
      <c r="D250" s="50" t="s">
        <v>94</v>
      </c>
      <c r="E250" s="50" t="s">
        <v>422</v>
      </c>
      <c r="F250" s="50" t="s">
        <v>71</v>
      </c>
      <c r="G250" s="51">
        <v>169</v>
      </c>
      <c r="H250" s="55">
        <v>44449</v>
      </c>
      <c r="I250" s="50" t="s">
        <v>299</v>
      </c>
      <c r="J250" s="51" t="s">
        <v>20</v>
      </c>
      <c r="K250" s="51" t="s">
        <v>20</v>
      </c>
      <c r="L250" s="50" t="s">
        <v>69</v>
      </c>
      <c r="M250" s="56" t="s">
        <v>101</v>
      </c>
      <c r="N250" s="56" t="s">
        <v>101</v>
      </c>
      <c r="O250" s="56" t="s">
        <v>101</v>
      </c>
      <c r="P250" s="56" t="s">
        <v>101</v>
      </c>
      <c r="Q250" s="56" t="s">
        <v>101</v>
      </c>
      <c r="R250" s="56" t="s">
        <v>101</v>
      </c>
      <c r="S250" s="56" t="s">
        <v>101</v>
      </c>
      <c r="T250" s="56">
        <v>-8.19</v>
      </c>
      <c r="U250" s="56">
        <v>-8.19</v>
      </c>
      <c r="V250" s="58">
        <v>-8.19</v>
      </c>
      <c r="W250" s="58">
        <v>-8.19</v>
      </c>
      <c r="X250" s="58">
        <v>-8.19</v>
      </c>
      <c r="Y250" s="52">
        <v>1</v>
      </c>
    </row>
    <row r="251" spans="1:25" x14ac:dyDescent="0.25">
      <c r="A251" s="50" t="s">
        <v>417</v>
      </c>
      <c r="B251" s="50" t="s">
        <v>400</v>
      </c>
      <c r="C251" s="50" t="s">
        <v>124</v>
      </c>
      <c r="D251" s="50" t="s">
        <v>67</v>
      </c>
      <c r="E251" s="50" t="s">
        <v>423</v>
      </c>
      <c r="F251" s="50" t="s">
        <v>71</v>
      </c>
      <c r="G251" s="51">
        <v>15</v>
      </c>
      <c r="H251" s="55">
        <v>44449</v>
      </c>
      <c r="I251" s="50" t="s">
        <v>145</v>
      </c>
      <c r="J251" s="51" t="s">
        <v>20</v>
      </c>
      <c r="K251" s="51" t="s">
        <v>20</v>
      </c>
      <c r="L251" s="50" t="s">
        <v>69</v>
      </c>
      <c r="M251" s="56" t="s">
        <v>101</v>
      </c>
      <c r="N251" s="56">
        <v>130.43</v>
      </c>
      <c r="O251" s="56">
        <v>130.43</v>
      </c>
      <c r="P251" s="56">
        <v>130.43</v>
      </c>
      <c r="Q251" s="56">
        <v>130.43</v>
      </c>
      <c r="R251" s="56">
        <v>130.43</v>
      </c>
      <c r="S251" s="56">
        <v>113.19</v>
      </c>
      <c r="T251" s="56">
        <v>792.33</v>
      </c>
      <c r="U251" s="56">
        <v>1557.67</v>
      </c>
      <c r="V251" s="58">
        <v>1557.67</v>
      </c>
      <c r="W251" s="58">
        <v>1427.2400000000002</v>
      </c>
      <c r="X251" s="58">
        <v>1296.8100000000002</v>
      </c>
      <c r="Y251" s="52">
        <v>0.83253192267938658</v>
      </c>
    </row>
    <row r="252" spans="1:25" x14ac:dyDescent="0.25">
      <c r="A252" s="50" t="s">
        <v>417</v>
      </c>
      <c r="B252" s="50" t="s">
        <v>400</v>
      </c>
      <c r="C252" s="50" t="s">
        <v>124</v>
      </c>
      <c r="D252" s="50" t="s">
        <v>67</v>
      </c>
      <c r="E252" s="50" t="s">
        <v>423</v>
      </c>
      <c r="F252" s="50" t="s">
        <v>96</v>
      </c>
      <c r="G252" s="51">
        <v>66</v>
      </c>
      <c r="H252" s="55">
        <v>44449</v>
      </c>
      <c r="I252" s="50" t="s">
        <v>196</v>
      </c>
      <c r="J252" s="51" t="s">
        <v>41</v>
      </c>
      <c r="K252" s="51" t="s">
        <v>20</v>
      </c>
      <c r="L252" s="50" t="s">
        <v>69</v>
      </c>
      <c r="M252" s="56" t="s">
        <v>101</v>
      </c>
      <c r="N252" s="56" t="s">
        <v>101</v>
      </c>
      <c r="O252" s="56" t="s">
        <v>101</v>
      </c>
      <c r="P252" s="56" t="s">
        <v>101</v>
      </c>
      <c r="Q252" s="56" t="s">
        <v>101</v>
      </c>
      <c r="R252" s="56" t="s">
        <v>101</v>
      </c>
      <c r="S252" s="56">
        <v>116.89</v>
      </c>
      <c r="T252" s="56">
        <v>407.56</v>
      </c>
      <c r="U252" s="56">
        <v>524.45000000000005</v>
      </c>
      <c r="V252" s="58">
        <v>524.45000000000005</v>
      </c>
      <c r="W252" s="58">
        <v>524.45000000000005</v>
      </c>
      <c r="X252" s="58">
        <v>524.45000000000005</v>
      </c>
      <c r="Y252" s="52">
        <v>1</v>
      </c>
    </row>
    <row r="253" spans="1:25" x14ac:dyDescent="0.25">
      <c r="A253" s="50" t="s">
        <v>417</v>
      </c>
      <c r="B253" s="50" t="s">
        <v>400</v>
      </c>
      <c r="C253" s="50" t="s">
        <v>124</v>
      </c>
      <c r="D253" s="50" t="s">
        <v>67</v>
      </c>
      <c r="E253" s="50" t="s">
        <v>423</v>
      </c>
      <c r="F253" s="50" t="s">
        <v>96</v>
      </c>
      <c r="G253" s="51">
        <v>197</v>
      </c>
      <c r="H253" s="55">
        <v>44449</v>
      </c>
      <c r="I253" s="50" t="s">
        <v>327</v>
      </c>
      <c r="J253" s="51" t="s">
        <v>41</v>
      </c>
      <c r="K253" s="51" t="s">
        <v>20</v>
      </c>
      <c r="L253" s="50" t="s">
        <v>69</v>
      </c>
      <c r="M253" s="56" t="s">
        <v>101</v>
      </c>
      <c r="N253" s="56">
        <v>154.43</v>
      </c>
      <c r="O253" s="56">
        <v>154.43</v>
      </c>
      <c r="P253" s="57">
        <v>154.43</v>
      </c>
      <c r="Q253" s="56">
        <v>154.43</v>
      </c>
      <c r="R253" s="56">
        <v>154.43</v>
      </c>
      <c r="S253" s="56">
        <v>134.06</v>
      </c>
      <c r="T253" s="57">
        <v>804.36</v>
      </c>
      <c r="U253" s="56">
        <v>1710.5700000000002</v>
      </c>
      <c r="V253" s="58">
        <v>1710.5700000000002</v>
      </c>
      <c r="W253" s="59">
        <v>1556.14</v>
      </c>
      <c r="X253" s="59">
        <v>1401.71</v>
      </c>
      <c r="Y253" s="52">
        <v>0.8194403035245561</v>
      </c>
    </row>
    <row r="254" spans="1:25" x14ac:dyDescent="0.25">
      <c r="A254" s="50" t="s">
        <v>417</v>
      </c>
      <c r="B254" s="50" t="s">
        <v>400</v>
      </c>
      <c r="C254" s="50" t="s">
        <v>124</v>
      </c>
      <c r="D254" s="50" t="s">
        <v>67</v>
      </c>
      <c r="E254" s="50" t="s">
        <v>423</v>
      </c>
      <c r="F254" s="50" t="s">
        <v>96</v>
      </c>
      <c r="G254" s="51">
        <v>215</v>
      </c>
      <c r="H254" s="55">
        <v>44449</v>
      </c>
      <c r="I254" s="50" t="s">
        <v>345</v>
      </c>
      <c r="J254" s="51" t="s">
        <v>41</v>
      </c>
      <c r="K254" s="51" t="s">
        <v>20</v>
      </c>
      <c r="L254" s="50" t="s">
        <v>69</v>
      </c>
      <c r="M254" s="56" t="s">
        <v>101</v>
      </c>
      <c r="N254" s="56">
        <v>116.89</v>
      </c>
      <c r="O254" s="56">
        <v>116.89</v>
      </c>
      <c r="P254" s="56">
        <v>116.89</v>
      </c>
      <c r="Q254" s="56">
        <v>116.89</v>
      </c>
      <c r="R254" s="56">
        <v>116.89</v>
      </c>
      <c r="S254" s="56">
        <v>101.89</v>
      </c>
      <c r="T254" s="56">
        <v>611.34</v>
      </c>
      <c r="U254" s="56">
        <v>1297.68</v>
      </c>
      <c r="V254" s="58">
        <v>1297.68</v>
      </c>
      <c r="W254" s="58">
        <v>1180.7900000000002</v>
      </c>
      <c r="X254" s="58">
        <v>1063.9000000000001</v>
      </c>
      <c r="Y254" s="52">
        <v>0.81984772825349861</v>
      </c>
    </row>
    <row r="255" spans="1:25" x14ac:dyDescent="0.25">
      <c r="A255" s="50" t="s">
        <v>416</v>
      </c>
      <c r="B255" s="50" t="s">
        <v>414</v>
      </c>
      <c r="C255" s="50" t="s">
        <v>120</v>
      </c>
      <c r="D255" s="50" t="s">
        <v>67</v>
      </c>
      <c r="E255" s="50" t="s">
        <v>424</v>
      </c>
      <c r="F255" s="50" t="s">
        <v>71</v>
      </c>
      <c r="G255" s="51">
        <v>95</v>
      </c>
      <c r="H255" s="55">
        <v>42447</v>
      </c>
      <c r="I255" s="50" t="s">
        <v>225</v>
      </c>
      <c r="J255" s="51" t="s">
        <v>9</v>
      </c>
      <c r="K255" s="51" t="s">
        <v>8</v>
      </c>
      <c r="L255" s="50" t="s">
        <v>69</v>
      </c>
      <c r="M255" s="56" t="s">
        <v>101</v>
      </c>
      <c r="N255" s="56" t="s">
        <v>101</v>
      </c>
      <c r="O255" s="56" t="s">
        <v>101</v>
      </c>
      <c r="P255" s="56" t="s">
        <v>101</v>
      </c>
      <c r="Q255" s="56" t="s">
        <v>101</v>
      </c>
      <c r="R255" s="56" t="s">
        <v>101</v>
      </c>
      <c r="S255" s="56" t="s">
        <v>101</v>
      </c>
      <c r="T255" s="56">
        <v>35</v>
      </c>
      <c r="U255" s="56">
        <v>35</v>
      </c>
      <c r="V255" s="58">
        <v>35</v>
      </c>
      <c r="W255" s="58">
        <v>35</v>
      </c>
      <c r="X255" s="58">
        <v>35</v>
      </c>
      <c r="Y255" s="52">
        <v>1</v>
      </c>
    </row>
    <row r="256" spans="1:25" x14ac:dyDescent="0.25">
      <c r="A256" s="50" t="s">
        <v>416</v>
      </c>
      <c r="B256" s="50" t="s">
        <v>396</v>
      </c>
      <c r="C256" s="50" t="s">
        <v>123</v>
      </c>
      <c r="D256" s="50" t="s">
        <v>67</v>
      </c>
      <c r="E256" s="50" t="s">
        <v>425</v>
      </c>
      <c r="F256" s="50" t="s">
        <v>70</v>
      </c>
      <c r="G256" s="51">
        <v>180</v>
      </c>
      <c r="H256" s="55">
        <v>44456</v>
      </c>
      <c r="I256" s="50" t="s">
        <v>310</v>
      </c>
      <c r="J256" s="51" t="s">
        <v>20</v>
      </c>
      <c r="K256" s="51" t="s">
        <v>20</v>
      </c>
      <c r="L256" s="50" t="s">
        <v>73</v>
      </c>
      <c r="M256" s="56">
        <v>203.63</v>
      </c>
      <c r="N256" s="56" t="s">
        <v>101</v>
      </c>
      <c r="O256" s="56" t="s">
        <v>101</v>
      </c>
      <c r="P256" s="56" t="s">
        <v>101</v>
      </c>
      <c r="Q256" s="56" t="s">
        <v>101</v>
      </c>
      <c r="R256" s="56" t="s">
        <v>101</v>
      </c>
      <c r="S256" s="56" t="s">
        <v>101</v>
      </c>
      <c r="T256" s="56" t="s">
        <v>101</v>
      </c>
      <c r="U256" s="56">
        <v>0</v>
      </c>
      <c r="V256" s="58">
        <v>203.63</v>
      </c>
      <c r="W256" s="58">
        <v>0</v>
      </c>
      <c r="X256" s="58" t="s">
        <v>101</v>
      </c>
      <c r="Y256" s="52" t="s">
        <v>102</v>
      </c>
    </row>
    <row r="257" spans="1:25" x14ac:dyDescent="0.25">
      <c r="A257" s="50" t="s">
        <v>416</v>
      </c>
      <c r="B257" s="50" t="s">
        <v>408</v>
      </c>
      <c r="C257" s="50" t="s">
        <v>119</v>
      </c>
      <c r="D257" s="50" t="s">
        <v>83</v>
      </c>
      <c r="E257" s="50" t="s">
        <v>425</v>
      </c>
      <c r="F257" s="50" t="s">
        <v>70</v>
      </c>
      <c r="G257" s="51">
        <v>248</v>
      </c>
      <c r="H257" s="55">
        <v>42590</v>
      </c>
      <c r="I257" s="50" t="s">
        <v>377</v>
      </c>
      <c r="J257" s="51" t="s">
        <v>9</v>
      </c>
      <c r="K257" s="51" t="s">
        <v>8</v>
      </c>
      <c r="L257" s="50" t="s">
        <v>84</v>
      </c>
      <c r="M257" s="56">
        <v>216.87</v>
      </c>
      <c r="N257" s="56" t="s">
        <v>101</v>
      </c>
      <c r="O257" s="56" t="s">
        <v>101</v>
      </c>
      <c r="P257" s="56" t="s">
        <v>101</v>
      </c>
      <c r="Q257" s="56" t="s">
        <v>101</v>
      </c>
      <c r="R257" s="56" t="s">
        <v>101</v>
      </c>
      <c r="S257" s="56" t="s">
        <v>101</v>
      </c>
      <c r="T257" s="56" t="s">
        <v>101</v>
      </c>
      <c r="U257" s="56">
        <v>0</v>
      </c>
      <c r="V257" s="58">
        <v>216.87</v>
      </c>
      <c r="W257" s="58">
        <v>0</v>
      </c>
      <c r="X257" s="58" t="s">
        <v>101</v>
      </c>
      <c r="Y257" s="52" t="s">
        <v>102</v>
      </c>
    </row>
    <row r="258" spans="1:25" x14ac:dyDescent="0.25">
      <c r="A258" s="50"/>
      <c r="B258" s="50"/>
      <c r="C258" s="50"/>
      <c r="D258" s="50"/>
      <c r="E258" s="50"/>
      <c r="F258" s="50"/>
      <c r="G258" s="51"/>
      <c r="H258" s="55"/>
      <c r="I258" s="50"/>
      <c r="J258" s="51"/>
      <c r="K258" s="51"/>
      <c r="L258" s="50"/>
      <c r="M258" s="56">
        <v>2527569.6200000038</v>
      </c>
      <c r="N258" s="56"/>
      <c r="O258" s="56"/>
      <c r="P258" s="56"/>
      <c r="Q258" s="56"/>
      <c r="R258" s="56"/>
      <c r="S258" s="56"/>
      <c r="T258" s="56"/>
      <c r="U258" s="56">
        <v>1664905.9399999902</v>
      </c>
      <c r="V258" s="58">
        <v>4192475.559999994</v>
      </c>
      <c r="W258" s="58"/>
      <c r="X258" s="58"/>
      <c r="Y258" s="52"/>
    </row>
    <row r="259" spans="1:25" x14ac:dyDescent="0.25">
      <c r="M259" s="60">
        <f>SUM(M2:M258)</f>
        <v>5031218.270000007</v>
      </c>
      <c r="U259" s="60">
        <f>SUM(U2:U258)</f>
        <v>3298918.1999999802</v>
      </c>
      <c r="V259" s="60">
        <f>SUM(V2:V258)</f>
        <v>8330136.4699999858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6A15-B6EC-4B71-BB14-9D55D0FD9919}">
  <dimension ref="A3:B11"/>
  <sheetViews>
    <sheetView workbookViewId="0">
      <selection activeCell="A7" sqref="A7"/>
    </sheetView>
  </sheetViews>
  <sheetFormatPr defaultRowHeight="15" x14ac:dyDescent="0.25"/>
  <cols>
    <col min="1" max="1" width="18" bestFit="1" customWidth="1"/>
    <col min="2" max="2" width="23.7109375" bestFit="1" customWidth="1"/>
  </cols>
  <sheetData>
    <row r="3" spans="1:2" x14ac:dyDescent="0.25">
      <c r="A3" s="44" t="s">
        <v>28</v>
      </c>
      <c r="B3" t="s">
        <v>99</v>
      </c>
    </row>
    <row r="4" spans="1:2" x14ac:dyDescent="0.25">
      <c r="A4" s="45" t="s">
        <v>8</v>
      </c>
      <c r="B4" s="43">
        <v>64</v>
      </c>
    </row>
    <row r="5" spans="1:2" x14ac:dyDescent="0.25">
      <c r="A5" s="46" t="s">
        <v>9</v>
      </c>
      <c r="B5" s="43">
        <v>64</v>
      </c>
    </row>
    <row r="6" spans="1:2" x14ac:dyDescent="0.25">
      <c r="A6" s="45" t="s">
        <v>20</v>
      </c>
      <c r="B6" s="43">
        <v>193</v>
      </c>
    </row>
    <row r="7" spans="1:2" x14ac:dyDescent="0.25">
      <c r="A7" s="46" t="s">
        <v>41</v>
      </c>
      <c r="B7" s="43">
        <v>31</v>
      </c>
    </row>
    <row r="8" spans="1:2" x14ac:dyDescent="0.25">
      <c r="A8" s="46" t="s">
        <v>20</v>
      </c>
      <c r="B8" s="43">
        <v>162</v>
      </c>
    </row>
    <row r="9" spans="1:2" x14ac:dyDescent="0.25">
      <c r="A9" s="45" t="s">
        <v>100</v>
      </c>
      <c r="B9" s="43"/>
    </row>
    <row r="10" spans="1:2" x14ac:dyDescent="0.25">
      <c r="A10" s="46" t="s">
        <v>100</v>
      </c>
      <c r="B10" s="43"/>
    </row>
    <row r="11" spans="1:2" x14ac:dyDescent="0.25">
      <c r="A11" s="45" t="s">
        <v>36</v>
      </c>
      <c r="B11" s="43">
        <v>257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668A-30AF-4027-94A6-B9E77ACC6A5F}">
  <dimension ref="A2:T21"/>
  <sheetViews>
    <sheetView topLeftCell="E1" workbookViewId="0">
      <selection activeCell="L25" sqref="L25"/>
    </sheetView>
  </sheetViews>
  <sheetFormatPr defaultColWidth="26.140625" defaultRowHeight="15" x14ac:dyDescent="0.25"/>
  <cols>
    <col min="1" max="1" width="16.140625" bestFit="1" customWidth="1"/>
    <col min="2" max="3" width="12.7109375" bestFit="1" customWidth="1"/>
    <col min="4" max="5" width="11.5703125" bestFit="1" customWidth="1"/>
    <col min="6" max="6" width="12.5703125" bestFit="1" customWidth="1"/>
    <col min="7" max="8" width="13.7109375" bestFit="1" customWidth="1"/>
    <col min="9" max="9" width="11.140625" bestFit="1" customWidth="1"/>
    <col min="10" max="10" width="12.7109375" bestFit="1" customWidth="1"/>
    <col min="11" max="11" width="9.140625" customWidth="1"/>
    <col min="12" max="12" width="17.140625" bestFit="1" customWidth="1"/>
    <col min="13" max="13" width="9" bestFit="1" customWidth="1"/>
    <col min="14" max="14" width="10.5703125" bestFit="1" customWidth="1"/>
    <col min="15" max="16" width="11.5703125" bestFit="1" customWidth="1"/>
    <col min="17" max="17" width="12.5703125" bestFit="1" customWidth="1"/>
    <col min="18" max="19" width="13.7109375" bestFit="1" customWidth="1"/>
    <col min="20" max="20" width="10.42578125" bestFit="1" customWidth="1"/>
  </cols>
  <sheetData>
    <row r="2" spans="1:20" x14ac:dyDescent="0.25">
      <c r="A2" s="33" t="s">
        <v>43</v>
      </c>
      <c r="B2" s="33"/>
      <c r="C2" s="33"/>
      <c r="D2" s="33"/>
      <c r="E2" s="32"/>
      <c r="F2" s="32"/>
      <c r="G2" s="32"/>
      <c r="H2" s="32"/>
      <c r="I2" s="32"/>
      <c r="L2" s="36" t="s">
        <v>40</v>
      </c>
      <c r="M2" s="36"/>
      <c r="N2" s="36"/>
      <c r="O2" s="36"/>
      <c r="P2" s="36"/>
    </row>
    <row r="3" spans="1:20" x14ac:dyDescent="0.25">
      <c r="A3" s="44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103</v>
      </c>
      <c r="G3" t="s">
        <v>33</v>
      </c>
      <c r="H3" t="s">
        <v>34</v>
      </c>
      <c r="I3" t="s">
        <v>35</v>
      </c>
      <c r="L3" s="44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103</v>
      </c>
      <c r="R3" t="s">
        <v>33</v>
      </c>
      <c r="S3" t="s">
        <v>34</v>
      </c>
      <c r="T3" t="s">
        <v>35</v>
      </c>
    </row>
    <row r="4" spans="1:20" x14ac:dyDescent="0.25">
      <c r="A4" s="45" t="s">
        <v>8</v>
      </c>
      <c r="B4" s="61">
        <v>2505874.3300000038</v>
      </c>
      <c r="C4" s="61">
        <v>1279199.3699999903</v>
      </c>
      <c r="D4" s="61">
        <v>95836.930000000008</v>
      </c>
      <c r="E4" s="61">
        <v>38348.179999999993</v>
      </c>
      <c r="F4" s="61">
        <v>8094</v>
      </c>
      <c r="G4" s="61">
        <v>27148.25</v>
      </c>
      <c r="H4" s="61">
        <v>4868.3999999999978</v>
      </c>
      <c r="I4" s="61">
        <v>67678.600000000006</v>
      </c>
      <c r="L4" s="45" t="s">
        <v>8</v>
      </c>
      <c r="M4" s="64">
        <v>0.99141654108028088</v>
      </c>
      <c r="N4" s="64">
        <v>0.96621741361810376</v>
      </c>
      <c r="O4" s="64">
        <v>0.84100753894742575</v>
      </c>
      <c r="P4" s="64">
        <v>0.76374715523046244</v>
      </c>
      <c r="Q4" s="64">
        <v>0.35696912309701373</v>
      </c>
      <c r="R4" s="64">
        <v>0.77998674942624902</v>
      </c>
      <c r="S4" s="64">
        <v>0.45586147743914524</v>
      </c>
      <c r="T4" s="64">
        <v>0.6228722921567087</v>
      </c>
    </row>
    <row r="5" spans="1:20" x14ac:dyDescent="0.25">
      <c r="A5" s="45" t="s">
        <v>20</v>
      </c>
      <c r="B5" s="61">
        <v>21695.28999999999</v>
      </c>
      <c r="C5" s="61">
        <v>44725.609999999986</v>
      </c>
      <c r="D5" s="61">
        <v>18117.969999999998</v>
      </c>
      <c r="E5" s="61">
        <v>11862.389999999998</v>
      </c>
      <c r="F5" s="61">
        <v>14580.229999999994</v>
      </c>
      <c r="G5" s="61">
        <v>7657.7900000000036</v>
      </c>
      <c r="H5" s="61">
        <v>5811.1600000000017</v>
      </c>
      <c r="I5" s="61">
        <v>40977.060000000005</v>
      </c>
      <c r="L5" s="45" t="s">
        <v>20</v>
      </c>
      <c r="M5" s="64">
        <v>8.5834589197190773E-3</v>
      </c>
      <c r="N5" s="64">
        <v>3.3782586381896289E-2</v>
      </c>
      <c r="O5" s="64">
        <v>0.15899246105257428</v>
      </c>
      <c r="P5" s="64">
        <v>0.23625284476953756</v>
      </c>
      <c r="Q5" s="64">
        <v>0.64303087690298621</v>
      </c>
      <c r="R5" s="64">
        <v>0.2200132505737511</v>
      </c>
      <c r="S5" s="64">
        <v>0.54413852256085471</v>
      </c>
      <c r="T5" s="64">
        <v>0.37712770784329142</v>
      </c>
    </row>
    <row r="6" spans="1:20" x14ac:dyDescent="0.25">
      <c r="A6" s="45" t="s">
        <v>36</v>
      </c>
      <c r="B6" s="61">
        <v>2527569.6200000038</v>
      </c>
      <c r="C6" s="61">
        <v>1323924.9799999902</v>
      </c>
      <c r="D6" s="61">
        <v>113954.90000000001</v>
      </c>
      <c r="E6" s="61">
        <v>50210.569999999992</v>
      </c>
      <c r="F6" s="61">
        <v>22674.229999999996</v>
      </c>
      <c r="G6" s="61">
        <v>34806.04</v>
      </c>
      <c r="H6" s="61">
        <v>10679.56</v>
      </c>
      <c r="I6" s="61">
        <v>108655.66</v>
      </c>
      <c r="L6" s="45" t="s">
        <v>36</v>
      </c>
      <c r="M6" s="64">
        <v>1</v>
      </c>
      <c r="N6" s="64">
        <v>1</v>
      </c>
      <c r="O6" s="64">
        <v>1</v>
      </c>
      <c r="P6" s="64">
        <v>1</v>
      </c>
      <c r="Q6" s="64">
        <v>1</v>
      </c>
      <c r="R6" s="64">
        <v>1</v>
      </c>
      <c r="S6" s="64">
        <v>1</v>
      </c>
      <c r="T6" s="64">
        <v>1</v>
      </c>
    </row>
    <row r="7" spans="1:20" x14ac:dyDescent="0.25">
      <c r="L7" s="33" t="s">
        <v>38</v>
      </c>
      <c r="M7" s="36"/>
    </row>
    <row r="8" spans="1:20" x14ac:dyDescent="0.25">
      <c r="A8" t="s">
        <v>28</v>
      </c>
      <c r="B8" t="s">
        <v>29</v>
      </c>
      <c r="C8" t="s">
        <v>30</v>
      </c>
      <c r="D8" s="31" t="s">
        <v>31</v>
      </c>
      <c r="E8" s="31" t="s">
        <v>32</v>
      </c>
      <c r="F8" s="31" t="s">
        <v>103</v>
      </c>
      <c r="G8" s="31" t="s">
        <v>33</v>
      </c>
      <c r="H8" s="31" t="s">
        <v>34</v>
      </c>
      <c r="I8" s="31" t="s">
        <v>35</v>
      </c>
      <c r="J8" s="28" t="s">
        <v>37</v>
      </c>
      <c r="L8" s="27" t="s">
        <v>28</v>
      </c>
      <c r="M8" s="31" t="s">
        <v>29</v>
      </c>
      <c r="N8" s="31" t="s">
        <v>30</v>
      </c>
      <c r="O8" s="31" t="s">
        <v>31</v>
      </c>
      <c r="P8" s="31" t="s">
        <v>32</v>
      </c>
      <c r="Q8" s="31" t="s">
        <v>103</v>
      </c>
      <c r="R8" s="31" t="s">
        <v>33</v>
      </c>
      <c r="S8" s="31" t="s">
        <v>34</v>
      </c>
      <c r="T8" s="28" t="s">
        <v>35</v>
      </c>
    </row>
    <row r="9" spans="1:20" x14ac:dyDescent="0.25">
      <c r="A9" t="s">
        <v>8</v>
      </c>
      <c r="B9" s="61">
        <v>2505874.3300000033</v>
      </c>
      <c r="C9" s="61">
        <v>1279199.3699999903</v>
      </c>
      <c r="D9" s="40">
        <v>95836.93</v>
      </c>
      <c r="E9" s="40">
        <v>38348.179999999993</v>
      </c>
      <c r="F9" s="40">
        <v>8094.0000000000018</v>
      </c>
      <c r="G9" s="40">
        <v>27148.25</v>
      </c>
      <c r="H9" s="40">
        <v>4868.3999999999987</v>
      </c>
      <c r="I9" s="40">
        <v>67678.599999999991</v>
      </c>
      <c r="J9" s="62">
        <f>SUM(B9:I9)</f>
        <v>4027048.059999994</v>
      </c>
      <c r="L9" s="29" t="s">
        <v>8</v>
      </c>
      <c r="M9" s="65">
        <v>0.99141654108028088</v>
      </c>
      <c r="N9" s="65">
        <v>0.96621741361810376</v>
      </c>
      <c r="O9" s="65">
        <v>0.84100753894742564</v>
      </c>
      <c r="P9" s="65">
        <v>0.76374715523046244</v>
      </c>
      <c r="Q9" s="65">
        <v>0.35696912309701373</v>
      </c>
      <c r="R9" s="65">
        <v>0.77998674942624902</v>
      </c>
      <c r="S9" s="65">
        <v>0.4558614774391454</v>
      </c>
      <c r="T9" s="41">
        <v>0.62287229215670858</v>
      </c>
    </row>
    <row r="10" spans="1:20" x14ac:dyDescent="0.25">
      <c r="A10" t="s">
        <v>20</v>
      </c>
      <c r="B10" s="61">
        <v>21695.289999999997</v>
      </c>
      <c r="C10" s="61">
        <v>44725.609999999971</v>
      </c>
      <c r="D10" s="40">
        <v>18117.97</v>
      </c>
      <c r="E10" s="40">
        <v>11862.389999999998</v>
      </c>
      <c r="F10" s="40">
        <v>14580.229999999998</v>
      </c>
      <c r="G10" s="40">
        <v>7657.7900000000027</v>
      </c>
      <c r="H10" s="40">
        <v>5811.1599999999989</v>
      </c>
      <c r="I10" s="40">
        <v>40977.06</v>
      </c>
      <c r="J10" s="62">
        <f t="shared" ref="J10:J11" si="0">SUM(B10:I10)</f>
        <v>165427.49999999997</v>
      </c>
      <c r="L10" s="29" t="s">
        <v>20</v>
      </c>
      <c r="M10" s="65">
        <v>8.5834589197190808E-3</v>
      </c>
      <c r="N10" s="65">
        <v>3.3782586381896275E-2</v>
      </c>
      <c r="O10" s="65">
        <v>0.15899246105257434</v>
      </c>
      <c r="P10" s="65">
        <v>0.23625284476953756</v>
      </c>
      <c r="Q10" s="65">
        <v>0.64303087690298621</v>
      </c>
      <c r="R10" s="65">
        <v>0.22001325057375107</v>
      </c>
      <c r="S10" s="65">
        <v>0.5441385225608546</v>
      </c>
      <c r="T10" s="41">
        <v>0.37712770784329136</v>
      </c>
    </row>
    <row r="11" spans="1:20" x14ac:dyDescent="0.25">
      <c r="A11" t="s">
        <v>36</v>
      </c>
      <c r="B11" s="61">
        <v>2527569.6200000034</v>
      </c>
      <c r="C11" s="61">
        <v>1323924.9799999902</v>
      </c>
      <c r="D11" s="42">
        <v>113954.9</v>
      </c>
      <c r="E11" s="42">
        <v>50210.569999999992</v>
      </c>
      <c r="F11" s="42">
        <v>22674.23</v>
      </c>
      <c r="G11" s="42">
        <v>34806.04</v>
      </c>
      <c r="H11" s="42">
        <v>10679.559999999998</v>
      </c>
      <c r="I11" s="42">
        <v>108655.65999999999</v>
      </c>
      <c r="J11" s="62">
        <f t="shared" si="0"/>
        <v>4192475.5599999935</v>
      </c>
      <c r="L11" s="30" t="s">
        <v>36</v>
      </c>
      <c r="M11" s="34">
        <v>1</v>
      </c>
      <c r="N11" s="34">
        <v>1</v>
      </c>
      <c r="O11" s="34">
        <v>1</v>
      </c>
      <c r="P11" s="34">
        <v>1</v>
      </c>
      <c r="Q11" s="34">
        <v>1</v>
      </c>
      <c r="R11" s="34">
        <v>1</v>
      </c>
      <c r="S11" s="34">
        <v>1</v>
      </c>
      <c r="T11" s="35">
        <v>1</v>
      </c>
    </row>
    <row r="12" spans="1:20" x14ac:dyDescent="0.25">
      <c r="L12" s="33" t="s">
        <v>42</v>
      </c>
      <c r="M12" s="36"/>
      <c r="N12" s="36"/>
      <c r="O12" s="36"/>
      <c r="P12" s="36"/>
      <c r="Q12" s="36"/>
    </row>
    <row r="13" spans="1:20" x14ac:dyDescent="0.25">
      <c r="A13" t="s">
        <v>28</v>
      </c>
      <c r="B13" t="s">
        <v>29</v>
      </c>
      <c r="C13" t="s">
        <v>30</v>
      </c>
      <c r="D13" s="31" t="s">
        <v>31</v>
      </c>
      <c r="E13" s="31" t="s">
        <v>32</v>
      </c>
      <c r="F13" s="31" t="s">
        <v>103</v>
      </c>
      <c r="G13" s="31" t="s">
        <v>33</v>
      </c>
      <c r="H13" s="31" t="s">
        <v>34</v>
      </c>
      <c r="I13" s="28" t="s">
        <v>35</v>
      </c>
      <c r="L13" s="44" t="s">
        <v>28</v>
      </c>
      <c r="M13" t="s">
        <v>29</v>
      </c>
      <c r="N13" t="s">
        <v>30</v>
      </c>
      <c r="O13" t="s">
        <v>31</v>
      </c>
      <c r="P13" t="s">
        <v>32</v>
      </c>
      <c r="Q13" t="s">
        <v>103</v>
      </c>
      <c r="R13" t="s">
        <v>33</v>
      </c>
      <c r="S13" t="s">
        <v>34</v>
      </c>
      <c r="T13" t="s">
        <v>35</v>
      </c>
    </row>
    <row r="14" spans="1:20" x14ac:dyDescent="0.25">
      <c r="A14" t="s">
        <v>8</v>
      </c>
      <c r="B14" s="63">
        <f t="shared" ref="B14:I14" si="1">B9/$J$9</f>
        <v>0.62226084532996784</v>
      </c>
      <c r="C14" s="63">
        <f t="shared" si="1"/>
        <v>0.31765187575138903</v>
      </c>
      <c r="D14" s="63">
        <f t="shared" si="1"/>
        <v>2.3798307984434667E-2</v>
      </c>
      <c r="E14" s="63">
        <f t="shared" si="1"/>
        <v>9.5226526797398212E-3</v>
      </c>
      <c r="F14" s="63">
        <f t="shared" si="1"/>
        <v>2.0099089654271505E-3</v>
      </c>
      <c r="G14" s="63">
        <f t="shared" si="1"/>
        <v>6.7414765345512268E-3</v>
      </c>
      <c r="H14" s="63">
        <f t="shared" si="1"/>
        <v>1.2089252294644841E-3</v>
      </c>
      <c r="I14" s="63">
        <f t="shared" si="1"/>
        <v>1.6806007525025687E-2</v>
      </c>
      <c r="L14" s="45" t="s">
        <v>20</v>
      </c>
      <c r="M14" s="43">
        <v>21695.29</v>
      </c>
      <c r="N14" s="43">
        <v>44725.609999999993</v>
      </c>
      <c r="O14" s="43">
        <v>18117.969999999998</v>
      </c>
      <c r="P14" s="43">
        <v>11862.390000000001</v>
      </c>
      <c r="Q14" s="43">
        <v>14580.23</v>
      </c>
      <c r="R14" s="43">
        <v>7657.7900000000009</v>
      </c>
      <c r="S14" s="43">
        <v>5811.16</v>
      </c>
      <c r="T14" s="43">
        <v>40977.06</v>
      </c>
    </row>
    <row r="15" spans="1:20" x14ac:dyDescent="0.25">
      <c r="A15" t="s">
        <v>20</v>
      </c>
      <c r="B15" s="63">
        <f t="shared" ref="B15:I15" si="2">B10/$J$10</f>
        <v>0.13114681658128183</v>
      </c>
      <c r="C15" s="63">
        <f t="shared" si="2"/>
        <v>0.27036381496425915</v>
      </c>
      <c r="D15" s="63">
        <f t="shared" si="2"/>
        <v>0.1095221169394448</v>
      </c>
      <c r="E15" s="63">
        <f t="shared" si="2"/>
        <v>7.1707485152105899E-2</v>
      </c>
      <c r="F15" s="63">
        <f t="shared" si="2"/>
        <v>8.8136676187453716E-2</v>
      </c>
      <c r="G15" s="63">
        <f t="shared" si="2"/>
        <v>4.6290912937691761E-2</v>
      </c>
      <c r="H15" s="63">
        <f t="shared" si="2"/>
        <v>3.5128137703827958E-2</v>
      </c>
      <c r="I15" s="63">
        <f t="shared" si="2"/>
        <v>0.24770403953393483</v>
      </c>
      <c r="L15" s="46" t="s">
        <v>41</v>
      </c>
      <c r="M15" s="43">
        <v>89.21</v>
      </c>
      <c r="N15" s="43">
        <v>1999.1400000000003</v>
      </c>
      <c r="O15" s="43">
        <v>2235.88</v>
      </c>
      <c r="P15" s="43">
        <v>1525.0900000000004</v>
      </c>
      <c r="Q15" s="43">
        <v>1837.9300000000003</v>
      </c>
      <c r="R15" s="43">
        <v>1876.5600000000004</v>
      </c>
      <c r="S15" s="43">
        <v>1726.0699999999997</v>
      </c>
      <c r="T15" s="43">
        <v>9867.2000000000007</v>
      </c>
    </row>
    <row r="16" spans="1:20" x14ac:dyDescent="0.25">
      <c r="L16" s="46" t="s">
        <v>20</v>
      </c>
      <c r="M16" s="43">
        <v>21606.080000000002</v>
      </c>
      <c r="N16" s="43">
        <v>42726.469999999994</v>
      </c>
      <c r="O16" s="43">
        <v>15882.089999999998</v>
      </c>
      <c r="P16" s="43">
        <v>10337.300000000001</v>
      </c>
      <c r="Q16" s="43">
        <v>12742.3</v>
      </c>
      <c r="R16" s="43">
        <v>5781.2300000000005</v>
      </c>
      <c r="S16" s="43">
        <v>4085.09</v>
      </c>
      <c r="T16" s="43">
        <v>31109.86</v>
      </c>
    </row>
    <row r="17" spans="12:20" x14ac:dyDescent="0.25">
      <c r="L17" s="45" t="s">
        <v>36</v>
      </c>
      <c r="M17" s="43">
        <v>21695.29</v>
      </c>
      <c r="N17" s="43">
        <v>44725.609999999993</v>
      </c>
      <c r="O17" s="43">
        <v>18117.969999999998</v>
      </c>
      <c r="P17" s="43">
        <v>11862.390000000001</v>
      </c>
      <c r="Q17" s="43">
        <v>14580.23</v>
      </c>
      <c r="R17" s="43">
        <v>7657.7900000000009</v>
      </c>
      <c r="S17" s="43">
        <v>5811.16</v>
      </c>
      <c r="T17" s="43">
        <v>40977.06</v>
      </c>
    </row>
    <row r="19" spans="12:20" x14ac:dyDescent="0.25">
      <c r="L19" t="s">
        <v>28</v>
      </c>
      <c r="M19" t="s">
        <v>29</v>
      </c>
      <c r="N19" t="s">
        <v>30</v>
      </c>
      <c r="O19" t="s">
        <v>31</v>
      </c>
      <c r="P19" t="s">
        <v>32</v>
      </c>
      <c r="Q19" t="s">
        <v>103</v>
      </c>
      <c r="R19" t="s">
        <v>33</v>
      </c>
      <c r="S19" t="s">
        <v>34</v>
      </c>
      <c r="T19" t="s">
        <v>35</v>
      </c>
    </row>
    <row r="20" spans="12:20" x14ac:dyDescent="0.25">
      <c r="L20" t="s">
        <v>9</v>
      </c>
      <c r="M20">
        <v>21606.079999999991</v>
      </c>
      <c r="N20">
        <v>42726.470000000008</v>
      </c>
      <c r="O20">
        <v>15882.089999999991</v>
      </c>
      <c r="P20">
        <v>10337.300000000001</v>
      </c>
      <c r="Q20">
        <v>12742.299999999997</v>
      </c>
      <c r="R20">
        <v>5781.2300000000014</v>
      </c>
      <c r="S20">
        <v>4085.0900000000006</v>
      </c>
      <c r="T20">
        <v>31109.859999999997</v>
      </c>
    </row>
    <row r="21" spans="12:20" x14ac:dyDescent="0.25">
      <c r="L21" t="s">
        <v>41</v>
      </c>
      <c r="M21">
        <v>89.21</v>
      </c>
      <c r="N21">
        <v>1999.1400000000003</v>
      </c>
      <c r="O21">
        <v>2235.88</v>
      </c>
      <c r="P21">
        <v>1525.0900000000004</v>
      </c>
      <c r="Q21">
        <v>1837.9300000000003</v>
      </c>
      <c r="R21">
        <v>1876.5600000000004</v>
      </c>
      <c r="S21">
        <v>1726.0699999999997</v>
      </c>
      <c r="T21">
        <v>9867.1999999999989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DB7A-FF4A-46F4-8C02-C993CC52AA1F}">
  <dimension ref="A2:G20"/>
  <sheetViews>
    <sheetView workbookViewId="0">
      <selection activeCell="E8" sqref="E8:G9"/>
    </sheetView>
  </sheetViews>
  <sheetFormatPr defaultRowHeight="15" x14ac:dyDescent="0.25"/>
  <cols>
    <col min="1" max="1" width="18" bestFit="1" customWidth="1"/>
    <col min="2" max="2" width="15" bestFit="1" customWidth="1"/>
    <col min="3" max="3" width="20.42578125" bestFit="1" customWidth="1"/>
    <col min="4" max="5" width="14.28515625" bestFit="1" customWidth="1"/>
    <col min="6" max="6" width="10.85546875" bestFit="1" customWidth="1"/>
    <col min="7" max="7" width="13.42578125" bestFit="1" customWidth="1"/>
    <col min="8" max="8" width="20" bestFit="1" customWidth="1"/>
    <col min="9" max="9" width="25.5703125" bestFit="1" customWidth="1"/>
  </cols>
  <sheetData>
    <row r="2" spans="1:7" x14ac:dyDescent="0.25">
      <c r="A2" s="36" t="s">
        <v>47</v>
      </c>
      <c r="B2" s="36"/>
      <c r="C2" s="36"/>
      <c r="E2" s="36" t="s">
        <v>48</v>
      </c>
      <c r="F2" s="36"/>
      <c r="G2" s="36"/>
    </row>
    <row r="3" spans="1:7" x14ac:dyDescent="0.25">
      <c r="A3" s="44" t="s">
        <v>28</v>
      </c>
      <c r="B3" t="s">
        <v>44</v>
      </c>
      <c r="C3" t="s">
        <v>45</v>
      </c>
      <c r="E3" s="27" t="s">
        <v>28</v>
      </c>
      <c r="F3" s="31" t="s">
        <v>44</v>
      </c>
      <c r="G3" s="28" t="s">
        <v>45</v>
      </c>
    </row>
    <row r="4" spans="1:7" x14ac:dyDescent="0.25">
      <c r="A4" s="45" t="s">
        <v>8</v>
      </c>
      <c r="B4" s="43">
        <v>2505874.3300000038</v>
      </c>
      <c r="C4" s="43">
        <v>1521173.72999999</v>
      </c>
      <c r="E4" s="30" t="s">
        <v>8</v>
      </c>
      <c r="F4" s="37">
        <v>2505874.3300000033</v>
      </c>
      <c r="G4" s="38">
        <v>1521173.7299999902</v>
      </c>
    </row>
    <row r="5" spans="1:7" x14ac:dyDescent="0.25">
      <c r="A5" s="46" t="s">
        <v>9</v>
      </c>
      <c r="B5" s="43">
        <v>2505874.3300000038</v>
      </c>
      <c r="C5" s="43">
        <v>1521173.72999999</v>
      </c>
    </row>
    <row r="6" spans="1:7" x14ac:dyDescent="0.25">
      <c r="A6" s="45" t="s">
        <v>20</v>
      </c>
      <c r="B6" s="43">
        <v>21695.28999999999</v>
      </c>
      <c r="C6" s="43">
        <v>143732.21</v>
      </c>
      <c r="E6" s="27" t="s">
        <v>28</v>
      </c>
      <c r="F6" s="31" t="s">
        <v>44</v>
      </c>
      <c r="G6" s="28" t="s">
        <v>45</v>
      </c>
    </row>
    <row r="7" spans="1:7" x14ac:dyDescent="0.25">
      <c r="A7" s="46" t="s">
        <v>41</v>
      </c>
      <c r="B7" s="43">
        <v>89.21</v>
      </c>
      <c r="C7" s="43">
        <v>21067.869999999995</v>
      </c>
      <c r="E7" t="s">
        <v>20</v>
      </c>
      <c r="F7">
        <v>21695.289999999997</v>
      </c>
      <c r="G7">
        <v>143732.21000000002</v>
      </c>
    </row>
    <row r="8" spans="1:7" x14ac:dyDescent="0.25">
      <c r="A8" s="46" t="s">
        <v>20</v>
      </c>
      <c r="B8" s="43">
        <v>21606.079999999991</v>
      </c>
      <c r="C8" s="43">
        <v>122664.34</v>
      </c>
    </row>
    <row r="9" spans="1:7" x14ac:dyDescent="0.25">
      <c r="A9" s="45" t="s">
        <v>36</v>
      </c>
      <c r="B9" s="43">
        <v>2527569.6200000038</v>
      </c>
      <c r="C9" s="43">
        <v>1664905.9399999899</v>
      </c>
    </row>
    <row r="10" spans="1:7" x14ac:dyDescent="0.25">
      <c r="A10" s="39" t="s">
        <v>51</v>
      </c>
      <c r="B10" s="36"/>
      <c r="C10" s="36"/>
      <c r="D10" s="36"/>
    </row>
    <row r="11" spans="1:7" x14ac:dyDescent="0.25">
      <c r="A11" s="44" t="s">
        <v>49</v>
      </c>
      <c r="B11" s="44" t="s">
        <v>50</v>
      </c>
    </row>
    <row r="12" spans="1:7" x14ac:dyDescent="0.25">
      <c r="A12" s="44" t="s">
        <v>28</v>
      </c>
      <c r="B12" t="s">
        <v>41</v>
      </c>
      <c r="C12" t="s">
        <v>46</v>
      </c>
      <c r="D12" t="s">
        <v>9</v>
      </c>
      <c r="E12" t="s">
        <v>36</v>
      </c>
    </row>
    <row r="13" spans="1:7" x14ac:dyDescent="0.25">
      <c r="A13" s="45" t="s">
        <v>8</v>
      </c>
      <c r="B13" s="61"/>
      <c r="C13" s="61"/>
      <c r="D13" s="61">
        <v>4027048.0599999921</v>
      </c>
      <c r="E13" s="61">
        <v>4027048.0599999921</v>
      </c>
    </row>
    <row r="14" spans="1:7" x14ac:dyDescent="0.25">
      <c r="A14" s="45" t="s">
        <v>20</v>
      </c>
      <c r="B14" s="61">
        <v>21157.08</v>
      </c>
      <c r="C14" s="61">
        <v>144270.41999999998</v>
      </c>
      <c r="D14" s="61"/>
      <c r="E14" s="61">
        <v>165427.5</v>
      </c>
    </row>
    <row r="15" spans="1:7" x14ac:dyDescent="0.25">
      <c r="A15" s="45" t="s">
        <v>36</v>
      </c>
      <c r="B15" s="61">
        <v>21157.08</v>
      </c>
      <c r="C15" s="61">
        <v>144270.41999999998</v>
      </c>
      <c r="D15" s="61">
        <v>4027048.0599999921</v>
      </c>
      <c r="E15" s="61">
        <v>4192475.5599999921</v>
      </c>
    </row>
    <row r="18" spans="1:3" x14ac:dyDescent="0.25">
      <c r="A18" t="s">
        <v>28</v>
      </c>
      <c r="B18" t="s">
        <v>8</v>
      </c>
      <c r="C18" t="s">
        <v>20</v>
      </c>
    </row>
    <row r="19" spans="1:3" x14ac:dyDescent="0.25">
      <c r="A19" t="s">
        <v>46</v>
      </c>
      <c r="B19" s="66">
        <v>4027048.0599999921</v>
      </c>
      <c r="C19" s="66">
        <v>144270.41999999998</v>
      </c>
    </row>
    <row r="20" spans="1:3" x14ac:dyDescent="0.25">
      <c r="A20" t="s">
        <v>41</v>
      </c>
      <c r="B20" s="66"/>
      <c r="C20" s="66">
        <v>21157.08</v>
      </c>
    </row>
  </sheetData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40C0-BFD2-4791-826F-55B6853E1A98}">
  <dimension ref="A2:K261"/>
  <sheetViews>
    <sheetView workbookViewId="0">
      <selection activeCell="F4" sqref="F4:F8"/>
    </sheetView>
  </sheetViews>
  <sheetFormatPr defaultColWidth="11" defaultRowHeight="15" x14ac:dyDescent="0.25"/>
  <cols>
    <col min="1" max="1" width="35" bestFit="1" customWidth="1"/>
    <col min="2" max="2" width="12" bestFit="1" customWidth="1"/>
    <col min="3" max="3" width="23" bestFit="1" customWidth="1"/>
    <col min="4" max="4" width="12" bestFit="1" customWidth="1"/>
    <col min="6" max="6" width="28.7109375" customWidth="1"/>
    <col min="7" max="7" width="16.140625" bestFit="1" customWidth="1"/>
    <col min="8" max="8" width="20.7109375" bestFit="1" customWidth="1"/>
    <col min="9" max="9" width="12.7109375" bestFit="1" customWidth="1"/>
    <col min="10" max="10" width="12.5703125" bestFit="1" customWidth="1"/>
  </cols>
  <sheetData>
    <row r="2" spans="1:11" x14ac:dyDescent="0.25">
      <c r="A2" s="36" t="s">
        <v>52</v>
      </c>
      <c r="B2" s="36"/>
      <c r="C2" s="36"/>
      <c r="D2" s="36"/>
      <c r="F2" s="33" t="s">
        <v>53</v>
      </c>
      <c r="G2" s="36"/>
      <c r="J2" s="32"/>
    </row>
    <row r="3" spans="1:11" x14ac:dyDescent="0.25">
      <c r="A3" s="44" t="s">
        <v>54</v>
      </c>
      <c r="B3" s="44" t="s">
        <v>3</v>
      </c>
      <c r="C3" s="44" t="s">
        <v>55</v>
      </c>
      <c r="D3" t="s">
        <v>49</v>
      </c>
      <c r="F3" s="67" t="s">
        <v>54</v>
      </c>
      <c r="G3" s="67" t="s">
        <v>3</v>
      </c>
      <c r="H3" s="67" t="s">
        <v>55</v>
      </c>
      <c r="I3" s="67" t="s">
        <v>49</v>
      </c>
      <c r="J3" s="67" t="s">
        <v>6</v>
      </c>
      <c r="K3">
        <v>8384951.119999988</v>
      </c>
    </row>
    <row r="4" spans="1:11" x14ac:dyDescent="0.25">
      <c r="A4" t="s">
        <v>356</v>
      </c>
      <c r="B4" t="s">
        <v>8</v>
      </c>
      <c r="C4" t="s">
        <v>9</v>
      </c>
      <c r="D4" s="43">
        <v>2947087.8999999934</v>
      </c>
      <c r="F4" s="32" t="s">
        <v>356</v>
      </c>
      <c r="G4" s="32" t="s">
        <v>8</v>
      </c>
      <c r="H4" s="32" t="s">
        <v>9</v>
      </c>
      <c r="I4" s="40">
        <v>2947087.8999999934</v>
      </c>
      <c r="J4" s="65">
        <f>I4/$K$3</f>
        <v>0.35147347406361479</v>
      </c>
    </row>
    <row r="5" spans="1:11" x14ac:dyDescent="0.25">
      <c r="A5" t="s">
        <v>203</v>
      </c>
      <c r="B5" t="s">
        <v>8</v>
      </c>
      <c r="C5" t="s">
        <v>9</v>
      </c>
      <c r="D5" s="43">
        <v>385834.44000000035</v>
      </c>
      <c r="F5" s="32" t="s">
        <v>203</v>
      </c>
      <c r="G5" s="32" t="s">
        <v>8</v>
      </c>
      <c r="H5" s="32" t="s">
        <v>9</v>
      </c>
      <c r="I5" s="40">
        <v>385834.44000000035</v>
      </c>
      <c r="J5" s="65">
        <f t="shared" ref="J5:J8" si="0">I5/$K$3</f>
        <v>4.6015109030236173E-2</v>
      </c>
    </row>
    <row r="6" spans="1:11" x14ac:dyDescent="0.25">
      <c r="A6" t="s">
        <v>160</v>
      </c>
      <c r="B6" t="s">
        <v>8</v>
      </c>
      <c r="C6" t="s">
        <v>9</v>
      </c>
      <c r="D6" s="43">
        <v>119480.17000000001</v>
      </c>
      <c r="F6" s="32" t="s">
        <v>160</v>
      </c>
      <c r="G6" s="32" t="s">
        <v>8</v>
      </c>
      <c r="H6" s="32" t="s">
        <v>9</v>
      </c>
      <c r="I6" s="40">
        <v>119480.17000000001</v>
      </c>
      <c r="J6" s="65">
        <f t="shared" si="0"/>
        <v>1.4249357961671717E-2</v>
      </c>
    </row>
    <row r="7" spans="1:11" x14ac:dyDescent="0.25">
      <c r="A7" t="s">
        <v>340</v>
      </c>
      <c r="B7" t="s">
        <v>8</v>
      </c>
      <c r="C7" t="s">
        <v>9</v>
      </c>
      <c r="D7" s="43">
        <v>116073.97999999992</v>
      </c>
      <c r="F7" s="32" t="s">
        <v>340</v>
      </c>
      <c r="G7" s="32" t="s">
        <v>8</v>
      </c>
      <c r="H7" s="32" t="s">
        <v>9</v>
      </c>
      <c r="I7" s="40">
        <v>116073.97999999992</v>
      </c>
      <c r="J7" s="65">
        <f t="shared" si="0"/>
        <v>1.384313138369256E-2</v>
      </c>
    </row>
    <row r="8" spans="1:11" x14ac:dyDescent="0.25">
      <c r="A8" t="s">
        <v>211</v>
      </c>
      <c r="B8" t="s">
        <v>8</v>
      </c>
      <c r="C8" t="s">
        <v>9</v>
      </c>
      <c r="D8" s="43">
        <v>92053.610000000044</v>
      </c>
      <c r="F8" s="32" t="s">
        <v>211</v>
      </c>
      <c r="G8" s="32" t="s">
        <v>8</v>
      </c>
      <c r="H8" s="32" t="s">
        <v>9</v>
      </c>
      <c r="I8" s="40">
        <v>92053.610000000044</v>
      </c>
      <c r="J8" s="65">
        <f t="shared" si="0"/>
        <v>1.0978431320897214E-2</v>
      </c>
    </row>
    <row r="9" spans="1:11" x14ac:dyDescent="0.25">
      <c r="A9" t="s">
        <v>302</v>
      </c>
      <c r="B9" t="s">
        <v>8</v>
      </c>
      <c r="C9" t="s">
        <v>9</v>
      </c>
      <c r="D9" s="43">
        <v>61600.09</v>
      </c>
    </row>
    <row r="10" spans="1:11" x14ac:dyDescent="0.25">
      <c r="A10" t="s">
        <v>130</v>
      </c>
      <c r="B10" t="s">
        <v>8</v>
      </c>
      <c r="C10" t="s">
        <v>9</v>
      </c>
      <c r="D10" s="43">
        <v>54814.650000000009</v>
      </c>
    </row>
    <row r="11" spans="1:11" x14ac:dyDescent="0.25">
      <c r="A11" t="s">
        <v>260</v>
      </c>
      <c r="B11" t="s">
        <v>8</v>
      </c>
      <c r="C11" t="s">
        <v>9</v>
      </c>
      <c r="D11" s="43">
        <v>39496.960000000006</v>
      </c>
    </row>
    <row r="12" spans="1:11" x14ac:dyDescent="0.25">
      <c r="A12" t="s">
        <v>260</v>
      </c>
      <c r="B12" t="s">
        <v>20</v>
      </c>
      <c r="C12" t="s">
        <v>41</v>
      </c>
      <c r="D12" s="43">
        <v>249.29</v>
      </c>
    </row>
    <row r="13" spans="1:11" x14ac:dyDescent="0.25">
      <c r="A13" t="s">
        <v>328</v>
      </c>
      <c r="B13" t="s">
        <v>8</v>
      </c>
      <c r="C13" t="s">
        <v>9</v>
      </c>
      <c r="D13" s="43">
        <v>37880.300000000003</v>
      </c>
    </row>
    <row r="14" spans="1:11" x14ac:dyDescent="0.25">
      <c r="A14" t="s">
        <v>335</v>
      </c>
      <c r="B14" t="s">
        <v>8</v>
      </c>
      <c r="C14" t="s">
        <v>9</v>
      </c>
      <c r="D14" s="43">
        <v>19102.079999999991</v>
      </c>
    </row>
    <row r="15" spans="1:11" x14ac:dyDescent="0.25">
      <c r="A15" t="s">
        <v>321</v>
      </c>
      <c r="B15" t="s">
        <v>8</v>
      </c>
      <c r="C15" t="s">
        <v>9</v>
      </c>
      <c r="D15" s="43">
        <v>16945.34</v>
      </c>
    </row>
    <row r="16" spans="1:11" x14ac:dyDescent="0.25">
      <c r="A16" t="s">
        <v>234</v>
      </c>
      <c r="B16" t="s">
        <v>8</v>
      </c>
      <c r="C16" t="s">
        <v>9</v>
      </c>
      <c r="D16" s="43">
        <v>14364.509999999998</v>
      </c>
    </row>
    <row r="17" spans="1:4" x14ac:dyDescent="0.25">
      <c r="A17" t="s">
        <v>233</v>
      </c>
      <c r="B17" t="s">
        <v>8</v>
      </c>
      <c r="C17" t="s">
        <v>9</v>
      </c>
      <c r="D17" s="43">
        <v>13856.79</v>
      </c>
    </row>
    <row r="18" spans="1:4" x14ac:dyDescent="0.25">
      <c r="A18" t="s">
        <v>142</v>
      </c>
      <c r="B18" t="s">
        <v>8</v>
      </c>
      <c r="C18" t="s">
        <v>9</v>
      </c>
      <c r="D18" s="43">
        <v>9567.92</v>
      </c>
    </row>
    <row r="19" spans="1:4" x14ac:dyDescent="0.25">
      <c r="A19" t="s">
        <v>267</v>
      </c>
      <c r="B19" t="s">
        <v>20</v>
      </c>
      <c r="C19" t="s">
        <v>20</v>
      </c>
      <c r="D19" s="43">
        <v>9529.36</v>
      </c>
    </row>
    <row r="20" spans="1:4" x14ac:dyDescent="0.25">
      <c r="A20" t="s">
        <v>201</v>
      </c>
      <c r="B20" t="s">
        <v>8</v>
      </c>
      <c r="C20" t="s">
        <v>9</v>
      </c>
      <c r="D20" s="43">
        <v>9006.59</v>
      </c>
    </row>
    <row r="21" spans="1:4" x14ac:dyDescent="0.25">
      <c r="A21" t="s">
        <v>282</v>
      </c>
      <c r="B21" t="s">
        <v>8</v>
      </c>
      <c r="C21" t="s">
        <v>9</v>
      </c>
      <c r="D21" s="43">
        <v>8700.83</v>
      </c>
    </row>
    <row r="22" spans="1:4" x14ac:dyDescent="0.25">
      <c r="A22" t="s">
        <v>178</v>
      </c>
      <c r="B22" t="s">
        <v>8</v>
      </c>
      <c r="C22" t="s">
        <v>9</v>
      </c>
      <c r="D22" s="43">
        <v>8521.16</v>
      </c>
    </row>
    <row r="23" spans="1:4" x14ac:dyDescent="0.25">
      <c r="A23" t="s">
        <v>306</v>
      </c>
      <c r="B23" t="s">
        <v>8</v>
      </c>
      <c r="C23" t="s">
        <v>9</v>
      </c>
      <c r="D23" s="43">
        <v>8494.6299999999992</v>
      </c>
    </row>
    <row r="24" spans="1:4" x14ac:dyDescent="0.25">
      <c r="A24" t="s">
        <v>213</v>
      </c>
      <c r="B24" t="s">
        <v>8</v>
      </c>
      <c r="C24" t="s">
        <v>9</v>
      </c>
      <c r="D24" s="43">
        <v>8261.3199999999961</v>
      </c>
    </row>
    <row r="25" spans="1:4" x14ac:dyDescent="0.25">
      <c r="A25" t="s">
        <v>295</v>
      </c>
      <c r="B25" t="s">
        <v>20</v>
      </c>
      <c r="C25" t="s">
        <v>20</v>
      </c>
      <c r="D25" s="43">
        <v>7267.56</v>
      </c>
    </row>
    <row r="26" spans="1:4" x14ac:dyDescent="0.25">
      <c r="A26" t="s">
        <v>283</v>
      </c>
      <c r="B26" t="s">
        <v>8</v>
      </c>
      <c r="C26" t="s">
        <v>9</v>
      </c>
      <c r="D26" s="43">
        <v>7056.54</v>
      </c>
    </row>
    <row r="27" spans="1:4" x14ac:dyDescent="0.25">
      <c r="A27" t="s">
        <v>374</v>
      </c>
      <c r="B27" t="s">
        <v>8</v>
      </c>
      <c r="C27" t="s">
        <v>9</v>
      </c>
      <c r="D27" s="43">
        <v>6805.55</v>
      </c>
    </row>
    <row r="28" spans="1:4" x14ac:dyDescent="0.25">
      <c r="A28" t="s">
        <v>138</v>
      </c>
      <c r="B28" t="s">
        <v>8</v>
      </c>
      <c r="C28" t="s">
        <v>9</v>
      </c>
      <c r="D28" s="43">
        <v>6653.6299999999992</v>
      </c>
    </row>
    <row r="29" spans="1:4" x14ac:dyDescent="0.25">
      <c r="A29" t="s">
        <v>383</v>
      </c>
      <c r="B29" t="s">
        <v>20</v>
      </c>
      <c r="C29" t="s">
        <v>20</v>
      </c>
      <c r="D29" s="43">
        <v>6007.43</v>
      </c>
    </row>
    <row r="30" spans="1:4" x14ac:dyDescent="0.25">
      <c r="A30" t="s">
        <v>311</v>
      </c>
      <c r="B30" t="s">
        <v>8</v>
      </c>
      <c r="C30" t="s">
        <v>9</v>
      </c>
      <c r="D30" s="43">
        <v>5031.0499999999993</v>
      </c>
    </row>
    <row r="31" spans="1:4" x14ac:dyDescent="0.25">
      <c r="A31" t="s">
        <v>231</v>
      </c>
      <c r="B31" t="s">
        <v>20</v>
      </c>
      <c r="C31" t="s">
        <v>20</v>
      </c>
      <c r="D31" s="43">
        <v>4472.67</v>
      </c>
    </row>
    <row r="32" spans="1:4" x14ac:dyDescent="0.25">
      <c r="A32" t="s">
        <v>338</v>
      </c>
      <c r="B32" t="s">
        <v>8</v>
      </c>
      <c r="C32" t="s">
        <v>9</v>
      </c>
      <c r="D32" s="43">
        <v>4348.72</v>
      </c>
    </row>
    <row r="33" spans="1:4" x14ac:dyDescent="0.25">
      <c r="A33" t="s">
        <v>190</v>
      </c>
      <c r="B33" t="s">
        <v>20</v>
      </c>
      <c r="C33" t="s">
        <v>20</v>
      </c>
      <c r="D33" s="43">
        <v>3893.04</v>
      </c>
    </row>
    <row r="34" spans="1:4" x14ac:dyDescent="0.25">
      <c r="A34" t="s">
        <v>366</v>
      </c>
      <c r="B34" t="s">
        <v>8</v>
      </c>
      <c r="C34" t="s">
        <v>9</v>
      </c>
      <c r="D34" s="43">
        <v>3887.32</v>
      </c>
    </row>
    <row r="35" spans="1:4" x14ac:dyDescent="0.25">
      <c r="A35" t="s">
        <v>242</v>
      </c>
      <c r="B35" t="s">
        <v>20</v>
      </c>
      <c r="C35" t="s">
        <v>20</v>
      </c>
      <c r="D35" s="43">
        <v>3597.34</v>
      </c>
    </row>
    <row r="36" spans="1:4" x14ac:dyDescent="0.25">
      <c r="A36" t="s">
        <v>216</v>
      </c>
      <c r="B36" t="s">
        <v>8</v>
      </c>
      <c r="C36" t="s">
        <v>9</v>
      </c>
      <c r="D36" s="43">
        <v>3371.19</v>
      </c>
    </row>
    <row r="37" spans="1:4" x14ac:dyDescent="0.25">
      <c r="A37" t="s">
        <v>381</v>
      </c>
      <c r="B37" t="s">
        <v>20</v>
      </c>
      <c r="C37" t="s">
        <v>20</v>
      </c>
      <c r="D37" s="43">
        <v>3303.18</v>
      </c>
    </row>
    <row r="38" spans="1:4" x14ac:dyDescent="0.25">
      <c r="A38" t="s">
        <v>304</v>
      </c>
      <c r="B38" t="s">
        <v>20</v>
      </c>
      <c r="C38" t="s">
        <v>20</v>
      </c>
      <c r="D38" s="43">
        <v>3193.04</v>
      </c>
    </row>
    <row r="39" spans="1:4" x14ac:dyDescent="0.25">
      <c r="A39" t="s">
        <v>214</v>
      </c>
      <c r="B39" t="s">
        <v>20</v>
      </c>
      <c r="C39" t="s">
        <v>20</v>
      </c>
      <c r="D39" s="43">
        <v>3035.51</v>
      </c>
    </row>
    <row r="40" spans="1:4" x14ac:dyDescent="0.25">
      <c r="A40" t="s">
        <v>348</v>
      </c>
      <c r="B40" t="s">
        <v>20</v>
      </c>
      <c r="C40" t="s">
        <v>20</v>
      </c>
      <c r="D40" s="43">
        <v>2957.7</v>
      </c>
    </row>
    <row r="41" spans="1:4" x14ac:dyDescent="0.25">
      <c r="A41" t="s">
        <v>330</v>
      </c>
      <c r="B41" t="s">
        <v>20</v>
      </c>
      <c r="C41" t="s">
        <v>20</v>
      </c>
      <c r="D41" s="43">
        <v>2896.9</v>
      </c>
    </row>
    <row r="42" spans="1:4" x14ac:dyDescent="0.25">
      <c r="A42" t="s">
        <v>293</v>
      </c>
      <c r="B42" t="s">
        <v>8</v>
      </c>
      <c r="C42" t="s">
        <v>9</v>
      </c>
      <c r="D42" s="43">
        <v>2891.1400000000003</v>
      </c>
    </row>
    <row r="43" spans="1:4" x14ac:dyDescent="0.25">
      <c r="A43" t="s">
        <v>245</v>
      </c>
      <c r="B43" t="s">
        <v>20</v>
      </c>
      <c r="C43" t="s">
        <v>20</v>
      </c>
      <c r="D43" s="43">
        <v>2788.3599999999997</v>
      </c>
    </row>
    <row r="44" spans="1:4" x14ac:dyDescent="0.25">
      <c r="A44" t="s">
        <v>363</v>
      </c>
      <c r="B44" t="s">
        <v>20</v>
      </c>
      <c r="C44" t="s">
        <v>20</v>
      </c>
      <c r="D44" s="43">
        <v>2631.4799999999996</v>
      </c>
    </row>
    <row r="45" spans="1:4" x14ac:dyDescent="0.25">
      <c r="A45" t="s">
        <v>239</v>
      </c>
      <c r="B45" t="s">
        <v>20</v>
      </c>
      <c r="C45" t="s">
        <v>20</v>
      </c>
      <c r="D45" s="43">
        <v>2617.79</v>
      </c>
    </row>
    <row r="46" spans="1:4" x14ac:dyDescent="0.25">
      <c r="A46" t="s">
        <v>246</v>
      </c>
      <c r="B46" t="s">
        <v>20</v>
      </c>
      <c r="C46" t="s">
        <v>41</v>
      </c>
      <c r="D46" s="43">
        <v>2595.36</v>
      </c>
    </row>
    <row r="47" spans="1:4" x14ac:dyDescent="0.25">
      <c r="A47" t="s">
        <v>236</v>
      </c>
      <c r="B47" t="s">
        <v>20</v>
      </c>
      <c r="C47" t="s">
        <v>20</v>
      </c>
      <c r="D47" s="43">
        <v>2332.4</v>
      </c>
    </row>
    <row r="48" spans="1:4" x14ac:dyDescent="0.25">
      <c r="A48" t="s">
        <v>199</v>
      </c>
      <c r="B48" t="s">
        <v>20</v>
      </c>
      <c r="C48" t="s">
        <v>20</v>
      </c>
      <c r="D48" s="43">
        <v>2029.12</v>
      </c>
    </row>
    <row r="49" spans="1:4" x14ac:dyDescent="0.25">
      <c r="A49" t="s">
        <v>279</v>
      </c>
      <c r="B49" t="s">
        <v>20</v>
      </c>
      <c r="C49" t="s">
        <v>20</v>
      </c>
      <c r="D49" s="43">
        <v>2006.74</v>
      </c>
    </row>
    <row r="50" spans="1:4" x14ac:dyDescent="0.25">
      <c r="A50" t="s">
        <v>237</v>
      </c>
      <c r="B50" t="s">
        <v>20</v>
      </c>
      <c r="C50" t="s">
        <v>20</v>
      </c>
      <c r="D50" s="43">
        <v>2004.67</v>
      </c>
    </row>
    <row r="51" spans="1:4" x14ac:dyDescent="0.25">
      <c r="A51" t="s">
        <v>220</v>
      </c>
      <c r="B51" t="s">
        <v>8</v>
      </c>
      <c r="C51" t="s">
        <v>9</v>
      </c>
      <c r="D51" s="43">
        <v>1990.4</v>
      </c>
    </row>
    <row r="52" spans="1:4" x14ac:dyDescent="0.25">
      <c r="A52" t="s">
        <v>336</v>
      </c>
      <c r="B52" t="s">
        <v>20</v>
      </c>
      <c r="C52" t="s">
        <v>20</v>
      </c>
      <c r="D52" s="43">
        <v>1935.78</v>
      </c>
    </row>
    <row r="53" spans="1:4" x14ac:dyDescent="0.25">
      <c r="A53" t="s">
        <v>256</v>
      </c>
      <c r="B53" t="s">
        <v>20</v>
      </c>
      <c r="C53" t="s">
        <v>41</v>
      </c>
      <c r="D53" s="43">
        <v>1912.48</v>
      </c>
    </row>
    <row r="54" spans="1:4" x14ac:dyDescent="0.25">
      <c r="A54" t="s">
        <v>212</v>
      </c>
      <c r="B54" t="s">
        <v>20</v>
      </c>
      <c r="C54" t="s">
        <v>20</v>
      </c>
      <c r="D54" s="43">
        <v>1886.69</v>
      </c>
    </row>
    <row r="55" spans="1:4" x14ac:dyDescent="0.25">
      <c r="A55" t="s">
        <v>346</v>
      </c>
      <c r="B55" t="s">
        <v>20</v>
      </c>
      <c r="C55" t="s">
        <v>20</v>
      </c>
      <c r="D55" s="43">
        <v>1763.97</v>
      </c>
    </row>
    <row r="56" spans="1:4" x14ac:dyDescent="0.25">
      <c r="A56" t="s">
        <v>264</v>
      </c>
      <c r="B56" t="s">
        <v>20</v>
      </c>
      <c r="C56" t="s">
        <v>20</v>
      </c>
      <c r="D56" s="43">
        <v>1742.78</v>
      </c>
    </row>
    <row r="57" spans="1:4" x14ac:dyDescent="0.25">
      <c r="A57" t="s">
        <v>278</v>
      </c>
      <c r="B57" t="s">
        <v>20</v>
      </c>
      <c r="C57" t="s">
        <v>20</v>
      </c>
      <c r="D57" s="43">
        <v>1737.48</v>
      </c>
    </row>
    <row r="58" spans="1:4" x14ac:dyDescent="0.25">
      <c r="A58" t="s">
        <v>137</v>
      </c>
      <c r="B58" t="s">
        <v>8</v>
      </c>
      <c r="C58" t="s">
        <v>9</v>
      </c>
      <c r="D58" s="43">
        <v>1735.55</v>
      </c>
    </row>
    <row r="59" spans="1:4" x14ac:dyDescent="0.25">
      <c r="A59" t="s">
        <v>327</v>
      </c>
      <c r="B59" t="s">
        <v>20</v>
      </c>
      <c r="C59" t="s">
        <v>41</v>
      </c>
      <c r="D59" s="43">
        <v>1710.5700000000002</v>
      </c>
    </row>
    <row r="60" spans="1:4" x14ac:dyDescent="0.25">
      <c r="A60" t="s">
        <v>194</v>
      </c>
      <c r="B60" t="s">
        <v>20</v>
      </c>
      <c r="C60" t="s">
        <v>41</v>
      </c>
      <c r="D60" s="43">
        <v>1656.74</v>
      </c>
    </row>
    <row r="61" spans="1:4" x14ac:dyDescent="0.25">
      <c r="A61" t="s">
        <v>269</v>
      </c>
      <c r="B61" t="s">
        <v>20</v>
      </c>
      <c r="C61" t="s">
        <v>20</v>
      </c>
      <c r="D61" s="43">
        <v>1608.7199999999998</v>
      </c>
    </row>
    <row r="62" spans="1:4" x14ac:dyDescent="0.25">
      <c r="A62" t="s">
        <v>145</v>
      </c>
      <c r="B62" t="s">
        <v>20</v>
      </c>
      <c r="C62" t="s">
        <v>20</v>
      </c>
      <c r="D62" s="43">
        <v>1557.67</v>
      </c>
    </row>
    <row r="63" spans="1:4" x14ac:dyDescent="0.25">
      <c r="A63" t="s">
        <v>149</v>
      </c>
      <c r="B63" t="s">
        <v>20</v>
      </c>
      <c r="C63" t="s">
        <v>41</v>
      </c>
      <c r="D63" s="43">
        <v>1547.4</v>
      </c>
    </row>
    <row r="64" spans="1:4" x14ac:dyDescent="0.25">
      <c r="A64" t="s">
        <v>243</v>
      </c>
      <c r="B64" t="s">
        <v>8</v>
      </c>
      <c r="C64" t="s">
        <v>9</v>
      </c>
      <c r="D64" s="43">
        <v>1467.44</v>
      </c>
    </row>
    <row r="65" spans="1:4" x14ac:dyDescent="0.25">
      <c r="A65" t="s">
        <v>219</v>
      </c>
      <c r="B65" t="s">
        <v>20</v>
      </c>
      <c r="C65" t="s">
        <v>20</v>
      </c>
      <c r="D65" s="43">
        <v>1453.2700000000002</v>
      </c>
    </row>
    <row r="66" spans="1:4" x14ac:dyDescent="0.25">
      <c r="A66" t="s">
        <v>333</v>
      </c>
      <c r="B66" t="s">
        <v>20</v>
      </c>
      <c r="C66" t="s">
        <v>41</v>
      </c>
      <c r="D66" s="43">
        <v>1430.4299999999998</v>
      </c>
    </row>
    <row r="67" spans="1:4" x14ac:dyDescent="0.25">
      <c r="A67" t="s">
        <v>193</v>
      </c>
      <c r="B67" t="s">
        <v>20</v>
      </c>
      <c r="C67" t="s">
        <v>20</v>
      </c>
      <c r="D67" s="43">
        <v>1410.96</v>
      </c>
    </row>
    <row r="68" spans="1:4" x14ac:dyDescent="0.25">
      <c r="A68" t="s">
        <v>151</v>
      </c>
      <c r="B68" t="s">
        <v>20</v>
      </c>
      <c r="C68" t="s">
        <v>20</v>
      </c>
      <c r="D68" s="43">
        <v>1374.84</v>
      </c>
    </row>
    <row r="69" spans="1:4" x14ac:dyDescent="0.25">
      <c r="A69" t="s">
        <v>146</v>
      </c>
      <c r="B69" t="s">
        <v>20</v>
      </c>
      <c r="C69" t="s">
        <v>20</v>
      </c>
      <c r="D69" s="43">
        <v>1354.56</v>
      </c>
    </row>
    <row r="70" spans="1:4" x14ac:dyDescent="0.25">
      <c r="A70" t="s">
        <v>376</v>
      </c>
      <c r="B70" t="s">
        <v>20</v>
      </c>
      <c r="C70" t="s">
        <v>20</v>
      </c>
      <c r="D70" s="43">
        <v>1331.3</v>
      </c>
    </row>
    <row r="71" spans="1:4" x14ac:dyDescent="0.25">
      <c r="A71" t="s">
        <v>250</v>
      </c>
      <c r="B71" t="s">
        <v>20</v>
      </c>
      <c r="C71" t="s">
        <v>20</v>
      </c>
      <c r="D71" s="43">
        <v>1324.46</v>
      </c>
    </row>
    <row r="72" spans="1:4" x14ac:dyDescent="0.25">
      <c r="A72" t="s">
        <v>221</v>
      </c>
      <c r="B72" t="s">
        <v>20</v>
      </c>
      <c r="C72" t="s">
        <v>20</v>
      </c>
      <c r="D72" s="43">
        <v>1323.65</v>
      </c>
    </row>
    <row r="73" spans="1:4" x14ac:dyDescent="0.25">
      <c r="A73" t="s">
        <v>223</v>
      </c>
      <c r="B73" t="s">
        <v>20</v>
      </c>
      <c r="C73" t="s">
        <v>41</v>
      </c>
      <c r="D73" s="43">
        <v>1316.62</v>
      </c>
    </row>
    <row r="74" spans="1:4" x14ac:dyDescent="0.25">
      <c r="A74" t="s">
        <v>312</v>
      </c>
      <c r="B74" t="s">
        <v>20</v>
      </c>
      <c r="C74" t="s">
        <v>20</v>
      </c>
      <c r="D74" s="43">
        <v>1315.7399999999998</v>
      </c>
    </row>
    <row r="75" spans="1:4" x14ac:dyDescent="0.25">
      <c r="A75" t="s">
        <v>173</v>
      </c>
      <c r="B75" t="s">
        <v>20</v>
      </c>
      <c r="C75" t="s">
        <v>41</v>
      </c>
      <c r="D75" s="43">
        <v>1306.17</v>
      </c>
    </row>
    <row r="76" spans="1:4" x14ac:dyDescent="0.25">
      <c r="A76" t="s">
        <v>171</v>
      </c>
      <c r="B76" t="s">
        <v>20</v>
      </c>
      <c r="C76" t="s">
        <v>20</v>
      </c>
      <c r="D76" s="43">
        <v>1301.8399999999999</v>
      </c>
    </row>
    <row r="77" spans="1:4" x14ac:dyDescent="0.25">
      <c r="A77" t="s">
        <v>345</v>
      </c>
      <c r="B77" t="s">
        <v>20</v>
      </c>
      <c r="C77" t="s">
        <v>41</v>
      </c>
      <c r="D77" s="43">
        <v>1297.68</v>
      </c>
    </row>
    <row r="78" spans="1:4" x14ac:dyDescent="0.25">
      <c r="A78" t="s">
        <v>323</v>
      </c>
      <c r="B78" t="s">
        <v>20</v>
      </c>
      <c r="C78" t="s">
        <v>20</v>
      </c>
      <c r="D78" s="43">
        <v>1259.6500000000001</v>
      </c>
    </row>
    <row r="79" spans="1:4" x14ac:dyDescent="0.25">
      <c r="A79" t="s">
        <v>355</v>
      </c>
      <c r="B79" t="s">
        <v>20</v>
      </c>
      <c r="C79" t="s">
        <v>20</v>
      </c>
      <c r="D79" s="43">
        <v>1240.07</v>
      </c>
    </row>
    <row r="80" spans="1:4" x14ac:dyDescent="0.25">
      <c r="A80" t="s">
        <v>284</v>
      </c>
      <c r="B80" t="s">
        <v>20</v>
      </c>
      <c r="C80" t="s">
        <v>20</v>
      </c>
      <c r="D80" s="43">
        <v>1221.32</v>
      </c>
    </row>
    <row r="81" spans="1:4" x14ac:dyDescent="0.25">
      <c r="A81" t="s">
        <v>179</v>
      </c>
      <c r="B81" t="s">
        <v>20</v>
      </c>
      <c r="C81" t="s">
        <v>20</v>
      </c>
      <c r="D81" s="43">
        <v>1219.49</v>
      </c>
    </row>
    <row r="82" spans="1:4" x14ac:dyDescent="0.25">
      <c r="A82" t="s">
        <v>303</v>
      </c>
      <c r="B82" t="s">
        <v>20</v>
      </c>
      <c r="C82" t="s">
        <v>20</v>
      </c>
      <c r="D82" s="43">
        <v>1216.81</v>
      </c>
    </row>
    <row r="83" spans="1:4" x14ac:dyDescent="0.25">
      <c r="A83" t="s">
        <v>316</v>
      </c>
      <c r="B83" t="s">
        <v>20</v>
      </c>
      <c r="C83" t="s">
        <v>20</v>
      </c>
      <c r="D83" s="43">
        <v>1147.05</v>
      </c>
    </row>
    <row r="84" spans="1:4" x14ac:dyDescent="0.25">
      <c r="A84" t="s">
        <v>209</v>
      </c>
      <c r="B84" t="s">
        <v>20</v>
      </c>
      <c r="C84" t="s">
        <v>20</v>
      </c>
      <c r="D84" s="43">
        <v>1111.95</v>
      </c>
    </row>
    <row r="85" spans="1:4" x14ac:dyDescent="0.25">
      <c r="A85" t="s">
        <v>170</v>
      </c>
      <c r="B85" t="s">
        <v>20</v>
      </c>
      <c r="C85" t="s">
        <v>20</v>
      </c>
      <c r="D85" s="43">
        <v>1111.9399999999998</v>
      </c>
    </row>
    <row r="86" spans="1:4" x14ac:dyDescent="0.25">
      <c r="A86" t="s">
        <v>252</v>
      </c>
      <c r="B86" t="s">
        <v>8</v>
      </c>
      <c r="C86" t="s">
        <v>9</v>
      </c>
      <c r="D86" s="43">
        <v>1098.93</v>
      </c>
    </row>
    <row r="87" spans="1:4" x14ac:dyDescent="0.25">
      <c r="A87" t="s">
        <v>367</v>
      </c>
      <c r="B87" t="s">
        <v>20</v>
      </c>
      <c r="C87" t="s">
        <v>20</v>
      </c>
      <c r="D87" s="43">
        <v>1096.4499999999998</v>
      </c>
    </row>
    <row r="88" spans="1:4" x14ac:dyDescent="0.25">
      <c r="A88" t="s">
        <v>291</v>
      </c>
      <c r="B88" t="s">
        <v>20</v>
      </c>
      <c r="C88" t="s">
        <v>20</v>
      </c>
      <c r="D88" s="43">
        <v>1083.8300000000002</v>
      </c>
    </row>
    <row r="89" spans="1:4" x14ac:dyDescent="0.25">
      <c r="A89" t="s">
        <v>191</v>
      </c>
      <c r="B89" t="s">
        <v>20</v>
      </c>
      <c r="C89" t="s">
        <v>20</v>
      </c>
      <c r="D89" s="43">
        <v>1083.1300000000001</v>
      </c>
    </row>
    <row r="90" spans="1:4" x14ac:dyDescent="0.25">
      <c r="A90" t="s">
        <v>318</v>
      </c>
      <c r="B90" t="s">
        <v>20</v>
      </c>
      <c r="C90" t="s">
        <v>20</v>
      </c>
      <c r="D90" s="43">
        <v>1083.1299999999999</v>
      </c>
    </row>
    <row r="91" spans="1:4" x14ac:dyDescent="0.25">
      <c r="A91" t="s">
        <v>314</v>
      </c>
      <c r="B91" t="s">
        <v>20</v>
      </c>
      <c r="C91" t="s">
        <v>20</v>
      </c>
      <c r="D91" s="43">
        <v>1080.74</v>
      </c>
    </row>
    <row r="92" spans="1:4" x14ac:dyDescent="0.25">
      <c r="A92" t="s">
        <v>325</v>
      </c>
      <c r="B92" t="s">
        <v>20</v>
      </c>
      <c r="C92" t="s">
        <v>41</v>
      </c>
      <c r="D92" s="43">
        <v>1019.04</v>
      </c>
    </row>
    <row r="93" spans="1:4" x14ac:dyDescent="0.25">
      <c r="A93" t="s">
        <v>235</v>
      </c>
      <c r="B93" t="s">
        <v>20</v>
      </c>
      <c r="C93" t="s">
        <v>20</v>
      </c>
      <c r="D93" s="43">
        <v>1019.04</v>
      </c>
    </row>
    <row r="94" spans="1:4" x14ac:dyDescent="0.25">
      <c r="A94" t="s">
        <v>247</v>
      </c>
      <c r="B94" t="s">
        <v>8</v>
      </c>
      <c r="C94" t="s">
        <v>9</v>
      </c>
      <c r="D94" s="43">
        <v>1016.92</v>
      </c>
    </row>
    <row r="95" spans="1:4" x14ac:dyDescent="0.25">
      <c r="A95" t="s">
        <v>380</v>
      </c>
      <c r="B95" t="s">
        <v>20</v>
      </c>
      <c r="C95" t="s">
        <v>20</v>
      </c>
      <c r="D95" s="43">
        <v>1010.5899999999999</v>
      </c>
    </row>
    <row r="96" spans="1:4" x14ac:dyDescent="0.25">
      <c r="A96" t="s">
        <v>382</v>
      </c>
      <c r="B96" t="s">
        <v>20</v>
      </c>
      <c r="C96" t="s">
        <v>20</v>
      </c>
      <c r="D96" s="43">
        <v>1008.24</v>
      </c>
    </row>
    <row r="97" spans="1:4" x14ac:dyDescent="0.25">
      <c r="A97" t="s">
        <v>375</v>
      </c>
      <c r="B97" t="s">
        <v>20</v>
      </c>
      <c r="C97" t="s">
        <v>20</v>
      </c>
      <c r="D97" s="43">
        <v>927.83</v>
      </c>
    </row>
    <row r="98" spans="1:4" x14ac:dyDescent="0.25">
      <c r="A98" t="s">
        <v>192</v>
      </c>
      <c r="B98" t="s">
        <v>20</v>
      </c>
      <c r="C98" t="s">
        <v>20</v>
      </c>
      <c r="D98" s="43">
        <v>918.42</v>
      </c>
    </row>
    <row r="99" spans="1:4" x14ac:dyDescent="0.25">
      <c r="A99" t="s">
        <v>342</v>
      </c>
      <c r="B99" t="s">
        <v>8</v>
      </c>
      <c r="C99" t="s">
        <v>9</v>
      </c>
      <c r="D99" s="43">
        <v>911.6</v>
      </c>
    </row>
    <row r="100" spans="1:4" x14ac:dyDescent="0.25">
      <c r="A100" t="s">
        <v>332</v>
      </c>
      <c r="B100" t="s">
        <v>20</v>
      </c>
      <c r="C100" t="s">
        <v>20</v>
      </c>
      <c r="D100" s="43">
        <v>908.81</v>
      </c>
    </row>
    <row r="101" spans="1:4" x14ac:dyDescent="0.25">
      <c r="A101" t="s">
        <v>152</v>
      </c>
      <c r="B101" t="s">
        <v>20</v>
      </c>
      <c r="C101" t="s">
        <v>20</v>
      </c>
      <c r="D101" s="43">
        <v>894.64</v>
      </c>
    </row>
    <row r="102" spans="1:4" x14ac:dyDescent="0.25">
      <c r="A102" t="s">
        <v>309</v>
      </c>
      <c r="B102" t="s">
        <v>20</v>
      </c>
      <c r="C102" t="s">
        <v>20</v>
      </c>
      <c r="D102" s="43">
        <v>882.75</v>
      </c>
    </row>
    <row r="103" spans="1:4" x14ac:dyDescent="0.25">
      <c r="A103" t="s">
        <v>167</v>
      </c>
      <c r="B103" t="s">
        <v>20</v>
      </c>
      <c r="C103" t="s">
        <v>20</v>
      </c>
      <c r="D103" s="43">
        <v>870.78</v>
      </c>
    </row>
    <row r="104" spans="1:4" x14ac:dyDescent="0.25">
      <c r="A104" t="s">
        <v>189</v>
      </c>
      <c r="B104" t="s">
        <v>20</v>
      </c>
      <c r="C104" t="s">
        <v>20</v>
      </c>
      <c r="D104" s="43">
        <v>845.06</v>
      </c>
    </row>
    <row r="105" spans="1:4" x14ac:dyDescent="0.25">
      <c r="A105" t="s">
        <v>294</v>
      </c>
      <c r="B105" t="s">
        <v>8</v>
      </c>
      <c r="C105" t="s">
        <v>9</v>
      </c>
      <c r="D105" s="43">
        <v>835.34</v>
      </c>
    </row>
    <row r="106" spans="1:4" x14ac:dyDescent="0.25">
      <c r="A106" t="s">
        <v>272</v>
      </c>
      <c r="B106" t="s">
        <v>20</v>
      </c>
      <c r="C106" t="s">
        <v>20</v>
      </c>
      <c r="D106" s="43">
        <v>809.42</v>
      </c>
    </row>
    <row r="107" spans="1:4" x14ac:dyDescent="0.25">
      <c r="A107" t="s">
        <v>187</v>
      </c>
      <c r="B107" t="s">
        <v>20</v>
      </c>
      <c r="C107" t="s">
        <v>20</v>
      </c>
      <c r="D107" s="43">
        <v>790.16</v>
      </c>
    </row>
    <row r="108" spans="1:4" x14ac:dyDescent="0.25">
      <c r="A108" t="s">
        <v>257</v>
      </c>
      <c r="B108" t="s">
        <v>20</v>
      </c>
      <c r="C108" t="s">
        <v>41</v>
      </c>
      <c r="D108" s="43">
        <v>788.23</v>
      </c>
    </row>
    <row r="109" spans="1:4" x14ac:dyDescent="0.25">
      <c r="A109" t="s">
        <v>205</v>
      </c>
      <c r="B109" t="s">
        <v>20</v>
      </c>
      <c r="C109" t="s">
        <v>20</v>
      </c>
      <c r="D109" s="43">
        <v>780.78</v>
      </c>
    </row>
    <row r="110" spans="1:4" x14ac:dyDescent="0.25">
      <c r="A110" t="s">
        <v>139</v>
      </c>
      <c r="B110" t="s">
        <v>8</v>
      </c>
      <c r="C110" t="s">
        <v>9</v>
      </c>
      <c r="D110" s="43">
        <v>745.45</v>
      </c>
    </row>
    <row r="111" spans="1:4" x14ac:dyDescent="0.25">
      <c r="A111" t="s">
        <v>369</v>
      </c>
      <c r="B111" t="s">
        <v>8</v>
      </c>
      <c r="C111" t="s">
        <v>9</v>
      </c>
      <c r="D111" s="43">
        <v>737.64</v>
      </c>
    </row>
    <row r="112" spans="1:4" x14ac:dyDescent="0.25">
      <c r="A112" t="s">
        <v>337</v>
      </c>
      <c r="B112" t="s">
        <v>8</v>
      </c>
      <c r="C112" t="s">
        <v>9</v>
      </c>
      <c r="D112" s="43">
        <v>711.11</v>
      </c>
    </row>
    <row r="113" spans="1:4" x14ac:dyDescent="0.25">
      <c r="A113" t="s">
        <v>268</v>
      </c>
      <c r="B113" t="s">
        <v>20</v>
      </c>
      <c r="C113" t="s">
        <v>41</v>
      </c>
      <c r="D113" s="43">
        <v>710.58999999999992</v>
      </c>
    </row>
    <row r="114" spans="1:4" x14ac:dyDescent="0.25">
      <c r="A114" t="s">
        <v>147</v>
      </c>
      <c r="B114" t="s">
        <v>8</v>
      </c>
      <c r="C114" t="s">
        <v>9</v>
      </c>
      <c r="D114" s="43">
        <v>706.69</v>
      </c>
    </row>
    <row r="115" spans="1:4" x14ac:dyDescent="0.25">
      <c r="A115" t="s">
        <v>166</v>
      </c>
      <c r="B115" t="s">
        <v>20</v>
      </c>
      <c r="C115" t="s">
        <v>20</v>
      </c>
      <c r="D115" s="43">
        <v>697.24</v>
      </c>
    </row>
    <row r="116" spans="1:4" x14ac:dyDescent="0.25">
      <c r="A116" t="s">
        <v>164</v>
      </c>
      <c r="B116" t="s">
        <v>20</v>
      </c>
      <c r="C116" t="s">
        <v>20</v>
      </c>
      <c r="D116" s="43">
        <v>695.5</v>
      </c>
    </row>
    <row r="117" spans="1:4" x14ac:dyDescent="0.25">
      <c r="A117" t="s">
        <v>131</v>
      </c>
      <c r="B117" t="s">
        <v>20</v>
      </c>
      <c r="C117" t="s">
        <v>20</v>
      </c>
      <c r="D117" s="43">
        <v>650.58000000000004</v>
      </c>
    </row>
    <row r="118" spans="1:4" x14ac:dyDescent="0.25">
      <c r="A118" t="s">
        <v>208</v>
      </c>
      <c r="B118" t="s">
        <v>20</v>
      </c>
      <c r="C118" t="s">
        <v>20</v>
      </c>
      <c r="D118" s="43">
        <v>601.67000000000007</v>
      </c>
    </row>
    <row r="119" spans="1:4" x14ac:dyDescent="0.25">
      <c r="A119" t="s">
        <v>136</v>
      </c>
      <c r="B119" t="s">
        <v>20</v>
      </c>
      <c r="C119" t="s">
        <v>20</v>
      </c>
      <c r="D119" s="43">
        <v>583.1</v>
      </c>
    </row>
    <row r="120" spans="1:4" x14ac:dyDescent="0.25">
      <c r="A120" t="s">
        <v>339</v>
      </c>
      <c r="B120" t="s">
        <v>20</v>
      </c>
      <c r="C120" t="s">
        <v>20</v>
      </c>
      <c r="D120" s="43">
        <v>581.75</v>
      </c>
    </row>
    <row r="121" spans="1:4" x14ac:dyDescent="0.25">
      <c r="A121" t="s">
        <v>169</v>
      </c>
      <c r="B121" t="s">
        <v>8</v>
      </c>
      <c r="C121" t="s">
        <v>9</v>
      </c>
      <c r="D121" s="43">
        <v>580.51</v>
      </c>
    </row>
    <row r="122" spans="1:4" x14ac:dyDescent="0.25">
      <c r="A122" t="s">
        <v>163</v>
      </c>
      <c r="B122" t="s">
        <v>20</v>
      </c>
      <c r="C122" t="s">
        <v>41</v>
      </c>
      <c r="D122" s="43">
        <v>571.65</v>
      </c>
    </row>
    <row r="123" spans="1:4" x14ac:dyDescent="0.25">
      <c r="A123" t="s">
        <v>371</v>
      </c>
      <c r="B123" t="s">
        <v>20</v>
      </c>
      <c r="C123" t="s">
        <v>20</v>
      </c>
      <c r="D123" s="43">
        <v>571</v>
      </c>
    </row>
    <row r="124" spans="1:4" x14ac:dyDescent="0.25">
      <c r="A124" t="s">
        <v>165</v>
      </c>
      <c r="B124" t="s">
        <v>20</v>
      </c>
      <c r="C124" t="s">
        <v>20</v>
      </c>
      <c r="D124" s="43">
        <v>559</v>
      </c>
    </row>
    <row r="125" spans="1:4" x14ac:dyDescent="0.25">
      <c r="A125" t="s">
        <v>263</v>
      </c>
      <c r="B125" t="s">
        <v>20</v>
      </c>
      <c r="C125" t="s">
        <v>20</v>
      </c>
      <c r="D125" s="43">
        <v>555.54</v>
      </c>
    </row>
    <row r="126" spans="1:4" x14ac:dyDescent="0.25">
      <c r="A126" t="s">
        <v>296</v>
      </c>
      <c r="B126" t="s">
        <v>8</v>
      </c>
      <c r="C126" t="s">
        <v>9</v>
      </c>
      <c r="D126" s="43">
        <v>550.57999999999993</v>
      </c>
    </row>
    <row r="127" spans="1:4" x14ac:dyDescent="0.25">
      <c r="A127" t="s">
        <v>159</v>
      </c>
      <c r="B127" t="s">
        <v>20</v>
      </c>
      <c r="C127" t="s">
        <v>20</v>
      </c>
      <c r="D127" s="43">
        <v>548.67999999999995</v>
      </c>
    </row>
    <row r="128" spans="1:4" x14ac:dyDescent="0.25">
      <c r="A128" t="s">
        <v>274</v>
      </c>
      <c r="B128" t="s">
        <v>20</v>
      </c>
      <c r="C128" t="s">
        <v>20</v>
      </c>
      <c r="D128" s="43">
        <v>546.76</v>
      </c>
    </row>
    <row r="129" spans="1:4" x14ac:dyDescent="0.25">
      <c r="A129" t="s">
        <v>361</v>
      </c>
      <c r="B129" t="s">
        <v>8</v>
      </c>
      <c r="C129" t="s">
        <v>9</v>
      </c>
      <c r="D129" s="43">
        <v>543.28</v>
      </c>
    </row>
    <row r="130" spans="1:4" x14ac:dyDescent="0.25">
      <c r="A130" t="s">
        <v>222</v>
      </c>
      <c r="B130" t="s">
        <v>20</v>
      </c>
      <c r="C130" t="s">
        <v>20</v>
      </c>
      <c r="D130" s="43">
        <v>535.82999999999993</v>
      </c>
    </row>
    <row r="131" spans="1:4" x14ac:dyDescent="0.25">
      <c r="A131" t="s">
        <v>350</v>
      </c>
      <c r="B131" t="s">
        <v>20</v>
      </c>
      <c r="C131" t="s">
        <v>20</v>
      </c>
      <c r="D131" s="43">
        <v>534.06000000000006</v>
      </c>
    </row>
    <row r="132" spans="1:4" x14ac:dyDescent="0.25">
      <c r="A132" t="s">
        <v>287</v>
      </c>
      <c r="B132" t="s">
        <v>8</v>
      </c>
      <c r="C132" t="s">
        <v>9</v>
      </c>
      <c r="D132" s="43">
        <v>525.63</v>
      </c>
    </row>
    <row r="133" spans="1:4" x14ac:dyDescent="0.25">
      <c r="A133" t="s">
        <v>196</v>
      </c>
      <c r="B133" t="s">
        <v>20</v>
      </c>
      <c r="C133" t="s">
        <v>41</v>
      </c>
      <c r="D133" s="43">
        <v>524.45000000000005</v>
      </c>
    </row>
    <row r="134" spans="1:4" x14ac:dyDescent="0.25">
      <c r="A134" t="s">
        <v>266</v>
      </c>
      <c r="B134" t="s">
        <v>20</v>
      </c>
      <c r="C134" t="s">
        <v>20</v>
      </c>
      <c r="D134" s="43">
        <v>518.86</v>
      </c>
    </row>
    <row r="135" spans="1:4" x14ac:dyDescent="0.25">
      <c r="A135" t="s">
        <v>254</v>
      </c>
      <c r="B135" t="s">
        <v>20</v>
      </c>
      <c r="C135" t="s">
        <v>20</v>
      </c>
      <c r="D135" s="43">
        <v>515.45000000000005</v>
      </c>
    </row>
    <row r="136" spans="1:4" x14ac:dyDescent="0.25">
      <c r="A136" t="s">
        <v>317</v>
      </c>
      <c r="B136" t="s">
        <v>20</v>
      </c>
      <c r="C136" t="s">
        <v>20</v>
      </c>
      <c r="D136" s="43">
        <v>494.52</v>
      </c>
    </row>
    <row r="137" spans="1:4" x14ac:dyDescent="0.25">
      <c r="A137" t="s">
        <v>379</v>
      </c>
      <c r="B137" t="s">
        <v>20</v>
      </c>
      <c r="C137" t="s">
        <v>20</v>
      </c>
      <c r="D137" s="43">
        <v>484.6</v>
      </c>
    </row>
    <row r="138" spans="1:4" x14ac:dyDescent="0.25">
      <c r="A138" t="s">
        <v>341</v>
      </c>
      <c r="B138" t="s">
        <v>20</v>
      </c>
      <c r="C138" t="s">
        <v>20</v>
      </c>
      <c r="D138" s="43">
        <v>479.84</v>
      </c>
    </row>
    <row r="139" spans="1:4" x14ac:dyDescent="0.25">
      <c r="A139" t="s">
        <v>351</v>
      </c>
      <c r="B139" t="s">
        <v>20</v>
      </c>
      <c r="C139" t="s">
        <v>20</v>
      </c>
      <c r="D139" s="43">
        <v>467.56</v>
      </c>
    </row>
    <row r="140" spans="1:4" x14ac:dyDescent="0.25">
      <c r="A140" t="s">
        <v>230</v>
      </c>
      <c r="B140" t="s">
        <v>20</v>
      </c>
      <c r="C140" t="s">
        <v>20</v>
      </c>
      <c r="D140" s="43">
        <v>452.28</v>
      </c>
    </row>
    <row r="141" spans="1:4" x14ac:dyDescent="0.25">
      <c r="A141" t="s">
        <v>227</v>
      </c>
      <c r="B141" t="s">
        <v>20</v>
      </c>
      <c r="C141" t="s">
        <v>20</v>
      </c>
      <c r="D141" s="43">
        <v>451.52</v>
      </c>
    </row>
    <row r="142" spans="1:4" x14ac:dyDescent="0.25">
      <c r="A142" t="s">
        <v>373</v>
      </c>
      <c r="B142" t="s">
        <v>20</v>
      </c>
      <c r="C142" t="s">
        <v>20</v>
      </c>
      <c r="D142" s="43">
        <v>450.44</v>
      </c>
    </row>
    <row r="143" spans="1:4" x14ac:dyDescent="0.25">
      <c r="A143" t="s">
        <v>378</v>
      </c>
      <c r="B143" t="s">
        <v>20</v>
      </c>
      <c r="C143" t="s">
        <v>20</v>
      </c>
      <c r="D143" s="43">
        <v>448.36</v>
      </c>
    </row>
    <row r="144" spans="1:4" x14ac:dyDescent="0.25">
      <c r="A144" t="s">
        <v>273</v>
      </c>
      <c r="B144" t="s">
        <v>20</v>
      </c>
      <c r="C144" t="s">
        <v>41</v>
      </c>
      <c r="D144" s="43">
        <v>446.04999999999995</v>
      </c>
    </row>
    <row r="145" spans="1:4" x14ac:dyDescent="0.25">
      <c r="A145" t="s">
        <v>204</v>
      </c>
      <c r="B145" t="s">
        <v>20</v>
      </c>
      <c r="C145" t="s">
        <v>41</v>
      </c>
      <c r="D145" s="43">
        <v>445.05</v>
      </c>
    </row>
    <row r="146" spans="1:4" x14ac:dyDescent="0.25">
      <c r="A146" t="s">
        <v>354</v>
      </c>
      <c r="B146" t="s">
        <v>20</v>
      </c>
      <c r="C146" t="s">
        <v>20</v>
      </c>
      <c r="D146" s="43">
        <v>441.68</v>
      </c>
    </row>
    <row r="147" spans="1:4" x14ac:dyDescent="0.25">
      <c r="A147" t="s">
        <v>186</v>
      </c>
      <c r="B147" t="s">
        <v>20</v>
      </c>
      <c r="C147" t="s">
        <v>20</v>
      </c>
      <c r="D147" s="43">
        <v>429</v>
      </c>
    </row>
    <row r="148" spans="1:4" x14ac:dyDescent="0.25">
      <c r="A148" t="s">
        <v>185</v>
      </c>
      <c r="B148" t="s">
        <v>8</v>
      </c>
      <c r="C148" t="s">
        <v>9</v>
      </c>
      <c r="D148" s="43">
        <v>423.54</v>
      </c>
    </row>
    <row r="149" spans="1:4" x14ac:dyDescent="0.25">
      <c r="A149" t="s">
        <v>198</v>
      </c>
      <c r="B149" t="s">
        <v>20</v>
      </c>
      <c r="C149" t="s">
        <v>20</v>
      </c>
      <c r="D149" s="43">
        <v>419.34</v>
      </c>
    </row>
    <row r="150" spans="1:4" x14ac:dyDescent="0.25">
      <c r="A150" t="s">
        <v>218</v>
      </c>
      <c r="B150" t="s">
        <v>8</v>
      </c>
      <c r="C150" t="s">
        <v>9</v>
      </c>
      <c r="D150" s="43">
        <v>405.29999999999995</v>
      </c>
    </row>
    <row r="151" spans="1:4" x14ac:dyDescent="0.25">
      <c r="A151" t="s">
        <v>202</v>
      </c>
      <c r="B151" t="s">
        <v>20</v>
      </c>
      <c r="C151" t="s">
        <v>20</v>
      </c>
      <c r="D151" s="43">
        <v>403.14</v>
      </c>
    </row>
    <row r="152" spans="1:4" x14ac:dyDescent="0.25">
      <c r="A152" t="s">
        <v>322</v>
      </c>
      <c r="B152" t="s">
        <v>20</v>
      </c>
      <c r="C152" t="s">
        <v>20</v>
      </c>
      <c r="D152" s="43">
        <v>395.59</v>
      </c>
    </row>
    <row r="153" spans="1:4" x14ac:dyDescent="0.25">
      <c r="A153" t="s">
        <v>364</v>
      </c>
      <c r="B153" t="s">
        <v>20</v>
      </c>
      <c r="C153" t="s">
        <v>20</v>
      </c>
      <c r="D153" s="43">
        <v>395.59</v>
      </c>
    </row>
    <row r="154" spans="1:4" x14ac:dyDescent="0.25">
      <c r="A154" t="s">
        <v>174</v>
      </c>
      <c r="B154" t="s">
        <v>8</v>
      </c>
      <c r="C154" t="s">
        <v>9</v>
      </c>
      <c r="D154" s="43">
        <v>395.34</v>
      </c>
    </row>
    <row r="155" spans="1:4" x14ac:dyDescent="0.25">
      <c r="A155" t="s">
        <v>157</v>
      </c>
      <c r="B155" t="s">
        <v>20</v>
      </c>
      <c r="C155" t="s">
        <v>20</v>
      </c>
      <c r="D155" s="43">
        <v>391.24</v>
      </c>
    </row>
    <row r="156" spans="1:4" x14ac:dyDescent="0.25">
      <c r="A156" t="s">
        <v>277</v>
      </c>
      <c r="B156" t="s">
        <v>20</v>
      </c>
      <c r="C156" t="s">
        <v>20</v>
      </c>
      <c r="D156" s="43">
        <v>390.21</v>
      </c>
    </row>
    <row r="157" spans="1:4" x14ac:dyDescent="0.25">
      <c r="A157" t="s">
        <v>240</v>
      </c>
      <c r="B157" t="s">
        <v>20</v>
      </c>
      <c r="C157" t="s">
        <v>20</v>
      </c>
      <c r="D157" s="43">
        <v>389.28</v>
      </c>
    </row>
    <row r="158" spans="1:4" x14ac:dyDescent="0.25">
      <c r="A158" t="s">
        <v>249</v>
      </c>
      <c r="B158" t="s">
        <v>8</v>
      </c>
      <c r="C158" t="s">
        <v>9</v>
      </c>
      <c r="D158" s="43">
        <v>380.77</v>
      </c>
    </row>
    <row r="159" spans="1:4" x14ac:dyDescent="0.25">
      <c r="A159" t="s">
        <v>244</v>
      </c>
      <c r="B159" t="s">
        <v>8</v>
      </c>
      <c r="C159" t="s">
        <v>9</v>
      </c>
      <c r="D159" s="43">
        <v>366.36</v>
      </c>
    </row>
    <row r="160" spans="1:4" x14ac:dyDescent="0.25">
      <c r="A160" t="s">
        <v>184</v>
      </c>
      <c r="B160" t="s">
        <v>20</v>
      </c>
      <c r="C160" t="s">
        <v>20</v>
      </c>
      <c r="D160" s="43">
        <v>362.96</v>
      </c>
    </row>
    <row r="161" spans="1:4" x14ac:dyDescent="0.25">
      <c r="A161" t="s">
        <v>352</v>
      </c>
      <c r="B161" t="s">
        <v>20</v>
      </c>
      <c r="C161" t="s">
        <v>20</v>
      </c>
      <c r="D161" s="43">
        <v>362.29999999999995</v>
      </c>
    </row>
    <row r="162" spans="1:4" x14ac:dyDescent="0.25">
      <c r="A162" t="s">
        <v>153</v>
      </c>
      <c r="B162" t="s">
        <v>20</v>
      </c>
      <c r="C162" t="s">
        <v>20</v>
      </c>
      <c r="D162" s="43">
        <v>356.84</v>
      </c>
    </row>
    <row r="163" spans="1:4" x14ac:dyDescent="0.25">
      <c r="A163" t="s">
        <v>289</v>
      </c>
      <c r="B163" t="s">
        <v>20</v>
      </c>
      <c r="C163" t="s">
        <v>20</v>
      </c>
      <c r="D163" s="43">
        <v>351.48</v>
      </c>
    </row>
    <row r="164" spans="1:4" x14ac:dyDescent="0.25">
      <c r="A164" t="s">
        <v>183</v>
      </c>
      <c r="B164" t="s">
        <v>8</v>
      </c>
      <c r="C164" t="s">
        <v>9</v>
      </c>
      <c r="D164" s="43">
        <v>350</v>
      </c>
    </row>
    <row r="165" spans="1:4" x14ac:dyDescent="0.25">
      <c r="A165" t="s">
        <v>334</v>
      </c>
      <c r="B165" t="s">
        <v>20</v>
      </c>
      <c r="C165" t="s">
        <v>41</v>
      </c>
      <c r="D165" s="43">
        <v>348.26</v>
      </c>
    </row>
    <row r="166" spans="1:4" x14ac:dyDescent="0.25">
      <c r="A166" t="s">
        <v>276</v>
      </c>
      <c r="B166" t="s">
        <v>20</v>
      </c>
      <c r="C166" t="s">
        <v>41</v>
      </c>
      <c r="D166" s="43">
        <v>338.9</v>
      </c>
    </row>
    <row r="167" spans="1:4" x14ac:dyDescent="0.25">
      <c r="A167" t="s">
        <v>141</v>
      </c>
      <c r="B167" t="s">
        <v>20</v>
      </c>
      <c r="C167" t="s">
        <v>20</v>
      </c>
      <c r="D167" s="43">
        <v>323.27999999999997</v>
      </c>
    </row>
    <row r="168" spans="1:4" x14ac:dyDescent="0.25">
      <c r="A168" t="s">
        <v>176</v>
      </c>
      <c r="B168" t="s">
        <v>20</v>
      </c>
      <c r="C168" t="s">
        <v>20</v>
      </c>
      <c r="D168" s="43">
        <v>315</v>
      </c>
    </row>
    <row r="169" spans="1:4" x14ac:dyDescent="0.25">
      <c r="A169" t="s">
        <v>281</v>
      </c>
      <c r="B169" t="s">
        <v>20</v>
      </c>
      <c r="C169" t="s">
        <v>20</v>
      </c>
      <c r="D169" s="43">
        <v>312.77999999999997</v>
      </c>
    </row>
    <row r="170" spans="1:4" x14ac:dyDescent="0.25">
      <c r="A170" t="s">
        <v>195</v>
      </c>
      <c r="B170" t="s">
        <v>20</v>
      </c>
      <c r="C170" t="s">
        <v>20</v>
      </c>
      <c r="D170" s="43">
        <v>296.31</v>
      </c>
    </row>
    <row r="171" spans="1:4" x14ac:dyDescent="0.25">
      <c r="A171" t="s">
        <v>154</v>
      </c>
      <c r="B171" t="s">
        <v>20</v>
      </c>
      <c r="C171" t="s">
        <v>20</v>
      </c>
      <c r="D171" s="43">
        <v>294.25</v>
      </c>
    </row>
    <row r="172" spans="1:4" x14ac:dyDescent="0.25">
      <c r="A172" t="s">
        <v>385</v>
      </c>
      <c r="B172" t="s">
        <v>8</v>
      </c>
      <c r="C172" t="s">
        <v>9</v>
      </c>
      <c r="D172" s="43">
        <v>272.98</v>
      </c>
    </row>
    <row r="173" spans="1:4" x14ac:dyDescent="0.25">
      <c r="A173" t="s">
        <v>270</v>
      </c>
      <c r="B173" t="s">
        <v>20</v>
      </c>
      <c r="C173" t="s">
        <v>20</v>
      </c>
      <c r="D173" s="43">
        <v>268.75</v>
      </c>
    </row>
    <row r="174" spans="1:4" x14ac:dyDescent="0.25">
      <c r="A174" t="s">
        <v>344</v>
      </c>
      <c r="B174" t="s">
        <v>20</v>
      </c>
      <c r="C174" t="s">
        <v>20</v>
      </c>
      <c r="D174" s="43">
        <v>266.98</v>
      </c>
    </row>
    <row r="175" spans="1:4" x14ac:dyDescent="0.25">
      <c r="A175" t="s">
        <v>155</v>
      </c>
      <c r="B175" t="s">
        <v>20</v>
      </c>
      <c r="C175" t="s">
        <v>20</v>
      </c>
      <c r="D175" s="43">
        <v>259.52</v>
      </c>
    </row>
    <row r="176" spans="1:4" x14ac:dyDescent="0.25">
      <c r="A176" t="s">
        <v>297</v>
      </c>
      <c r="B176" t="s">
        <v>20</v>
      </c>
      <c r="C176" t="s">
        <v>20</v>
      </c>
      <c r="D176" s="43">
        <v>258</v>
      </c>
    </row>
    <row r="177" spans="1:4" x14ac:dyDescent="0.25">
      <c r="A177" t="s">
        <v>210</v>
      </c>
      <c r="B177" t="s">
        <v>8</v>
      </c>
      <c r="C177" t="s">
        <v>9</v>
      </c>
      <c r="D177" s="43">
        <v>257.86</v>
      </c>
    </row>
    <row r="178" spans="1:4" x14ac:dyDescent="0.25">
      <c r="A178" t="s">
        <v>144</v>
      </c>
      <c r="B178" t="s">
        <v>20</v>
      </c>
      <c r="C178" t="s">
        <v>20</v>
      </c>
      <c r="D178" s="43">
        <v>253.98</v>
      </c>
    </row>
    <row r="179" spans="1:4" x14ac:dyDescent="0.25">
      <c r="A179" t="s">
        <v>301</v>
      </c>
      <c r="B179" t="s">
        <v>20</v>
      </c>
      <c r="C179" t="s">
        <v>20</v>
      </c>
      <c r="D179" s="43">
        <v>250</v>
      </c>
    </row>
    <row r="180" spans="1:4" x14ac:dyDescent="0.25">
      <c r="A180" t="s">
        <v>265</v>
      </c>
      <c r="B180" t="s">
        <v>20</v>
      </c>
      <c r="C180" t="s">
        <v>41</v>
      </c>
      <c r="D180" s="43">
        <v>248.95</v>
      </c>
    </row>
    <row r="181" spans="1:4" x14ac:dyDescent="0.25">
      <c r="A181" t="s">
        <v>308</v>
      </c>
      <c r="B181" t="s">
        <v>8</v>
      </c>
      <c r="C181" t="s">
        <v>9</v>
      </c>
      <c r="D181" s="43">
        <v>238.1</v>
      </c>
    </row>
    <row r="182" spans="1:4" x14ac:dyDescent="0.25">
      <c r="A182" t="s">
        <v>132</v>
      </c>
      <c r="B182" t="s">
        <v>20</v>
      </c>
      <c r="C182" t="s">
        <v>20</v>
      </c>
      <c r="D182" s="43">
        <v>234.32</v>
      </c>
    </row>
    <row r="183" spans="1:4" x14ac:dyDescent="0.25">
      <c r="A183" t="s">
        <v>133</v>
      </c>
      <c r="B183" t="s">
        <v>20</v>
      </c>
      <c r="C183" t="s">
        <v>20</v>
      </c>
      <c r="D183" s="43">
        <v>233.78</v>
      </c>
    </row>
    <row r="184" spans="1:4" x14ac:dyDescent="0.25">
      <c r="A184" t="s">
        <v>197</v>
      </c>
      <c r="B184" t="s">
        <v>20</v>
      </c>
      <c r="C184" t="s">
        <v>20</v>
      </c>
      <c r="D184" s="43">
        <v>230</v>
      </c>
    </row>
    <row r="185" spans="1:4" x14ac:dyDescent="0.25">
      <c r="A185" t="s">
        <v>248</v>
      </c>
      <c r="B185" t="s">
        <v>20</v>
      </c>
      <c r="C185" t="s">
        <v>20</v>
      </c>
      <c r="D185" s="43">
        <v>226.76</v>
      </c>
    </row>
    <row r="186" spans="1:4" x14ac:dyDescent="0.25">
      <c r="A186" t="s">
        <v>347</v>
      </c>
      <c r="B186" t="s">
        <v>20</v>
      </c>
      <c r="C186" t="s">
        <v>20</v>
      </c>
      <c r="D186" s="43">
        <v>225.76</v>
      </c>
    </row>
    <row r="187" spans="1:4" x14ac:dyDescent="0.25">
      <c r="A187" t="s">
        <v>288</v>
      </c>
      <c r="B187" t="s">
        <v>20</v>
      </c>
      <c r="C187" t="s">
        <v>20</v>
      </c>
      <c r="D187" s="43">
        <v>225.76</v>
      </c>
    </row>
    <row r="188" spans="1:4" x14ac:dyDescent="0.25">
      <c r="A188" t="s">
        <v>253</v>
      </c>
      <c r="B188" t="s">
        <v>20</v>
      </c>
      <c r="C188" t="s">
        <v>20</v>
      </c>
      <c r="D188" s="43">
        <v>225.54</v>
      </c>
    </row>
    <row r="189" spans="1:4" x14ac:dyDescent="0.25">
      <c r="A189" t="s">
        <v>377</v>
      </c>
      <c r="B189" t="s">
        <v>8</v>
      </c>
      <c r="C189" t="s">
        <v>9</v>
      </c>
      <c r="D189" s="43">
        <v>216.87</v>
      </c>
    </row>
    <row r="190" spans="1:4" x14ac:dyDescent="0.25">
      <c r="A190" t="s">
        <v>349</v>
      </c>
      <c r="B190" t="s">
        <v>20</v>
      </c>
      <c r="C190" t="s">
        <v>20</v>
      </c>
      <c r="D190" s="43">
        <v>214.5</v>
      </c>
    </row>
    <row r="191" spans="1:4" x14ac:dyDescent="0.25">
      <c r="A191" t="s">
        <v>359</v>
      </c>
      <c r="B191" t="s">
        <v>20</v>
      </c>
      <c r="C191" t="s">
        <v>20</v>
      </c>
      <c r="D191" s="43">
        <v>213.52</v>
      </c>
    </row>
    <row r="192" spans="1:4" x14ac:dyDescent="0.25">
      <c r="A192" t="s">
        <v>358</v>
      </c>
      <c r="B192" t="s">
        <v>20</v>
      </c>
      <c r="C192" t="s">
        <v>20</v>
      </c>
      <c r="D192" s="43">
        <v>212</v>
      </c>
    </row>
    <row r="193" spans="1:4" x14ac:dyDescent="0.25">
      <c r="A193" t="s">
        <v>224</v>
      </c>
      <c r="B193" t="s">
        <v>20</v>
      </c>
      <c r="C193" t="s">
        <v>20</v>
      </c>
      <c r="D193" s="43">
        <v>204.26</v>
      </c>
    </row>
    <row r="194" spans="1:4" x14ac:dyDescent="0.25">
      <c r="A194" t="s">
        <v>215</v>
      </c>
      <c r="B194" t="s">
        <v>20</v>
      </c>
      <c r="C194" t="s">
        <v>20</v>
      </c>
      <c r="D194" s="43">
        <v>203.99</v>
      </c>
    </row>
    <row r="195" spans="1:4" x14ac:dyDescent="0.25">
      <c r="A195" t="s">
        <v>310</v>
      </c>
      <c r="B195" t="s">
        <v>20</v>
      </c>
      <c r="C195" t="s">
        <v>20</v>
      </c>
      <c r="D195" s="43">
        <v>203.63</v>
      </c>
    </row>
    <row r="196" spans="1:4" x14ac:dyDescent="0.25">
      <c r="A196" t="s">
        <v>315</v>
      </c>
      <c r="B196" t="s">
        <v>20</v>
      </c>
      <c r="C196" t="s">
        <v>20</v>
      </c>
      <c r="D196" s="43">
        <v>194.72</v>
      </c>
    </row>
    <row r="197" spans="1:4" x14ac:dyDescent="0.25">
      <c r="A197" t="s">
        <v>232</v>
      </c>
      <c r="B197" t="s">
        <v>20</v>
      </c>
      <c r="C197" t="s">
        <v>20</v>
      </c>
      <c r="D197" s="43">
        <v>188.13</v>
      </c>
    </row>
    <row r="198" spans="1:4" x14ac:dyDescent="0.25">
      <c r="A198" t="s">
        <v>255</v>
      </c>
      <c r="B198" t="s">
        <v>8</v>
      </c>
      <c r="C198" t="s">
        <v>9</v>
      </c>
      <c r="D198" s="43">
        <v>186.42</v>
      </c>
    </row>
    <row r="199" spans="1:4" x14ac:dyDescent="0.25">
      <c r="A199" t="s">
        <v>241</v>
      </c>
      <c r="B199" t="s">
        <v>20</v>
      </c>
      <c r="C199" t="s">
        <v>20</v>
      </c>
      <c r="D199" s="43">
        <v>182.76</v>
      </c>
    </row>
    <row r="200" spans="1:4" x14ac:dyDescent="0.25">
      <c r="A200" t="s">
        <v>360</v>
      </c>
      <c r="B200" t="s">
        <v>20</v>
      </c>
      <c r="C200" t="s">
        <v>20</v>
      </c>
      <c r="D200" s="43">
        <v>181.45</v>
      </c>
    </row>
    <row r="201" spans="1:4" x14ac:dyDescent="0.25">
      <c r="A201" t="s">
        <v>228</v>
      </c>
      <c r="B201" t="s">
        <v>8</v>
      </c>
      <c r="C201" t="s">
        <v>9</v>
      </c>
      <c r="D201" s="43">
        <v>180.13</v>
      </c>
    </row>
    <row r="202" spans="1:4" x14ac:dyDescent="0.25">
      <c r="A202" t="s">
        <v>172</v>
      </c>
      <c r="B202" t="s">
        <v>20</v>
      </c>
      <c r="C202" t="s">
        <v>20</v>
      </c>
      <c r="D202" s="43">
        <v>178.42</v>
      </c>
    </row>
    <row r="203" spans="1:4" x14ac:dyDescent="0.25">
      <c r="A203" t="s">
        <v>384</v>
      </c>
      <c r="B203" t="s">
        <v>20</v>
      </c>
      <c r="C203" t="s">
        <v>20</v>
      </c>
      <c r="D203" s="43">
        <v>177.6</v>
      </c>
    </row>
    <row r="204" spans="1:4" x14ac:dyDescent="0.25">
      <c r="A204" t="s">
        <v>140</v>
      </c>
      <c r="B204" t="s">
        <v>20</v>
      </c>
      <c r="C204" t="s">
        <v>20</v>
      </c>
      <c r="D204" s="43">
        <v>172.22</v>
      </c>
    </row>
    <row r="205" spans="1:4" x14ac:dyDescent="0.25">
      <c r="A205" t="s">
        <v>285</v>
      </c>
      <c r="B205" t="s">
        <v>20</v>
      </c>
      <c r="C205" t="s">
        <v>41</v>
      </c>
      <c r="D205" s="43">
        <v>160.88</v>
      </c>
    </row>
    <row r="206" spans="1:4" x14ac:dyDescent="0.25">
      <c r="A206" t="s">
        <v>286</v>
      </c>
      <c r="B206" t="s">
        <v>20</v>
      </c>
      <c r="C206" t="s">
        <v>41</v>
      </c>
      <c r="D206" s="43">
        <v>160.76</v>
      </c>
    </row>
    <row r="207" spans="1:4" x14ac:dyDescent="0.25">
      <c r="A207" t="s">
        <v>188</v>
      </c>
      <c r="B207" t="s">
        <v>20</v>
      </c>
      <c r="C207" t="s">
        <v>20</v>
      </c>
      <c r="D207" s="43">
        <v>154.79</v>
      </c>
    </row>
    <row r="208" spans="1:4" x14ac:dyDescent="0.25">
      <c r="A208" t="s">
        <v>368</v>
      </c>
      <c r="B208" t="s">
        <v>20</v>
      </c>
      <c r="C208" t="s">
        <v>41</v>
      </c>
      <c r="D208" s="43">
        <v>150.15</v>
      </c>
    </row>
    <row r="209" spans="1:4" x14ac:dyDescent="0.25">
      <c r="A209" t="s">
        <v>148</v>
      </c>
      <c r="B209" t="s">
        <v>20</v>
      </c>
      <c r="C209" t="s">
        <v>20</v>
      </c>
      <c r="D209" s="43">
        <v>145.13</v>
      </c>
    </row>
    <row r="210" spans="1:4" x14ac:dyDescent="0.25">
      <c r="A210" t="s">
        <v>319</v>
      </c>
      <c r="B210" t="s">
        <v>20</v>
      </c>
      <c r="C210" t="s">
        <v>20</v>
      </c>
      <c r="D210" s="43">
        <v>134.63999999999999</v>
      </c>
    </row>
    <row r="211" spans="1:4" x14ac:dyDescent="0.25">
      <c r="A211" t="s">
        <v>343</v>
      </c>
      <c r="B211" t="s">
        <v>20</v>
      </c>
      <c r="C211" t="s">
        <v>20</v>
      </c>
      <c r="D211" s="43">
        <v>130.06</v>
      </c>
    </row>
    <row r="212" spans="1:4" x14ac:dyDescent="0.25">
      <c r="A212" t="s">
        <v>180</v>
      </c>
      <c r="B212" t="s">
        <v>20</v>
      </c>
      <c r="C212" t="s">
        <v>41</v>
      </c>
      <c r="D212" s="43">
        <v>130.06</v>
      </c>
    </row>
    <row r="213" spans="1:4" x14ac:dyDescent="0.25">
      <c r="A213" t="s">
        <v>370</v>
      </c>
      <c r="B213" t="s">
        <v>20</v>
      </c>
      <c r="C213" t="s">
        <v>20</v>
      </c>
      <c r="D213" s="43">
        <v>129.76</v>
      </c>
    </row>
    <row r="214" spans="1:4" x14ac:dyDescent="0.25">
      <c r="A214" t="s">
        <v>168</v>
      </c>
      <c r="B214" t="s">
        <v>20</v>
      </c>
      <c r="C214" t="s">
        <v>20</v>
      </c>
      <c r="D214" s="43">
        <v>129.46</v>
      </c>
    </row>
    <row r="215" spans="1:4" x14ac:dyDescent="0.25">
      <c r="A215" t="s">
        <v>331</v>
      </c>
      <c r="B215" t="s">
        <v>20</v>
      </c>
      <c r="C215" t="s">
        <v>20</v>
      </c>
      <c r="D215" s="43">
        <v>129.28</v>
      </c>
    </row>
    <row r="216" spans="1:4" x14ac:dyDescent="0.25">
      <c r="A216" t="s">
        <v>175</v>
      </c>
      <c r="B216" t="s">
        <v>20</v>
      </c>
      <c r="C216" t="s">
        <v>20</v>
      </c>
      <c r="D216" s="43">
        <v>125</v>
      </c>
    </row>
    <row r="217" spans="1:4" x14ac:dyDescent="0.25">
      <c r="A217" t="s">
        <v>271</v>
      </c>
      <c r="B217" t="s">
        <v>20</v>
      </c>
      <c r="C217" t="s">
        <v>20</v>
      </c>
      <c r="D217" s="43">
        <v>117.16</v>
      </c>
    </row>
    <row r="218" spans="1:4" x14ac:dyDescent="0.25">
      <c r="A218" t="s">
        <v>226</v>
      </c>
      <c r="B218" t="s">
        <v>20</v>
      </c>
      <c r="C218" t="s">
        <v>20</v>
      </c>
      <c r="D218" s="43">
        <v>117.16</v>
      </c>
    </row>
    <row r="219" spans="1:4" x14ac:dyDescent="0.25">
      <c r="A219" t="s">
        <v>150</v>
      </c>
      <c r="B219" t="s">
        <v>8</v>
      </c>
      <c r="C219" t="s">
        <v>9</v>
      </c>
      <c r="D219" s="43">
        <v>117.16</v>
      </c>
    </row>
    <row r="220" spans="1:4" x14ac:dyDescent="0.25">
      <c r="A220" t="s">
        <v>162</v>
      </c>
      <c r="B220" t="s">
        <v>20</v>
      </c>
      <c r="C220" t="s">
        <v>20</v>
      </c>
      <c r="D220" s="43">
        <v>117.16</v>
      </c>
    </row>
    <row r="221" spans="1:4" x14ac:dyDescent="0.25">
      <c r="A221" t="s">
        <v>134</v>
      </c>
      <c r="B221" t="s">
        <v>20</v>
      </c>
      <c r="C221" t="s">
        <v>20</v>
      </c>
      <c r="D221" s="43">
        <v>116.89</v>
      </c>
    </row>
    <row r="222" spans="1:4" x14ac:dyDescent="0.25">
      <c r="A222" t="s">
        <v>307</v>
      </c>
      <c r="B222" t="s">
        <v>20</v>
      </c>
      <c r="C222" t="s">
        <v>20</v>
      </c>
      <c r="D222" s="43">
        <v>116.89</v>
      </c>
    </row>
    <row r="223" spans="1:4" x14ac:dyDescent="0.25">
      <c r="A223" t="s">
        <v>329</v>
      </c>
      <c r="B223" t="s">
        <v>20</v>
      </c>
      <c r="C223" t="s">
        <v>41</v>
      </c>
      <c r="D223" s="43">
        <v>116.35</v>
      </c>
    </row>
    <row r="224" spans="1:4" x14ac:dyDescent="0.25">
      <c r="A224" t="s">
        <v>156</v>
      </c>
      <c r="B224" t="s">
        <v>20</v>
      </c>
      <c r="C224" t="s">
        <v>20</v>
      </c>
      <c r="D224" s="43">
        <v>112.88</v>
      </c>
    </row>
    <row r="225" spans="1:4" x14ac:dyDescent="0.25">
      <c r="A225" t="s">
        <v>200</v>
      </c>
      <c r="B225" t="s">
        <v>20</v>
      </c>
      <c r="C225" t="s">
        <v>20</v>
      </c>
      <c r="D225" s="43">
        <v>112.61</v>
      </c>
    </row>
    <row r="226" spans="1:4" x14ac:dyDescent="0.25">
      <c r="A226" t="s">
        <v>313</v>
      </c>
      <c r="B226" t="s">
        <v>20</v>
      </c>
      <c r="C226" t="s">
        <v>20</v>
      </c>
      <c r="D226" s="43">
        <v>112.61</v>
      </c>
    </row>
    <row r="227" spans="1:4" x14ac:dyDescent="0.25">
      <c r="A227" t="s">
        <v>292</v>
      </c>
      <c r="B227" t="s">
        <v>20</v>
      </c>
      <c r="C227" t="s">
        <v>20</v>
      </c>
      <c r="D227" s="43">
        <v>112.61</v>
      </c>
    </row>
    <row r="228" spans="1:4" x14ac:dyDescent="0.25">
      <c r="A228" t="s">
        <v>135</v>
      </c>
      <c r="B228" t="s">
        <v>20</v>
      </c>
      <c r="C228" t="s">
        <v>20</v>
      </c>
      <c r="D228" s="43">
        <v>112.61</v>
      </c>
    </row>
    <row r="229" spans="1:4" x14ac:dyDescent="0.25">
      <c r="A229" t="s">
        <v>161</v>
      </c>
      <c r="B229" t="s">
        <v>20</v>
      </c>
      <c r="C229" t="s">
        <v>20</v>
      </c>
      <c r="D229" s="43">
        <v>112.09</v>
      </c>
    </row>
    <row r="230" spans="1:4" x14ac:dyDescent="0.25">
      <c r="A230" t="s">
        <v>177</v>
      </c>
      <c r="B230" t="s">
        <v>20</v>
      </c>
      <c r="C230" t="s">
        <v>20</v>
      </c>
      <c r="D230" s="43">
        <v>101.89</v>
      </c>
    </row>
    <row r="231" spans="1:4" x14ac:dyDescent="0.25">
      <c r="A231" t="s">
        <v>158</v>
      </c>
      <c r="B231" t="s">
        <v>20</v>
      </c>
      <c r="C231" t="s">
        <v>20</v>
      </c>
      <c r="D231" s="43">
        <v>101.89</v>
      </c>
    </row>
    <row r="232" spans="1:4" x14ac:dyDescent="0.25">
      <c r="A232" t="s">
        <v>206</v>
      </c>
      <c r="B232" t="s">
        <v>20</v>
      </c>
      <c r="C232" t="s">
        <v>20</v>
      </c>
      <c r="D232" s="43">
        <v>91.38</v>
      </c>
    </row>
    <row r="233" spans="1:4" x14ac:dyDescent="0.25">
      <c r="A233" t="s">
        <v>320</v>
      </c>
      <c r="B233" t="s">
        <v>8</v>
      </c>
      <c r="C233" t="s">
        <v>9</v>
      </c>
      <c r="D233" s="43">
        <v>91.16</v>
      </c>
    </row>
    <row r="234" spans="1:4" x14ac:dyDescent="0.25">
      <c r="A234" t="s">
        <v>275</v>
      </c>
      <c r="B234" t="s">
        <v>20</v>
      </c>
      <c r="C234" t="s">
        <v>20</v>
      </c>
      <c r="D234" s="43">
        <v>90.53</v>
      </c>
    </row>
    <row r="235" spans="1:4" x14ac:dyDescent="0.25">
      <c r="A235" t="s">
        <v>298</v>
      </c>
      <c r="B235" t="s">
        <v>20</v>
      </c>
      <c r="C235" t="s">
        <v>20</v>
      </c>
      <c r="D235" s="43">
        <v>89.21</v>
      </c>
    </row>
    <row r="236" spans="1:4" x14ac:dyDescent="0.25">
      <c r="A236" t="s">
        <v>259</v>
      </c>
      <c r="B236" t="s">
        <v>20</v>
      </c>
      <c r="C236" t="s">
        <v>41</v>
      </c>
      <c r="D236" s="43">
        <v>89.01</v>
      </c>
    </row>
    <row r="237" spans="1:4" x14ac:dyDescent="0.25">
      <c r="A237" t="s">
        <v>181</v>
      </c>
      <c r="B237" t="s">
        <v>20</v>
      </c>
      <c r="C237" t="s">
        <v>20</v>
      </c>
      <c r="D237" s="43">
        <v>88.59</v>
      </c>
    </row>
    <row r="238" spans="1:4" x14ac:dyDescent="0.25">
      <c r="A238" t="s">
        <v>182</v>
      </c>
      <c r="B238" t="s">
        <v>20</v>
      </c>
      <c r="C238" t="s">
        <v>20</v>
      </c>
      <c r="D238" s="43">
        <v>80.63</v>
      </c>
    </row>
    <row r="239" spans="1:4" x14ac:dyDescent="0.25">
      <c r="A239" t="s">
        <v>305</v>
      </c>
      <c r="B239" t="s">
        <v>20</v>
      </c>
      <c r="C239" t="s">
        <v>41</v>
      </c>
      <c r="D239" s="43">
        <v>62.19</v>
      </c>
    </row>
    <row r="240" spans="1:4" x14ac:dyDescent="0.25">
      <c r="A240" t="s">
        <v>225</v>
      </c>
      <c r="B240" t="s">
        <v>8</v>
      </c>
      <c r="C240" t="s">
        <v>9</v>
      </c>
      <c r="D240" s="43">
        <v>35</v>
      </c>
    </row>
    <row r="241" spans="1:4" x14ac:dyDescent="0.25">
      <c r="A241" t="s">
        <v>326</v>
      </c>
      <c r="B241" t="s">
        <v>20</v>
      </c>
      <c r="C241" t="s">
        <v>41</v>
      </c>
      <c r="D241" s="43">
        <v>29.879999999999967</v>
      </c>
    </row>
    <row r="242" spans="1:4" x14ac:dyDescent="0.25">
      <c r="A242" t="s">
        <v>143</v>
      </c>
      <c r="B242" t="s">
        <v>20</v>
      </c>
      <c r="C242" t="s">
        <v>20</v>
      </c>
      <c r="D242" s="43">
        <v>27.629999999999981</v>
      </c>
    </row>
    <row r="243" spans="1:4" x14ac:dyDescent="0.25">
      <c r="A243" t="s">
        <v>353</v>
      </c>
      <c r="B243" t="s">
        <v>20</v>
      </c>
      <c r="C243" t="s">
        <v>41</v>
      </c>
      <c r="D243" s="43">
        <v>25.710000000000036</v>
      </c>
    </row>
    <row r="244" spans="1:4" x14ac:dyDescent="0.25">
      <c r="A244" t="s">
        <v>262</v>
      </c>
      <c r="B244" t="s">
        <v>20</v>
      </c>
      <c r="C244" t="s">
        <v>20</v>
      </c>
      <c r="D244" s="43">
        <v>18.47999999999999</v>
      </c>
    </row>
    <row r="245" spans="1:4" x14ac:dyDescent="0.25">
      <c r="A245" t="s">
        <v>258</v>
      </c>
      <c r="B245" t="s">
        <v>8</v>
      </c>
      <c r="C245" t="s">
        <v>9</v>
      </c>
      <c r="D245" s="43">
        <v>13.47</v>
      </c>
    </row>
    <row r="246" spans="1:4" x14ac:dyDescent="0.25">
      <c r="A246" t="s">
        <v>217</v>
      </c>
      <c r="B246" t="s">
        <v>20</v>
      </c>
      <c r="C246" t="s">
        <v>20</v>
      </c>
      <c r="D246" s="43">
        <v>10.75</v>
      </c>
    </row>
    <row r="247" spans="1:4" x14ac:dyDescent="0.25">
      <c r="A247" t="s">
        <v>299</v>
      </c>
      <c r="B247" t="s">
        <v>20</v>
      </c>
      <c r="C247" t="s">
        <v>20</v>
      </c>
      <c r="D247" s="43">
        <v>-8.19</v>
      </c>
    </row>
    <row r="248" spans="1:4" x14ac:dyDescent="0.25">
      <c r="A248" t="s">
        <v>280</v>
      </c>
      <c r="B248" t="s">
        <v>20</v>
      </c>
      <c r="C248" t="s">
        <v>20</v>
      </c>
      <c r="D248" s="43">
        <v>-20.65</v>
      </c>
    </row>
    <row r="249" spans="1:4" x14ac:dyDescent="0.25">
      <c r="A249" t="s">
        <v>372</v>
      </c>
      <c r="B249" t="s">
        <v>8</v>
      </c>
      <c r="C249" t="s">
        <v>9</v>
      </c>
      <c r="D249" s="43">
        <v>-35</v>
      </c>
    </row>
    <row r="250" spans="1:4" x14ac:dyDescent="0.25">
      <c r="A250" t="s">
        <v>324</v>
      </c>
      <c r="B250" t="s">
        <v>20</v>
      </c>
      <c r="C250" t="s">
        <v>41</v>
      </c>
      <c r="D250" s="43">
        <v>-79.509999999999991</v>
      </c>
    </row>
    <row r="251" spans="1:4" x14ac:dyDescent="0.25">
      <c r="A251" t="s">
        <v>229</v>
      </c>
      <c r="B251" t="s">
        <v>8</v>
      </c>
      <c r="C251" t="s">
        <v>9</v>
      </c>
      <c r="D251" s="43">
        <v>-83.43</v>
      </c>
    </row>
    <row r="252" spans="1:4" x14ac:dyDescent="0.25">
      <c r="A252" t="s">
        <v>251</v>
      </c>
      <c r="B252" t="s">
        <v>8</v>
      </c>
      <c r="C252" t="s">
        <v>9</v>
      </c>
      <c r="D252" s="43">
        <v>-85.33</v>
      </c>
    </row>
    <row r="253" spans="1:4" x14ac:dyDescent="0.25">
      <c r="A253" t="s">
        <v>300</v>
      </c>
      <c r="B253" t="s">
        <v>20</v>
      </c>
      <c r="C253" t="s">
        <v>20</v>
      </c>
      <c r="D253" s="43">
        <v>-100.38</v>
      </c>
    </row>
    <row r="254" spans="1:4" x14ac:dyDescent="0.25">
      <c r="A254" t="s">
        <v>365</v>
      </c>
      <c r="B254" t="s">
        <v>20</v>
      </c>
      <c r="C254" t="s">
        <v>41</v>
      </c>
      <c r="D254" s="43">
        <v>-152.31</v>
      </c>
    </row>
    <row r="255" spans="1:4" x14ac:dyDescent="0.25">
      <c r="A255" t="s">
        <v>357</v>
      </c>
      <c r="B255" t="s">
        <v>20</v>
      </c>
      <c r="C255" t="s">
        <v>20</v>
      </c>
      <c r="D255" s="43">
        <v>-154.07</v>
      </c>
    </row>
    <row r="256" spans="1:4" x14ac:dyDescent="0.25">
      <c r="A256" t="s">
        <v>238</v>
      </c>
      <c r="B256" t="s">
        <v>8</v>
      </c>
      <c r="C256" t="s">
        <v>9</v>
      </c>
      <c r="D256" s="43">
        <v>-154.67000000000002</v>
      </c>
    </row>
    <row r="257" spans="1:4" x14ac:dyDescent="0.25">
      <c r="A257" t="s">
        <v>362</v>
      </c>
      <c r="B257" t="s">
        <v>20</v>
      </c>
      <c r="C257" t="s">
        <v>20</v>
      </c>
      <c r="D257" s="43">
        <v>-240.15</v>
      </c>
    </row>
    <row r="258" spans="1:4" x14ac:dyDescent="0.25">
      <c r="A258" t="s">
        <v>290</v>
      </c>
      <c r="B258" t="s">
        <v>8</v>
      </c>
      <c r="C258" t="s">
        <v>9</v>
      </c>
      <c r="D258" s="43">
        <v>-246.67</v>
      </c>
    </row>
    <row r="259" spans="1:4" x14ac:dyDescent="0.25">
      <c r="A259" t="s">
        <v>261</v>
      </c>
      <c r="B259" t="s">
        <v>20</v>
      </c>
      <c r="C259" t="s">
        <v>20</v>
      </c>
      <c r="D259" s="43">
        <v>-596.75</v>
      </c>
    </row>
    <row r="260" spans="1:4" x14ac:dyDescent="0.25">
      <c r="A260" t="s">
        <v>207</v>
      </c>
      <c r="B260" t="s">
        <v>8</v>
      </c>
      <c r="C260" t="s">
        <v>9</v>
      </c>
      <c r="D260" s="43">
        <v>-1622.78</v>
      </c>
    </row>
    <row r="261" spans="1:4" x14ac:dyDescent="0.25">
      <c r="A261" t="s">
        <v>36</v>
      </c>
      <c r="D261" s="43">
        <v>4192475.5599999935</v>
      </c>
    </row>
  </sheetData>
  <conditionalFormatting pivot="1" sqref="D4:D260">
    <cfRule type="top10" dxfId="0" priority="1" rank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6 2 c 8 1 a - d 6 9 3 - 4 7 2 9 - 9 e 6 2 - 9 f 6 4 4 9 6 2 6 0 b 3 "   x m l n s = " h t t p : / / s c h e m a s . m i c r o s o f t . c o m / D a t a M a s h u p " > A A A A A B M D A A B Q S w M E F A A C A A g A K 0 M w V e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r Q z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M w V S i K R 7 g O A A A A E Q A A A B M A H A B G b 3 J t d W x h c y 9 T Z W N 0 a W 9 u M S 5 t I K I Y A C i g F A A A A A A A A A A A A A A A A A A A A A A A A A A A A C t O T S 7 J z M 9 T C I b Q h t Y A U E s B A i 0 A F A A C A A g A K 0 M w V e q d Q 3 O j A A A A 9 Q A A A B I A A A A A A A A A A A A A A A A A A A A A A E N v b m Z p Z y 9 Q Y W N r Y W d l L n h t b F B L A Q I t A B Q A A g A I A C t D M F U P y u m r p A A A A O k A A A A T A A A A A A A A A A A A A A A A A O 8 A A A B b Q 2 9 u d G V u d F 9 U e X B l c 1 0 u e G 1 s U E s B A i 0 A F A A C A A g A K 0 M w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d w H P s G A y V B q P p y 5 D + 8 q K U A A A A A A g A A A A A A A 2 Y A A M A A A A A Q A A A A T I k F 4 m n 3 F x X 8 B o m K j i D o J w A A A A A E g A A A o A A A A B A A A A B U + a + h M G g x s E 0 7 o f D R y M w B U A A A A B G s e E e u N s w Y I r i 8 M e C y z m u N V H z i s B I + C c 7 Z 2 C 1 1 c g 7 S J z F R Z 1 l K t 7 l r 4 n 4 X I V 9 W P Y D 6 A i e Z + i g d G S H F x r x d B Y u c s / E 0 g m c K w q s 2 c G G v Q l 2 D F A A A A D K 7 Z 5 g J J 0 T 1 t 9 a Y J Y s R N Q p f F X n 6 < / D a t a M a s h u p > 
</file>

<file path=customXml/itemProps1.xml><?xml version="1.0" encoding="utf-8"?>
<ds:datastoreItem xmlns:ds="http://schemas.openxmlformats.org/officeDocument/2006/customXml" ds:itemID="{7D182A9D-D3E3-4CCE-9961-3E64AD77BE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AR Data</vt:lpstr>
      <vt:lpstr>Count</vt:lpstr>
      <vt:lpstr>Buckets</vt:lpstr>
      <vt:lpstr>Totals</vt:lpstr>
      <vt:lpstr>Top</vt:lpstr>
    </vt:vector>
  </TitlesOfParts>
  <Company>Mobile Mini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Mike</dc:creator>
  <cp:lastModifiedBy>Matthew Mike</cp:lastModifiedBy>
  <dcterms:created xsi:type="dcterms:W3CDTF">2022-09-14T23:42:20Z</dcterms:created>
  <dcterms:modified xsi:type="dcterms:W3CDTF">2022-09-29T23:21:54Z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