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140" windowHeight="11970" activeTab="6"/>
  </bookViews>
  <sheets>
    <sheet name="PairingResults" sheetId="1" r:id="rId1"/>
    <sheet name="RelativeDist" sheetId="4" r:id="rId2"/>
    <sheet name="pVal" sheetId="2" r:id="rId3"/>
    <sheet name="pseudoReplicates" sheetId="3" r:id="rId4"/>
    <sheet name="RelativeBranchLengths" sheetId="5" r:id="rId5"/>
    <sheet name="RelBrLngth_Pseudo" sheetId="6" r:id="rId6"/>
    <sheet name="RelBrLngth_Pseudo_&lt;2out" sheetId="7" r:id="rId7"/>
    <sheet name="Sheet2" sheetId="8" r:id="rId8"/>
  </sheets>
  <calcPr calcId="1456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7" l="1"/>
  <c r="J151" i="7"/>
  <c r="J150" i="7"/>
  <c r="J145" i="7"/>
  <c r="J122" i="7"/>
  <c r="J94" i="7"/>
  <c r="J34" i="7"/>
  <c r="J146" i="7" s="1"/>
  <c r="J149" i="7"/>
  <c r="J144" i="7" l="1"/>
  <c r="D144" i="1"/>
  <c r="D143" i="1"/>
  <c r="I122" i="6" l="1"/>
  <c r="I94" i="6"/>
  <c r="I146" i="6" s="1"/>
  <c r="I34" i="6"/>
  <c r="I4" i="6"/>
  <c r="I149" i="6" s="1"/>
  <c r="I151" i="6"/>
  <c r="I150" i="6"/>
  <c r="I145" i="6"/>
  <c r="I151" i="5"/>
  <c r="I150" i="5"/>
  <c r="I149" i="5"/>
  <c r="I147" i="5"/>
  <c r="I146" i="5"/>
  <c r="I145" i="5"/>
  <c r="I144" i="5"/>
  <c r="E42" i="5"/>
  <c r="F42" i="5"/>
  <c r="G42" i="5"/>
  <c r="I42" i="5" s="1"/>
  <c r="E43" i="5"/>
  <c r="F43" i="5"/>
  <c r="G43" i="5"/>
  <c r="H42" i="5" s="1"/>
  <c r="E44" i="5"/>
  <c r="F44" i="5"/>
  <c r="G44" i="5"/>
  <c r="I44" i="5" s="1"/>
  <c r="E45" i="5"/>
  <c r="F45" i="5"/>
  <c r="G45" i="5"/>
  <c r="H44" i="5" s="1"/>
  <c r="E46" i="5"/>
  <c r="F46" i="5"/>
  <c r="G46" i="5"/>
  <c r="I46" i="5" s="1"/>
  <c r="E47" i="5"/>
  <c r="F47" i="5"/>
  <c r="G47" i="5"/>
  <c r="H46" i="5" s="1"/>
  <c r="E48" i="5"/>
  <c r="F48" i="5"/>
  <c r="G48" i="5"/>
  <c r="I48" i="5" s="1"/>
  <c r="E49" i="5"/>
  <c r="F49" i="5"/>
  <c r="G49" i="5"/>
  <c r="H48" i="5" s="1"/>
  <c r="E50" i="5"/>
  <c r="F50" i="5"/>
  <c r="G50" i="5"/>
  <c r="I50" i="5" s="1"/>
  <c r="E51" i="5"/>
  <c r="F51" i="5"/>
  <c r="G51" i="5"/>
  <c r="H50" i="5" s="1"/>
  <c r="E52" i="5"/>
  <c r="F52" i="5"/>
  <c r="G52" i="5"/>
  <c r="I52" i="5" s="1"/>
  <c r="E53" i="5"/>
  <c r="F53" i="5"/>
  <c r="G53" i="5"/>
  <c r="H52" i="5" s="1"/>
  <c r="E54" i="5"/>
  <c r="F54" i="5"/>
  <c r="G54" i="5"/>
  <c r="I54" i="5" s="1"/>
  <c r="E55" i="5"/>
  <c r="F55" i="5"/>
  <c r="G55" i="5"/>
  <c r="H54" i="5" s="1"/>
  <c r="E56" i="5"/>
  <c r="F56" i="5"/>
  <c r="G56" i="5"/>
  <c r="I56" i="5" s="1"/>
  <c r="E57" i="5"/>
  <c r="F57" i="5"/>
  <c r="G57" i="5"/>
  <c r="H56" i="5" s="1"/>
  <c r="E58" i="5"/>
  <c r="F58" i="5"/>
  <c r="G58" i="5"/>
  <c r="I58" i="5" s="1"/>
  <c r="E59" i="5"/>
  <c r="F59" i="5"/>
  <c r="G59" i="5"/>
  <c r="H58" i="5" s="1"/>
  <c r="E60" i="5"/>
  <c r="F60" i="5"/>
  <c r="G60" i="5"/>
  <c r="I60" i="5" s="1"/>
  <c r="E61" i="5"/>
  <c r="F61" i="5"/>
  <c r="G61" i="5"/>
  <c r="H60" i="5" s="1"/>
  <c r="E62" i="5"/>
  <c r="F62" i="5"/>
  <c r="G62" i="5"/>
  <c r="E63" i="5"/>
  <c r="F63" i="5"/>
  <c r="G63" i="5" s="1"/>
  <c r="H62" i="5" s="1"/>
  <c r="E64" i="5"/>
  <c r="F64" i="5"/>
  <c r="G64" i="5"/>
  <c r="E65" i="5"/>
  <c r="F65" i="5"/>
  <c r="G65" i="5" s="1"/>
  <c r="H64" i="5" s="1"/>
  <c r="E66" i="5"/>
  <c r="F66" i="5"/>
  <c r="G66" i="5"/>
  <c r="E67" i="5"/>
  <c r="F67" i="5"/>
  <c r="G67" i="5" s="1"/>
  <c r="E68" i="5"/>
  <c r="F68" i="5"/>
  <c r="G68" i="5"/>
  <c r="E69" i="5"/>
  <c r="F69" i="5"/>
  <c r="G69" i="5" s="1"/>
  <c r="E70" i="5"/>
  <c r="F70" i="5"/>
  <c r="G70" i="5"/>
  <c r="E71" i="5"/>
  <c r="F71" i="5"/>
  <c r="G71" i="5" s="1"/>
  <c r="H70" i="5" s="1"/>
  <c r="E72" i="5"/>
  <c r="F72" i="5"/>
  <c r="G72" i="5"/>
  <c r="E73" i="5"/>
  <c r="F73" i="5"/>
  <c r="G73" i="5" s="1"/>
  <c r="E74" i="5"/>
  <c r="F74" i="5"/>
  <c r="G74" i="5"/>
  <c r="E75" i="5"/>
  <c r="F75" i="5"/>
  <c r="G75" i="5" s="1"/>
  <c r="E76" i="5"/>
  <c r="F76" i="5"/>
  <c r="G76" i="5"/>
  <c r="E77" i="5"/>
  <c r="F77" i="5"/>
  <c r="G77" i="5" s="1"/>
  <c r="E78" i="5"/>
  <c r="F78" i="5"/>
  <c r="G78" i="5"/>
  <c r="E79" i="5"/>
  <c r="F79" i="5"/>
  <c r="G79" i="5" s="1"/>
  <c r="E80" i="5"/>
  <c r="F80" i="5"/>
  <c r="G80" i="5"/>
  <c r="E81" i="5"/>
  <c r="F81" i="5"/>
  <c r="G81" i="5" s="1"/>
  <c r="E82" i="5"/>
  <c r="F82" i="5"/>
  <c r="G82" i="5"/>
  <c r="E83" i="5"/>
  <c r="F83" i="5"/>
  <c r="G83" i="5" s="1"/>
  <c r="E84" i="5"/>
  <c r="F84" i="5"/>
  <c r="G84" i="5"/>
  <c r="E85" i="5"/>
  <c r="F85" i="5"/>
  <c r="G85" i="5" s="1"/>
  <c r="E86" i="5"/>
  <c r="F86" i="5"/>
  <c r="G86" i="5"/>
  <c r="E87" i="5"/>
  <c r="F87" i="5"/>
  <c r="G87" i="5" s="1"/>
  <c r="E88" i="5"/>
  <c r="F88" i="5"/>
  <c r="G88" i="5"/>
  <c r="E89" i="5"/>
  <c r="F89" i="5"/>
  <c r="G89" i="5" s="1"/>
  <c r="E90" i="5"/>
  <c r="F90" i="5"/>
  <c r="G90" i="5"/>
  <c r="I90" i="5" s="1"/>
  <c r="E91" i="5"/>
  <c r="F91" i="5"/>
  <c r="G91" i="5"/>
  <c r="H90" i="5" s="1"/>
  <c r="E92" i="5"/>
  <c r="F92" i="5"/>
  <c r="G92" i="5"/>
  <c r="I92" i="5" s="1"/>
  <c r="E93" i="5"/>
  <c r="F93" i="5"/>
  <c r="G93" i="5"/>
  <c r="H92" i="5" s="1"/>
  <c r="E94" i="5"/>
  <c r="F94" i="5"/>
  <c r="G94" i="5"/>
  <c r="I94" i="5" s="1"/>
  <c r="E95" i="5"/>
  <c r="F95" i="5"/>
  <c r="G95" i="5"/>
  <c r="H94" i="5" s="1"/>
  <c r="E96" i="5"/>
  <c r="F96" i="5"/>
  <c r="G96" i="5"/>
  <c r="I96" i="5" s="1"/>
  <c r="E97" i="5"/>
  <c r="F97" i="5"/>
  <c r="G97" i="5"/>
  <c r="H96" i="5" s="1"/>
  <c r="E98" i="5"/>
  <c r="F98" i="5"/>
  <c r="G98" i="5"/>
  <c r="I98" i="5" s="1"/>
  <c r="E99" i="5"/>
  <c r="F99" i="5"/>
  <c r="G99" i="5"/>
  <c r="H98" i="5" s="1"/>
  <c r="E100" i="5"/>
  <c r="F100" i="5"/>
  <c r="G100" i="5"/>
  <c r="I100" i="5" s="1"/>
  <c r="E101" i="5"/>
  <c r="F101" i="5"/>
  <c r="G101" i="5"/>
  <c r="H100" i="5" s="1"/>
  <c r="E102" i="5"/>
  <c r="F102" i="5"/>
  <c r="G102" i="5"/>
  <c r="I102" i="5" s="1"/>
  <c r="E103" i="5"/>
  <c r="F103" i="5"/>
  <c r="G103" i="5"/>
  <c r="H102" i="5" s="1"/>
  <c r="E104" i="5"/>
  <c r="F104" i="5"/>
  <c r="G104" i="5"/>
  <c r="I104" i="5" s="1"/>
  <c r="E105" i="5"/>
  <c r="F105" i="5"/>
  <c r="G105" i="5"/>
  <c r="H104" i="5" s="1"/>
  <c r="E106" i="5"/>
  <c r="F106" i="5"/>
  <c r="G106" i="5"/>
  <c r="I106" i="5" s="1"/>
  <c r="E107" i="5"/>
  <c r="F107" i="5"/>
  <c r="G107" i="5"/>
  <c r="H106" i="5" s="1"/>
  <c r="E108" i="5"/>
  <c r="F108" i="5"/>
  <c r="G108" i="5"/>
  <c r="I108" i="5" s="1"/>
  <c r="E109" i="5"/>
  <c r="F109" i="5"/>
  <c r="G109" i="5"/>
  <c r="H108" i="5" s="1"/>
  <c r="E110" i="5"/>
  <c r="F110" i="5"/>
  <c r="G110" i="5"/>
  <c r="I110" i="5" s="1"/>
  <c r="E111" i="5"/>
  <c r="F111" i="5"/>
  <c r="G111" i="5"/>
  <c r="H110" i="5" s="1"/>
  <c r="E112" i="5"/>
  <c r="F112" i="5"/>
  <c r="G112" i="5"/>
  <c r="I112" i="5" s="1"/>
  <c r="E113" i="5"/>
  <c r="F113" i="5"/>
  <c r="G113" i="5"/>
  <c r="H112" i="5" s="1"/>
  <c r="E114" i="5"/>
  <c r="F114" i="5"/>
  <c r="G114" i="5"/>
  <c r="I114" i="5" s="1"/>
  <c r="E115" i="5"/>
  <c r="F115" i="5"/>
  <c r="G115" i="5"/>
  <c r="H114" i="5" s="1"/>
  <c r="E116" i="5"/>
  <c r="F116" i="5"/>
  <c r="G116" i="5"/>
  <c r="I116" i="5" s="1"/>
  <c r="H116" i="5"/>
  <c r="E117" i="5"/>
  <c r="F117" i="5"/>
  <c r="G117" i="5"/>
  <c r="E118" i="5"/>
  <c r="F118" i="5"/>
  <c r="G118" i="5"/>
  <c r="I118" i="5" s="1"/>
  <c r="H118" i="5"/>
  <c r="E119" i="5"/>
  <c r="F119" i="5"/>
  <c r="G119" i="5"/>
  <c r="E120" i="5"/>
  <c r="F120" i="5"/>
  <c r="G120" i="5"/>
  <c r="I120" i="5" s="1"/>
  <c r="H120" i="5"/>
  <c r="E121" i="5"/>
  <c r="F121" i="5"/>
  <c r="G121" i="5"/>
  <c r="E122" i="5"/>
  <c r="F122" i="5"/>
  <c r="G122" i="5"/>
  <c r="E123" i="5"/>
  <c r="F123" i="5"/>
  <c r="G123" i="5"/>
  <c r="H122" i="5" s="1"/>
  <c r="E124" i="5"/>
  <c r="F124" i="5"/>
  <c r="G124" i="5"/>
  <c r="I124" i="5" s="1"/>
  <c r="H124" i="5"/>
  <c r="E125" i="5"/>
  <c r="F125" i="5"/>
  <c r="G125" i="5"/>
  <c r="E126" i="5"/>
  <c r="F126" i="5"/>
  <c r="G126" i="5"/>
  <c r="I126" i="5" s="1"/>
  <c r="E127" i="5"/>
  <c r="F127" i="5"/>
  <c r="G127" i="5"/>
  <c r="H126" i="5" s="1"/>
  <c r="E128" i="5"/>
  <c r="F128" i="5"/>
  <c r="G128" i="5"/>
  <c r="I128" i="5" s="1"/>
  <c r="E129" i="5"/>
  <c r="F129" i="5"/>
  <c r="G129" i="5"/>
  <c r="H128" i="5" s="1"/>
  <c r="E130" i="5"/>
  <c r="F130" i="5"/>
  <c r="G130" i="5"/>
  <c r="I130" i="5" s="1"/>
  <c r="H130" i="5"/>
  <c r="E131" i="5"/>
  <c r="F131" i="5"/>
  <c r="G131" i="5"/>
  <c r="E132" i="5"/>
  <c r="F132" i="5"/>
  <c r="G132" i="5"/>
  <c r="E133" i="5"/>
  <c r="F133" i="5"/>
  <c r="G133" i="5"/>
  <c r="H132" i="5" s="1"/>
  <c r="E134" i="5"/>
  <c r="F134" i="5"/>
  <c r="G134" i="5"/>
  <c r="I134" i="5" s="1"/>
  <c r="H134" i="5"/>
  <c r="E135" i="5"/>
  <c r="F135" i="5"/>
  <c r="G135" i="5"/>
  <c r="E136" i="5"/>
  <c r="F136" i="5"/>
  <c r="G136" i="5"/>
  <c r="I136" i="5" s="1"/>
  <c r="E137" i="5"/>
  <c r="F137" i="5"/>
  <c r="G137" i="5"/>
  <c r="H136" i="5" s="1"/>
  <c r="E138" i="5"/>
  <c r="F138" i="5"/>
  <c r="G138" i="5"/>
  <c r="I138" i="5" s="1"/>
  <c r="H138" i="5"/>
  <c r="E139" i="5"/>
  <c r="F139" i="5"/>
  <c r="G139" i="5"/>
  <c r="E140" i="5"/>
  <c r="F140" i="5"/>
  <c r="G140" i="5"/>
  <c r="I140" i="5" s="1"/>
  <c r="H140" i="5"/>
  <c r="E141" i="5"/>
  <c r="F141" i="5"/>
  <c r="G141" i="5"/>
  <c r="F2" i="5"/>
  <c r="F3" i="5"/>
  <c r="E2" i="5"/>
  <c r="G41" i="5"/>
  <c r="F41" i="5"/>
  <c r="E41" i="5"/>
  <c r="F40" i="5"/>
  <c r="E40" i="5"/>
  <c r="G40" i="5" s="1"/>
  <c r="G39" i="5"/>
  <c r="F39" i="5"/>
  <c r="E39" i="5"/>
  <c r="H38" i="5"/>
  <c r="G38" i="5"/>
  <c r="I38" i="5" s="1"/>
  <c r="F38" i="5"/>
  <c r="E38" i="5"/>
  <c r="G37" i="5"/>
  <c r="F37" i="5"/>
  <c r="E37" i="5"/>
  <c r="H36" i="5"/>
  <c r="G36" i="5"/>
  <c r="I36" i="5" s="1"/>
  <c r="F36" i="5"/>
  <c r="E36" i="5"/>
  <c r="G35" i="5"/>
  <c r="F35" i="5"/>
  <c r="E35" i="5"/>
  <c r="H34" i="5"/>
  <c r="G34" i="5"/>
  <c r="I34" i="5" s="1"/>
  <c r="F34" i="5"/>
  <c r="E34" i="5"/>
  <c r="G33" i="5"/>
  <c r="F33" i="5"/>
  <c r="E33" i="5"/>
  <c r="H32" i="5"/>
  <c r="G32" i="5"/>
  <c r="I32" i="5" s="1"/>
  <c r="F32" i="5"/>
  <c r="E32" i="5"/>
  <c r="G31" i="5"/>
  <c r="F31" i="5"/>
  <c r="E31" i="5"/>
  <c r="H30" i="5"/>
  <c r="G30" i="5"/>
  <c r="I30" i="5" s="1"/>
  <c r="F30" i="5"/>
  <c r="E30" i="5"/>
  <c r="G29" i="5"/>
  <c r="F29" i="5"/>
  <c r="E29" i="5"/>
  <c r="H28" i="5"/>
  <c r="G28" i="5"/>
  <c r="I28" i="5" s="1"/>
  <c r="F28" i="5"/>
  <c r="E28" i="5"/>
  <c r="G27" i="5"/>
  <c r="F27" i="5"/>
  <c r="E27" i="5"/>
  <c r="H26" i="5"/>
  <c r="G26" i="5"/>
  <c r="I26" i="5" s="1"/>
  <c r="F26" i="5"/>
  <c r="E26" i="5"/>
  <c r="G25" i="5"/>
  <c r="F25" i="5"/>
  <c r="E25" i="5"/>
  <c r="H24" i="5"/>
  <c r="G24" i="5"/>
  <c r="I24" i="5" s="1"/>
  <c r="F24" i="5"/>
  <c r="E24" i="5"/>
  <c r="G23" i="5"/>
  <c r="F23" i="5"/>
  <c r="E23" i="5"/>
  <c r="H22" i="5"/>
  <c r="G22" i="5"/>
  <c r="I22" i="5" s="1"/>
  <c r="F22" i="5"/>
  <c r="E22" i="5"/>
  <c r="G21" i="5"/>
  <c r="F21" i="5"/>
  <c r="E21" i="5"/>
  <c r="H20" i="5"/>
  <c r="G20" i="5"/>
  <c r="I20" i="5" s="1"/>
  <c r="F20" i="5"/>
  <c r="E20" i="5"/>
  <c r="G19" i="5"/>
  <c r="F19" i="5"/>
  <c r="E19" i="5"/>
  <c r="H18" i="5"/>
  <c r="G18" i="5"/>
  <c r="I18" i="5" s="1"/>
  <c r="F18" i="5"/>
  <c r="E18" i="5"/>
  <c r="G17" i="5"/>
  <c r="F17" i="5"/>
  <c r="E17" i="5"/>
  <c r="H16" i="5"/>
  <c r="G16" i="5"/>
  <c r="I16" i="5" s="1"/>
  <c r="F16" i="5"/>
  <c r="E16" i="5"/>
  <c r="G15" i="5"/>
  <c r="F15" i="5"/>
  <c r="E15" i="5"/>
  <c r="H14" i="5"/>
  <c r="G14" i="5"/>
  <c r="I14" i="5" s="1"/>
  <c r="F14" i="5"/>
  <c r="E14" i="5"/>
  <c r="G13" i="5"/>
  <c r="F13" i="5"/>
  <c r="E13" i="5"/>
  <c r="H12" i="5"/>
  <c r="G12" i="5"/>
  <c r="I12" i="5" s="1"/>
  <c r="F12" i="5"/>
  <c r="E12" i="5"/>
  <c r="G11" i="5"/>
  <c r="F11" i="5"/>
  <c r="E11" i="5"/>
  <c r="H10" i="5"/>
  <c r="G10" i="5"/>
  <c r="I10" i="5" s="1"/>
  <c r="F10" i="5"/>
  <c r="E10" i="5"/>
  <c r="G9" i="5"/>
  <c r="F9" i="5"/>
  <c r="E9" i="5"/>
  <c r="H8" i="5"/>
  <c r="G8" i="5"/>
  <c r="I8" i="5" s="1"/>
  <c r="F8" i="5"/>
  <c r="E8" i="5"/>
  <c r="G7" i="5"/>
  <c r="F7" i="5"/>
  <c r="E7" i="5"/>
  <c r="H6" i="5"/>
  <c r="G6" i="5"/>
  <c r="I6" i="5" s="1"/>
  <c r="F6" i="5"/>
  <c r="E6" i="5"/>
  <c r="G5" i="5"/>
  <c r="F5" i="5"/>
  <c r="E5" i="5"/>
  <c r="H4" i="5"/>
  <c r="G4" i="5"/>
  <c r="I4" i="5" s="1"/>
  <c r="F4" i="5"/>
  <c r="E4" i="5"/>
  <c r="G3" i="5"/>
  <c r="E3" i="5"/>
  <c r="H2" i="5"/>
  <c r="G2" i="5"/>
  <c r="I2" i="5" s="1"/>
  <c r="I147" i="6" l="1"/>
  <c r="I144" i="6"/>
  <c r="I132" i="5"/>
  <c r="I122" i="5"/>
  <c r="I80" i="5"/>
  <c r="I64" i="5"/>
  <c r="I78" i="5"/>
  <c r="I70" i="5"/>
  <c r="I62" i="5"/>
  <c r="I76" i="5"/>
  <c r="I66" i="5"/>
  <c r="H88" i="5"/>
  <c r="I88" i="5" s="1"/>
  <c r="H86" i="5"/>
  <c r="I86" i="5" s="1"/>
  <c r="H84" i="5"/>
  <c r="I84" i="5" s="1"/>
  <c r="H82" i="5"/>
  <c r="I82" i="5" s="1"/>
  <c r="H80" i="5"/>
  <c r="H78" i="5"/>
  <c r="H76" i="5"/>
  <c r="H74" i="5"/>
  <c r="I74" i="5" s="1"/>
  <c r="H72" i="5"/>
  <c r="I72" i="5" s="1"/>
  <c r="H68" i="5"/>
  <c r="I68" i="5" s="1"/>
  <c r="H66" i="5"/>
  <c r="H40" i="5"/>
  <c r="I40" i="5" s="1"/>
  <c r="K70" i="4"/>
  <c r="K24" i="4"/>
  <c r="B72" i="4"/>
  <c r="B71" i="4"/>
  <c r="B70" i="4"/>
  <c r="B69" i="4"/>
</calcChain>
</file>

<file path=xl/sharedStrings.xml><?xml version="1.0" encoding="utf-8"?>
<sst xmlns="http://schemas.openxmlformats.org/spreadsheetml/2006/main" count="4384" uniqueCount="673">
  <si>
    <t>inGroupPairing</t>
  </si>
  <si>
    <t>relativeOutGroupDist</t>
  </si>
  <si>
    <t>inGroupBin</t>
  </si>
  <si>
    <t>inGroupDist</t>
  </si>
  <si>
    <t>inGroupDistx1.3</t>
  </si>
  <si>
    <t>outGroupDistance</t>
  </si>
  <si>
    <t>outGroupBin</t>
  </si>
  <si>
    <t>inGroupMedianLatAbs</t>
  </si>
  <si>
    <t>latDelta</t>
  </si>
  <si>
    <t>inGroupMinLat</t>
  </si>
  <si>
    <t>inGroupMaxLat</t>
  </si>
  <si>
    <t>inGroupClass</t>
  </si>
  <si>
    <t>inGroupOrder</t>
  </si>
  <si>
    <t>inGroupFamily</t>
  </si>
  <si>
    <t>inGroupGenus</t>
  </si>
  <si>
    <t>inGroupSpecies</t>
  </si>
  <si>
    <t>inGroupNucleotides</t>
  </si>
  <si>
    <t>outGroupClass</t>
  </si>
  <si>
    <t>outGroupOrder</t>
  </si>
  <si>
    <t>outGroupFamily</t>
  </si>
  <si>
    <t>outGroupGenus</t>
  </si>
  <si>
    <t>outGroupSpecies</t>
  </si>
  <si>
    <t>outGroupNucleotides</t>
  </si>
  <si>
    <t>ACF1084</t>
  </si>
  <si>
    <t>ACF1090</t>
  </si>
  <si>
    <t>Clitellata</t>
  </si>
  <si>
    <t>Haplotaxida</t>
  </si>
  <si>
    <t>Lumbricidae</t>
  </si>
  <si>
    <t>Lumbricus</t>
  </si>
  <si>
    <t>Lumbricus rubellus L2</t>
  </si>
  <si>
    <t>GGGTCTGAGCTGGAATAGTTGGAGCCGGAATAAGACTCCTCATCCGAATCGAACTAAGACAACCTGGTGCATTCCTAGGCAGAGATCAACTTTACAATACAATTGTCACTGCTCATGCATTTGTTATAATCTTCTTCTTAGTTATACCCGTGTTCATTGGTGGGTTTGGAAACTGACTACTCCCATTAATACTTGGTGCCCCCGATATAGCATTTCCCCGCCTAAACAATATAAGATTTTGACTTCTACCCCCCTCTCTAATTCTACTAGTTTCTTCAGCAGCTGTTGAGAAAGGAGCCGGAACTGGTTGAACAGTATATCCCCCTCTTGCGAGTAATCTTGCTCATGCGGGGCCCTCAGTAGACCTAGCTATTTTCTCCCTTCATTTAGCTGGTGCATCTTCTATTCTGGGAGCTATTAACTTTATTACCACAGTAATTAACATACGATGAAGAGGCCTACGATTAGAACGAGTCCCCTTATTTGTTTGAGCTGTACTAATCACTGTAGTTCTCCTCCTTCTATCTCTCCCAGTCCTGGCAGGAGCAATTACAATGCTCCTCACTGATCGAAATCTAAATACATCCTTTTTTGATCCGGCCGGAGGGGGAGATCCTATC</t>
  </si>
  <si>
    <t>NA</t>
  </si>
  <si>
    <t>GGGTCTGAGCTGGAATAGTCGGAGCCGGAATAAGACTCCTCATCCGAATCGAACTAAGGCAACCTGGTGCATTCCTAGGCAGAGATCAACTTTACAATACAATTGTCACTGCTCATGCATTTGTTATAATCTTCTTCTTAGTTATACCCGTGTTCATTGGTGGGTTTGGAAACTGATTACTCCCATTAATACTTGGTGCCCCCGATATAGCATTTCCCCGCCTAAATAATATAAGATTTTGACTACTACCTCCCTCTCTAATTCTACTAGTTTCTTCAGCAGCTGTTGAAAAAGGAGCCGGAACTGGTTGAACAGTATATCCCCCCCTTGCGAGTAATCTTGCTCATGCGGGGCCCTCAGTAGACCTAGCTATTTTCTCCCTTCATTTAGCTGGTGCATCTTCTATTCTGGGAGCTATTAACTTTATTACCACAGTAATTAACATACGATGAAGAGGGCTACGATTAGAGCGAGTCCCCTTATTTGTTTGAGCTGTGCTAATCACTGTAGTTCTCCTCCTTCTATCTCTCCCAGTCCTGGCGGGAGCAATTACAATGCTCCTCACTGATCGAAATCTAAATACATCCTTTTTTGATCCGGCCGGAGGGGGAGATCCTATC</t>
  </si>
  <si>
    <t>ACE9909</t>
  </si>
  <si>
    <t>GGGTCTGAGCTGGAATAGTTGGAGCCGGAATAAGACTCCTCATCCGAATCGAACTAAGTCAACCTGGTGCATTCCTAGGCAGAGATCAACTTTACAATACAATTGTCACTGCTCATGCATTTGTTATAATCTTCTTCTTAGTTATACCCGTGTTCATTGGTGGGTTTGGAAACTGGCTACTCCCATTAATACTTGGTGCCCCCGATATAGCATTTCCCCGCCTTAATAATATAAGATTTTGACTTCTACCCCCCTCTCTAATTCTACTAGTTTCTTCAGCAGCTGTTGAAAAAGGAGCCGGAACTGGTTGAACAGTATATCCCCCTCTTGCGAGTAATCTTGCTCATGCAGGGCCCTCAGTAGACCTAGCTATTTTCTCCCTTCATTTAGCTGGTGCATCTTCTATTCTGGGAGCTATTAACTTTATTACCACAGTAATTAACATACGATGAAGAGGCCTACGATTAGAACGAGTCCCCTTATTTGTTTGAGCTGTACTAATCACTGTAGTTCTCCTCCTTCTATCTCTCCCAGTCCTGGCGGGAGCAATTACAATGCTCCTCACTGATCGAAATCTAAATACATCCTTTTTTGATCCGGCCGGAGGAGGAGATCCTATC</t>
  </si>
  <si>
    <t>ACF2348</t>
  </si>
  <si>
    <t>ACF1088</t>
  </si>
  <si>
    <t>GGGTCTGAGCTGGAATAGTTGGAGCCGGAATAAGACTCCTCATCCGAATCGAACTAAGGCAACCTGGTGCATTCCTAGGCAGAGATCAACTTTACAACACAATTGTCACTGCTCATGCATTTGTTATAATCTTCTTCTTAGTTATACCTGTGTTCATTGGTGGGTTTGGAAACTGATTACTCCCATTAATACTTGGTGCCCCCGATATAGCATTTCCCCGCCTAAATAATATAAGATTTTGACTACTACCTCCCTCTCTAATTCTACTAGTTTCCTCAGCAGCTGTTGAAAAAGGAGCCGGAACTGGTTGAACAGTGTATCCCCCTCTTGCGAGTAATCTTGCTCATGCAGGGCCCTCAGTAGACCTAGCTATTTTCTCCCTTCATTTAGCTGGTGCATCTTCTATTCTGGGAGCTATTAACTTTATTACCACAGTAATTAACATACGATGAAGAGGCCTACGATTAGAACGAGTCCCCTTATTTGTTTGAGCTGTACTAATTACTGTAGTTCTCCTCCTTCTATCTCTCCCAGTCCTGGCGGGAGCAATTACAATGCTCCTCACTGATCGAAATCTAAATACATCCTTTTTTGATCCGGCCGGAGGGGGAGATCCTATC</t>
  </si>
  <si>
    <t>GGGTCTGAGCTGGAATAGTTGGAGCCGGAATAAGACTCCTCATCCGAATCGAACTAAGACAACCTGGTGCATTCCTAGGCAGAGATCAACTTTACAATACAATTGTCACTGCTCATGCATTTGTTATAATCTTCTTCTTAGTTATACCCGTGTTCATTGGGGGGTTTGGAAACTGACTACTACCATTAATACTTGGTGCCCCCGATATAGCATTTCCCCGCCTAAATAATATAAGATTTTGACTACTACCTCCCTCTCTAATTCTACTAGTTTCTTCAGCAGCTGTTGAAAAAGGAGCCGGAACTGGTTGAACAGTATATCCCCCTCTTGCGAGTAATCTTGCTCATGCGGGGCCCTCAGTAGACCTAGCTATTTTCTCCCTTCATTTAGCTGGTGCATCTTCTATTCTAGGAGCTATTAACTTTATTACCACAGTAATTAACATACGATGAAGAGGACTACGATTAGAACGAGTCCCCTTATTTGTTTGAGCTGTACTAATCACTGTAGTTCTCCTCCTTCTATCTCTCCCAGTCCTGGCGGGGGCAATTACAATGCTCCTAACTGATCGAAATTTAAATACATCCTTTTTTGATCCGGCCGGAGGAGGCGATCCTATC</t>
  </si>
  <si>
    <t>AAU3542</t>
  </si>
  <si>
    <t>AAI3566</t>
  </si>
  <si>
    <t>Polychaeta</t>
  </si>
  <si>
    <t>Phyllodocida</t>
  </si>
  <si>
    <t>Syllidae</t>
  </si>
  <si>
    <t>Odontosyllis</t>
  </si>
  <si>
    <t>Odontosyllis phosphorea</t>
  </si>
  <si>
    <t>GCACCTGAGCAGGTTTATTGGGCACTTCTATAAGGATCTTAATTCGAGCAGAATTAGGCCAGCCGGGGAGCCTGTTAGGGAGGGACCAATTATACAACACTATTGTTACCGCTCATGCATTTTTAATAATTTTTTTCTTAGTTATACCTATCATAATTGGTGGATTTGGAAATTGATTAATCCCCCTTATACTAGGGGCTCCAGATATAGCATTCCCTCGTCTAAATAATATAAGATTTTGATTATTACCCCCTTCTTTAACCCTCCTATTAATAAGAGCAACTGTAGAGAAAGGTGTAGGAACAGGGTGAACTGTCTACCCCCCTCTAGCCGGAAATATTGCTCATGCAGGCCCCTCTGTTGATTTAGCTATTTTCTCCTTACATTTAGCAGGAGTAAGGTCTATTTTAGGGGCATTAAATTTTATCACTACTATTATTAACATACGATCAGAAGGAATGCGATTAGAGCGAGTTCCACTATTTATTTGATCTGTAAAAATCACTGCTATCCTTCTTCTCCTCTCCCTACCCGTTTTAGCAGGGGCTATTACTATACTACTAACCGACCGAAATCTAAACACCGCTTTCTTTGACCCTGCAGGAGGGGGGGACCCAA-T</t>
  </si>
  <si>
    <t>GCACCTGAGCAGGTTTATTAGGCACNTCTATAAGAATCTTAATCCGGGCAGAGTTAGGTCAACCTGGCAGATTATTAGGGAGAGACCAATTATATAACACTATTGTAACAGCTCATGCATTTTTAATAATCTTTTTCCTAGTTATACCAATCATAATTGGGGGATTCGGGAACTGATTAATCCCACTTATATTAGGGGCCCCAGATATAGCATTCCCACGTTTAAATAATATAAGATTTTGATTACTTCCCCCATCTTTAACCCTATTATTAATAAGGGCTACCGTAGAAAAGGGGGTTGGGACAGGTTGAACCGTATACCCGCCCTTAGCTGGTAATATCGCTCACGCTGGGCCCTCCGTTGATCTAGCTATTTTCTCCTTACACCTAGCAGGGGTAAGTTCTATTTTAGGGGCATTAAATTTTATTACCACTATTATTAATATACGATCAGAGGGAATACGATTAGAGCGAGTACCTTTATTTATTTGATCTGTAAAAATCACTGCGATCCTTCTCCTTCTTTCTTTACCTGTATTAGCAGGAGCTATTACCATACTATTAACTGACCGAAACTTAAACACTGCCTTCTTTGACCCTGCAGGAGGAGGGGACCCAA-T</t>
  </si>
  <si>
    <t>AAO3967</t>
  </si>
  <si>
    <t>GCACCTGAGCAGGTTTATTGGGCACTTCTATAAGGATCTTAATTCGAGCAGAGTTAGGGCAGCCGGGGAGCCTGTTAGGGAGAGACCAATTATACAACACTATTGTTACCGCTCATGCATTTTTAATAATTTTTTTCTTAGTTATACCTATCATAATTGGGGGATTTGGAAATTGATTAATTCCCCTTATACTAGGGGCTCCAGATATAGCATTCCCTCGTCTAAATAATATAAGATTTTGATTATTACCCCCTTCTTTAACCCTCCTATTAATAAGAGCAACTGTAGAGAAAGGTGTAGGAACAGGGTGAACTGTCTACCCTCCCCTAGCCGGAAATATTGCTCATGCAGGCCCCTCTGTTGATTTAGCTATTTTCTCCTTACATTTAGCGGGGGTAAGGTCTATTTTAGGGGCATTAAATTTTATCACTACTATTATTAACATACGATCAGAGGGAATGCGATTAGAGCGAGTTCCATTATTTATTTGATCTGTAAAAATCACTGCTATCCTTCTTCTCCTCTCCCTACCCGTTTTAGCAGGGGCTATTACTATATTACTAACTGACCGAAATCTAAACACCGCTTTCTTTGACCCTGCAGGAGGGGGGGATCCAA-T</t>
  </si>
  <si>
    <t>ACN3964</t>
  </si>
  <si>
    <t>AAF3054</t>
  </si>
  <si>
    <t>Terebellida</t>
  </si>
  <si>
    <t>Cirratulidae</t>
  </si>
  <si>
    <t>Timarete</t>
  </si>
  <si>
    <t>Timarete caribous</t>
  </si>
  <si>
    <t>GCATCTGATCCGGTCTACTAGGAACAACTATAAGACTAGTAATCCGTATTGAACTCTCCCAACCTGGCACCGTCCTAGGTAATGACCAACTTTATAATGTTATTGTAACCGCCCACGCATTTTTAATAATTTTCTTTCTTGTTATACCTGTCTTCGTAGGGGGTTTTGGCAACTGATTAATCCCCCTAATAATCGGCTCCCCAGACATATCTTTCCCTCGTCTAAACAACCTAAGCTTTTGGCTACTCCCCCCCTCTCTAATCTTACTCGTCGGCTCAGCCCTTGTAGACCAAGGAGTAGGAACAGGATGAACCGTTTACCCCCCTCTAGCAGGAAACAAGTTCCATAGCGGGCCAGCGGTCGACATAGCAATTTTTTCCCTCCACCTTGCTGGAGCCAGATCTATTCTAGGCTCAATCAATTTCTTAGTCACCGCTCGAACCACGCGAAAACAAGGAATAACAGGAGAACGAGTCCCTTTATTCGTTTGGTCCCTGATCGTAACAACTGTCCTCCTTCTTTTGTCCCTCCCCGTCCTTGCAGGAGCTATTACCATGCTACTAACAGACCGAAACTTTAACACTTCCTTCTTTCACCCAGTAGGAGGAGGAGACCCCG-T</t>
  </si>
  <si>
    <t>Cirratulus</t>
  </si>
  <si>
    <t>Cirratulus cirratus CMC02</t>
  </si>
  <si>
    <t>GGATCTGAGCCGGAATATCCGGCACTACTCTAAGGTTAGTTATTCGTATTGAACTCGCCCAACCAGGCTCAGTTCTAGGAAACGAGCAACTTTATAATGTTATTGTCACAGCCCACGCGTTCTTAATAATTTTCTTCCTCGTAATACCCGTCTTCGTGGGGGGCTTCGGTAACTGACTTATCCCATTAATGATTGGGTCACCAGATATATCATTCCCACGACTAAATAATCTAAGATTCTGACTACTTCCCCCCTCACTTATTCTCCTTGTAGTATCAACAATAATCGACCAGGGGGTTGGTACTGGATGAACTGTTTACCCCCCTCTTGCCAGCGTAAAATACCACGGCGGTCCCGCAGTAGACATAGCTATTTTCTCCTTACATCTTGCCGGTGCTAGCTCAATCCTGGGCTCAATCAACTTTTTAGTAACCGCCCGCACTACCCGCAAACAAGGGATAACCGGCGAACGTATACCACTATTTGTCTGATCCCTAGTTGTAACAACCGTCCTACTGCTAGTTTCTCTGCCCGTTCTAGCAGGTGCCATCACTATACTACTCACCGACCGTAACTTTAACACAACCTTCTTCGCCCCCGCCGGTGGAGGAGACCCAG-T</t>
  </si>
  <si>
    <t>AAU8045</t>
  </si>
  <si>
    <t>GCATTTGATCCGGTCTACTAGGAACAACTATAAGACTAGTAATCCGTATTGAACTCTCTCAACCTGGCACCGTCCTAGGTAATGACCAACTCTATAATGTTATTGTAACCGCCCACGCATTTCTAATAATTTTCTTTCTTGTTATACCTGTCTTCGTAGGGGGTTTTGGCAACTGATTAATCCCCCTAATAATCGGCTCCCCAGACATGTCTTTCCCTCGTCTAAACAACCTAAGCTTTTGGCTACTCCCCCCCTCTTTAATCTTACTCGTCGGCTCAGCCCTTGTAGACCAGGGAGTGGGAACAGGATGAACCGTTTACCCCCCTCTAGCAGGAAATAAGTTCCATAGCGGGCCAGCGGTCGACATAGCAATTTTTTCTCTCCACCTTGCTGGAGCCAGATCCATTCTAGGCTCAATCAATTTCTTAGTCACCGCTCGAACCACGCGAAAACAAGGAATAACAGGAGAACGAGTCCCTTTATTCGTCTGGTCCCTGATCGTAACAACTGTGCTCCTTCTTTTATCCCTCCCCGTCCTTGCAGGAGCTATTACCATGCTACTTACAGACCGAAACTTTAACACTTCCTTCTTTCACCCAGTAGGAGGAGGAGACCCCG-T</t>
  </si>
  <si>
    <t>ACO4402</t>
  </si>
  <si>
    <t>AAE2837</t>
  </si>
  <si>
    <t>Phyllodocidae</t>
  </si>
  <si>
    <t>Eteone</t>
  </si>
  <si>
    <t>Eteone flava</t>
  </si>
  <si>
    <t>GAATTTGATCTGGTTTGTTAGGAACTTCTATAAGAATATTAATTCGGGCGGAACTTGGGCAGCCCGGAGCTTTATTGGGTAGGGATCAGCTTTATAACACTATTGTTACTGCTCATGCTTTTCTTATAATTTTTTTTTTGGTTATGCAAGTGATAATTGGTGGTTTTGGGAATTGGCTAGTTCCTTTAATGTTAGGAGCTCCTGATATGGCTTTTCCTCGTTTAAATAATATAAGATTTTGGTTGTTGCCCCCTTCTTTGATTATACTACTTAGTTCAGCAGCAGTGGAACAAGGAGCTGGCACAGGATGGACGGTATATCCGCCGCTATCTAGAAATGTGTCTCATGCTGGTCCTTCAGTAGATTTAGCTATTTTTTCTTTACATTTAGCGGGAGTTTCTTCTATTTTAGCGTCAATTAATTTTATTACTACTGCTATAAATATACGGTCTGCTGGGCTGCGACTTGAGCGAGTGCCTTTATTTGTGTGGTCTGTTGGTATTACTGCTTTATTGCTTCTTTTATCTCTTCCTGTGTTGGCAGGAGCAATTACTATATTACTTACAGATCGTAATCTTAATACTTCTTTTTTTGATCCCGCTGGCGGGGGAGATCCTA-T</t>
  </si>
  <si>
    <t>Eteone sp. CMC03</t>
  </si>
  <si>
    <t>GAATTTGATCTGGTTTATTAGGGACTTCTATAAGAATATTAATTCGGGCCGAACTTGGTCAGCCAGGTGCTTTGTTGGGCAGAGATCAGCTTTATAATACTATTGTTACTGCTCATGCTTTTCTTATAATTTTCTTTTTAGTTATACCTGTAATAATTGGGGGGTTTGGAAATTGGCTGGTTCCTTTAATATTAGGGGCCCCGGATATAGCTTTTCCTCGTTTAAATAATATAAGATTTTGGTTGTTGCCACCTTCTTTAATTATATTACTTAGTTCTGCAGCTGTCGAGCAAGGTGCCGGAACGGGGTGGACGGTGTATCCTCCTTTATCTAGGAATGTTTCTCATGCTGGTCCTTCAGTAGATTTAGCTATTTTTTCTTTACATTTAGCAGGAGTTTCTTCTATTTTAGCGTCAATCAATTTTATTACAACAGCTATAAATATACGGTCTGCAGGATTACGTCTTGAACGTGTACCCCTCTTTGTGTGGTCTGTCGGTATTACTGCCTTATTACTTCTTCTATCTCTTCCTGTATTAGCAGGGGCGATTACTATGCTACTTACAGATCGTAATTTGAATACCTCTTTTTTTGATCCTGCTGGCGGAGGGGACCCTA-T</t>
  </si>
  <si>
    <t>ABW4358</t>
  </si>
  <si>
    <t>GAATTTGATCTGGTTTGTTAGGAACTTCTATAAGAATATTAATTCGGGCGGAACTTGGGCAGCCCGGAGCTTTATTGGGTAGAGATCAGCTTTATAACACTATTGTTACTGCTCATGCTTTTCTTATAATTTTTTTTTTGGTTATGCCAGTAATAATTGGTGGTTTTGGAAACTGGTTGGTTCCTTTAATACTAGGAGCTCCTGATATGGCTTTTCCTCGTTTAAATAATATAAGATTTTGGTTGTTGCCTCCTTCTTTGATCATGCTACTTAGTTCAGCAGCAGTGGAACAAGGAGCTGGTACAGGGTGGACGGTATATCCGCCGCTATCTAGAAATGTGTCTCATGCTGGTCCTTCAGTAGATTTAGCTATTTTTTCTTTACATTTAGCGGGAGTTTCTTCTATTTTAGCATCAATTAATTTTATTACTACTGCTATAAATATACGGTCTGCTGGGCTGCGACTTGAGCGAGTGCCTTTATTTGTGTGGTCTGTTGGTATTACTGCTTTATTGCTTCTTTTATCTCTTCCTGTGTTGGCAGGAGCAATTACTATATTACTTACAGATCGTAATCTTAATACTTCTTTTTTTGATCCCGCTGGCGGGGGAGATCCTA-T</t>
  </si>
  <si>
    <t>ACG1109</t>
  </si>
  <si>
    <t>ABZ5903</t>
  </si>
  <si>
    <t>Nereididae</t>
  </si>
  <si>
    <t>Hediste</t>
  </si>
  <si>
    <t>Hediste diversicolor</t>
  </si>
  <si>
    <t>GAATATGATCTGGCCTTCTAGGAACATCAATAAGTCTTTTAATCCGAGCTGAATTAGGACAACCAGGCTCCTTACTAGGCAGAGATCAACTTTATAACACAATTGTTACCGCACACGCATTTTTAATAATTTTCTTCTTAGTTATGCCAGTAATAATTGGGGGGTTTGGAAATTGACTTGTCCCTTTAATACTGGGGGCCCCTGATATAGCATTCCCACGCCTTAATAATATAAGATTTTGACTATTACCACCATCTCTAACTCTTCTCTTATCAAGAGCAACAGTTGAAAAAGGAGCTGGTACAGGGTGAACAGTATACCCACCATTAGCTAGAAATATTGCTCATGCTGGACCATCAGTAGACCTTGCAATTTTCTCGCTTCATTTGGCAGGGGTCTCATCTATTATAGGGGCCCTAAACTTTATTACCACAATTATTAATATACGATCTAAAGGCCTGCGCCTAGAACGAGTTCCTTTATTCGTATGATCAGTAATAATTACAGCTATTTTACTCCTACTTAGATTACCAGTATTAGCTGGAGCAATTACCATGCTTCTCACTGACCGAAACTTAAACACAGCATTCTTTGATCCGGCTGGGGGCGGGGACCCCA-T</t>
  </si>
  <si>
    <t>GAATATGATCTGGCCTTCTAGGGACATCAATAAGTCTTTTAATTCGAGCTGAATTAGGACAACCAGGCTCCTTACTAGGCAGAGATCAACTTTATAATACAATTGTTACCGCACACGCATTTTTAATAATTTTCTTCTTAGTTATGCCAGTAATAATTGGGGGGTTTGGAAATTGACTTGTCCCTTTAATACTAGGGGCCCCTGATATAGCATTCCCACGCCTTAATAATATAAGATTTTGACTATTACCACCATCTCTAACTCTTCTCTTATCAAGAGCAGCAGTTGAAAAAGGAGCTGGTACAGGATGAACAGTATACCCGCCATTAGCTAGAAATATTGCTCATGCCGGTCCATCAGTAGACCTTGCAATTTTCTCGCTTCATTTGGCAGGGGCCTCGTCTATTATAGGGGCCCTAAACTTTATTACCACAGTTATTAATATACGTTCTAAAGGCCTACGCCTAGAACGAGTTCCTTTATTCGTATGATCGGTAATAATCACAGCTATTTTACTCCTGCTCAGATTACCAGTATTAGCGGGAGCAATTACCATGCTTCTCACTGACCGAAACTTAAACACAGCATTCTTTGATCCCGCTGGGGGTGGGGACCCCA-T</t>
  </si>
  <si>
    <t>ACE2978</t>
  </si>
  <si>
    <t>GAATATGATCTGGCCTTATAGGAACATCAATAAGTCTTTTAATTCGAGCTGAATTAGGACAACCAGGCTCCTTACTAGGCAGAGATCAACTTTATAACACAATCGTTACTGCACACGCATTTTTAATAATTTTCTTCTTAGTTATGCCAGTAATAATTGGGGGATTTGGAAATTGACTTGTCCCTTTAATACTGGGGGCCCCTGATATAGCATTCCCACGCCTTAATAATATAAGATTTTGACTATTACCACCATCTCTAACTCTTCTCTTATCAAGAGCAGCAGTTGAAAAAGGAGCCGGTACAGGATGAACAGTATACCCACCATTAGCTAGGAATATTGCTCATGCTGGTCCATCAGTAGACCTTGCAATTTTCTCGCTTCATTTGGCAGGGGTCTCATCTATTATAGGAGCCCTAAACTTTATTACCACAGTTATTAATATACGATCTAAAGGCCTACGCCTAGAACGAGTTCCTTTATTCGTATGATCAGTAATAATTACAGCTATTTTACTCCTACTCAGATTACCAGTATTAGCTGGAGCAATTACCATGCTTCTCACTGACCGAAATTTAAACACAGCATTCTTTGATCCGGCTGGGGGGGGGGACCCCA-T</t>
  </si>
  <si>
    <t>AAB9148</t>
  </si>
  <si>
    <t>AAW6625</t>
  </si>
  <si>
    <t>Terebellidae</t>
  </si>
  <si>
    <t>Amphitrite</t>
  </si>
  <si>
    <t>Amphitrite figulus</t>
  </si>
  <si>
    <t>GAATCTGAGGAGGGTTATTAGGAACCTCTATAAGATTACTAATCCGAATCGAATTAGGACAGCCCGGAGCTTTCCTTGGGAGAGACCAACTATACAACACAGTAGTCACCGCTCATGGCCTACTGATAATTTTCTTTTTAGTTATGCCCATCCTTATCGGGGGGTTTGGAAACTGATTAATCCCCCTTATATTAGGGGCACCAGATATAGCATTCCCACGAATAAATAATATAAGGTTTTGACTATTACCTCCTGCGTTACTCTTACTACTTAGCTCTGCAGCAGTTGAAAAAGGGGCAGGGACAGGATGGACTGTATACCCACCATTATCAAGAAATCTAGCACATGCTGGCCCATCCGTAGACTTAGCTATTTTCTCCCTTCATTTAGCCGGAATTTCCTCTATCCTAGGGGCAATCAATTTTATTACTACTGTAGCCAATATACGATGAAAAGGGCTACGCCTAGAACGAATCCCTTTATTTGTTTGGGCCGTAAATATTACAGTAATTCTACTTCTATTATCTTTACCAGTTCTGGCAGGAGCCATCACAATATTACTGACAGACCGAAATGTTAATACATCTTTTTTTGACCCTTCTGGGGGGGGAGACCCAA-T</t>
  </si>
  <si>
    <t>Thelepus</t>
  </si>
  <si>
    <t>Thelepus sp. CMC01</t>
  </si>
  <si>
    <t>GCATCTGAGGGGGGTTACTAGGTACCTCTATAAGGCTACTAATCCGAATCGAATTAGGACAACCTGGAGCCTTCCTTGGAAGAGACCAACTATACAACACAGTAGTCACCGCCCATGGGCTGCTGATAATTTTCTTCTTAGTTATACCAATCCTAATTGGGGGGTTTGGAAACTGATTAATCCCACTTATATTAGGAGCACCAGATATAGCATTCCCACGAATAAATAATATGAGATTCTGGCTGTTACCTCCTGCTTTACTATTACTACTCAGCTCTGCGGCAGTTGAAAAAGGAGCAGGGACAGGATGAACCGTATACCCACCATTATCAAGAAATCTAGCACATGCTGGCCCATCTGTAGACCTAGCTATTTTCTCTCTTCATTTAGCTGGAATTTCCTCTATTCTAGGCGCAATCAACTTTATTACCACTGTAGCCAATATACGATGAAAAGGACTACGTCTAGAACGAATCCCATTATTTGTTTGGGCTGTAAATATCACCGTAATCCTTCTTCTGTTATCTTTACCAGTTTTAGCAGGAGCTATTACTATATTATTAACAGATCGAAATGTTAATACATCTTTTTTTGACCCGGCTGGAGGCGGAGACCCAA-T</t>
  </si>
  <si>
    <t>AAB9147</t>
  </si>
  <si>
    <t>GAATCTGAGGAGGGTTATTAGGAACCTCTATAAGATTACTAATCCGAATCGAATTAGGACAGCCCGGAGCTTTCCTTGGAAGAGACCAACTATACAACACAGTAGTCACCGCCCATGGCCTACTGATAATTTTCTTCTTAGTTATGCCCATCCTTATCGGGGGGTTTGGAAACTGATTAATCCCCCTTATATTAGGGGCACCAGATATAGCATTCCCACGAATAAATAATATAAGGTTTTGACTATTACCTCCTGCCTTACTCTTACTACTTAGCTCTGCAGCAGTTGAAAAAGGAGCAGGGACAGGATGGACTGTATACCCACCATTATCAAGAAATCTAGCACATGCGGGCCCATCCGTAGACTTAGCTATTTTCTCCCTTCATTTAGCCGGAATTTCCTCTATTCTAGGGGCAATCAATTTTATTACTACTGTAGCCAATATACGATGAAAAGGGCTACGCCTAGAACGGATCCCCTTATTTGTTTGGGCTGTAAATATCACAGTAATCCTACTTCTATTATCTTTACCAGTTCTAGCAGGAGCCATCACAATACTACTGACAGACCGAAATGTTAATACATCTTTTTTTGACCCTTCCGGGGGCGGAGACCCAA-T</t>
  </si>
  <si>
    <t>AAT9178</t>
  </si>
  <si>
    <t>ABZ7334</t>
  </si>
  <si>
    <t>GGGTATGAGCAGGTATAATAGGAGCTGCAATAAGACTCTTAATTCGTATTGAACTAAGACAACCAGGATCCTTCCTTGGTAGAGATCAATTATATAATACAATTGTTACTGCTCATGCGTTTCTAATAATTTTCTTTCTAGTAATACCAGTATTTATTGGTGGATTTGGTAACTGACTTCTTCCATTAATACTAGGTGCTCCAGATATAGCATTCCCCCGTCTTAATAACATAAGATTCTGACTTCTTCCACCATCACTTATACTTCTACTTTCTTCAGCCGCTGTAGAAAAAGGTGCAGGAACAGGGTGAACTGTATATCCACCACTTGCAAGAAATATTGCTCATGCTGGACCATCAGTTGATTTAGCAATCTTTTCTCTACATCTCGCAGGAGCATCATCTATTTTAGGTGCAGTAAATTTTATCTCGACTGTAATTAATATACGTTGACAAGGCCTACAACTTGAACGAATTCCCTTATTTGTTTGAGCAGTAACTATTACAGTTGTACTTCTTTTATTATCATTACCTGTTTTAGCAGGAGCTATTACTATATTATTAACTGATCGAAATCTAAATACTTCCTTTTTTGATCCAGCAGGAGGAGGAGACCCTATT</t>
  </si>
  <si>
    <t>GAGTATGAGCAGGTATAATAGGAGCTGCAATAAGACTATTAATTCGTATTGAACTAAGACAACCAGGATCATTCCTTGGTAGAGATCAATTATATAATACAATCGTTACTGCTCATGCGTTCCTAATAATTTTCTTTCTAGTAATACCAGTATTTATTGGTGGATTTGGAAACTGACTCCTCCCATTAATACTAGGTGCTCCAGATATAGCATTCCCCCGTCTTAATAACATAAGATTTTGACTTCTTCCTCCATCACTTATACTTTTACTTTCATCAGCCGCTGTAGAAAAAGGTGCAGGAACAGGATGAACTGTATATCCTCCACTTGCAAGAAATATTGCTCATGCTGGACCATCAGTTGATTTAGCAATTTTTTCTCTTCATCTCGCAGGAGCATCATCTATTTTAGGTGCAGTAAATTTTATCTCAACTGTAATTAATATACGTTGACAAGGACTACAACTTGAACGAATCCCATTATTTGTTTGAGCAGTAACTATTACAGTCGTTCTTCTTTTATTATCCTTGCCTGTTTTAGCAGGAGCTATTACTATATTATTAACTGATCGAAATCTAAATACTTCCTTTTTTGACCCAGCAGGAGGAGGAGATCCTATC</t>
  </si>
  <si>
    <t>AAN7514</t>
  </si>
  <si>
    <t>Enchytraeidae</t>
  </si>
  <si>
    <t>Fridericia</t>
  </si>
  <si>
    <t>GAGTGTGAGCAGGTATAATAGGAGCTGCAATAAGACTCTTAATTCGTATTGAACTAAGACAACCAGGATCCTTCCTTGGTAGAGATCAGTTATACAATACAATTGTTACTGCCCATGCGTTTCTAATAATTTTTTTTCTAGTAATACCAGTATTTATTGGTGGATTTGGTAACTGACTCCTTCCATTAATACTAGGTGCTCCAGATATAGCATTTCCCCGTCTCAATAACATAAGATTTTGACTTCTTCCACCATCACTTATACTTCTACTTTCTTCAGCCGCTGTAGAAAAAGGTGCAGGAACGGGATGAACTGTATATCCACCTCTTGCAAGAAATATTGCTCATGCTGGACCATCAGTTGATTTAGCAATTTTTTCTCTTCATCTCGCAGGAGCATCATCTATTTTAGGTGCAGTAAATTTTATCTCAACTGTAATTAATATACGTTGACAAGGCCTACAACTTGAACGAATCCCCTTATTTGTTTGAGCAGTAACTATTACAGTTGTTCTTCTTTTATTATCATTACCTGTTTTAGCAGGAGCTATTACTATATTATTAACTGATCGAAATCTAAATACTTCCTTTTTTGATCCAGCGGGAGGAGGAGACCCTATT</t>
  </si>
  <si>
    <t>ACH9557</t>
  </si>
  <si>
    <t>ACI0145</t>
  </si>
  <si>
    <t>Ampharetidae</t>
  </si>
  <si>
    <t>Amphisamytha</t>
  </si>
  <si>
    <t>Amphisamytha galapagensis</t>
  </si>
  <si>
    <t>GTATTTGAGCAGGAATATTAGGAACCTCCATAAGTCTTCTTATCCGGATTGAATTAGGTCAACCAGGAGCCTTTCTAGGTAGAGATCAACTTTACAACACTATCGTCACCGCCCATGCATTTCTTATAATTTTCTTCCTAGTAATACCTGTATTAATTGGTGGTTTCGGAAATTGGCTACTACCTCTTATATTAAAAATTCCTGACATGCTATTTCCACGTCTTAATAATTTAAGATTTTGGTTACTTCCTCCTTCATTATGTCTATTAGTAAGATCAGCAGCTGTAGAAAAAGGAGTAGGTACGGGTTGAACAATTTACCCACCTTTAGCAAGGAATATTGCCCATGCGGGTCCATCTGTTGACCTAGCAATTTTTTCACTTCATTTAGCAGGAATTTCATCAATCCTCGCCTCTATTAATTTTATTTCTACAATTATAAATGGTCGAAGACGTGGTGTTCGACTCCACCAAATACCATTATTTGTATGATCTGTAAAAGTCACAGTTATTCTTCTTTTATTATCCCTTCCTGTATTAGCAGGCGCAATTACCATACTTCTAACAGACCGAAACATAAACACCTCATTCTTTGACCCATCAGGAGGAGGAGATCCAG-T</t>
  </si>
  <si>
    <t>Amphisamytha carldarei</t>
  </si>
  <si>
    <t>GTATTTGAGCAGGAATATTAGGAACCTCTATAAGTCTTCTTATTCGTATTGAATTAGGTCAACCTGGAGCATTTCTAGGAAGAGATCAACTATACAACACTATTGTTACAGCACATGCATTCCTAATAATTTTCTTTCTAGTTATGCCTGTATTAATTGGGGGATTTGGAAATTGACTACTTCCTCTTATATTAAAAATTCCGGATATACTATTCCCACGATTAAATAATTTAAGATTTTGACTACTTCCACCATCTCTATGTCTTCTCGTAAGATCAGCAGCAGTAGAAAAAGGAGTTGGAACAGGGTGAACAATTTATCCTCCTTTATCTAGAAACATTGCCCATGCAGGACCATCCGTTGACCTTGCAATCTTTTCTCTTCATTTAGCAGGAATTTCATCAATTCTTGCATCTATTAACTTTATTACAACAATTATAAATGGTCGCAGTCGAGGAGTTCGATTACACCAAATAACACTATTTGTATGATCTGTAAAAGTTACAGTAATTCTTCTCCTTTTATCACTTCCTGTACTAGCAGGGGCAATTACAATACTTCTTACAGATCGAAATATGAACACTTCATTCTTTGACCCGTCAGGCGGAGGAGATCCAG-T</t>
  </si>
  <si>
    <t>ACH6107</t>
  </si>
  <si>
    <t>GTATTTGAGCAGGAATATTAGGAACCTCAATAAGTCTTCTTATCCGGATTGAATTAGGCCAACCAGGAGCCTTTCTAGGTAGAGATCAACTTTACAACACTATCGTCACCGCCCATGCATTTCTTATAATTTTCTTCCTAGTGATACCTGTATTAATTGGTGGTTTTGGAAATTGACTACTACCTCTTATATTAAAAATTCCTGATATACTATTTCCACGCCTTAATAATTTAAGATTTTGATTACTTCCTCCTTCATTATGTCTATTAGTAAGATCAGCAGCTGTAGAAAAAGGAGTAGGTACGGGTTGAACAATTTATCCACCTTTAGCAAGGAATATTGCCCATGCAGGTCCATCCGTTGACCTAGCAATTTTTTCTCTTCATTTAGCAGGAATTTCATCAATCCTAGCCTCTATTAATTTTATTTCTACAATTATAAATGGTCGAAGACGTGGTGTTCGACTCCACCAAATACCATTATTTGTATGATCTGTAAAAGTCACAGTTATTCTTCTTTTATTATCCCTTCCCGTATTAGCAGGTGCAATTACTATACTTCTAACAGATCGAAACATAAACACCTCATTCTTTGACCCATCAGGAGGAGGAGACCCAG-T</t>
  </si>
  <si>
    <t>ACZ6831</t>
  </si>
  <si>
    <t>ACB6853</t>
  </si>
  <si>
    <t>GTATTTGATCTGGATTTTTAGGAAGTTCAATAAGTTTAGTAATTCGAGCAGAATTAGGTCAACCTGGTAGTTTATTAGGTAGTGATCAACTATATAATACAATTGTTACTGGTCATGCTTTTTTAATAATTTTTTTTTTAGTTATACCTATTATAATAGGGGGATTTGGAAATTGATTAGTTCCTTTAATATTAGGAGCAATTGATATGGCTTTTCCTCGGTTAAATAATATAAGGTTTTGGTTTTTACCTCCTTCATTAACTTTATTATTAGGTTCATCTTTAGTTGAAAAAGGAGCGGGTACTGGTTGAACTGTTTATCCTCCTTTATCTAGAAATTTAGCTCATTCTGGTCCTTCAGTTGATATAGCTATTTTTTCATTACATATAGCAGGTGTTTCTTCTATTTTGGGAGCAATTAATTTTATTGTAACTATTATATTTAATCGTGTAATTGGTATAAGATTTAAACGTATTCCTTTATTTGTTTGGTCTGTATTAATTACTGCTATTTTATTATTATTAGCATTACCTGTTTTAGCGGGTGTAATTACTATATTGTTAACTGATCGTAATTTAAATACTANATTTTTTGATCCAGCAGGAGGAGGAGATCCTA-T</t>
  </si>
  <si>
    <t>GTATTTGATCTGGATTTTTAGGTAGTTCAATAAGTTTAGTAATTCGAGCAGAATTAGGTCAACCTGGTAGTTTATTAGGTAGTGATCAGTTATATAATACAATTGTTACTGGACATGCATTTTTAATAATTTTTTTTTTAGTTATACCAATTATAATAGGAGGATTTGGAAATTGATTAATTCCTTTAATACTAGGAGCTATTGATATAGCTTTTCCTCGATTAAATAATATAAGATTTTGGTTTTTACCCCCTTCATTAACTTTATTATTAGGTTCATCTTTAGTTGAAAAAGGGGCTGGTACTGGTTGAACTGTTTATCCCCCTTTATCTAGAAATTTAGCCCATTCTGGTCCTTCAGTTGATATAGCTATTTTTTCATTACATATAGCAGGGGTATCTTCTATTTTAGGGGCTATTAATTTTATTGTAACTATTATATTTAATCGTGTGGTTAGTATAAGGTTTATGCGTATTCCTTTATTTGTTTGATCTGTATTAATTACTGCTATTTTATTATTATTGGCATTACCTGTTTTAGCAGGTGTAATTACTATATTATTAACTGATCGTAATTTAAATACTAGATTTTTTGATCCAGCAGGAGGAGGGGATCCTA-T</t>
  </si>
  <si>
    <t>AAN6740</t>
  </si>
  <si>
    <t>Sphaerodoridae</t>
  </si>
  <si>
    <t>GTATTTGATCTGGATTTTTAGGAAGTTCAATAAGTTTAGTAATTCGAGCAGAATTAGGTCAACCTGGTAGTTTATTAGGTAGTGATCAATTATATAATACAATTGTTACTGGTCATGCTTTTTTAATAATTTTTTTTTTAGTTATACCTGTTATAATAGGAGGATTTGGAAATTGATTAGTTCCTTTAATATTAGGAGCAATTGATATAGCTTTTCCTCGGTTAAATAATATAAGGTTTTGATTTTTACCTCCTTCATTAACTTTATTATTAGGTTCATCTTTAGTTGAAAAGGGGGCTGGTACTGGTTGGACTGTTTATCCTCCTTTGTCTAGAAATTTAGCTCATTCTGGTCCTTCAGTTGATATAGCTATTTTTTCATTACATATAGCAGGTGTTTCTTCCATTTTAGGGGCAATTAATTTTATTGTAACTATTATATTTAATCGTGTAATTAGTATAAGATTTAAACGTATTCCTTTATTTGTTTGATCTGTATTAATTACTGCTATTTTATTATTATTAGCATTACCTGTTTTAGCAGGTGTAATTACTATATTATTAACTGATCGTAATTTAAATACTAGATTTTTTGATCCTGCAGGAGGTGGAGATCCTA-T</t>
  </si>
  <si>
    <t>AAT9064</t>
  </si>
  <si>
    <t>AAT9066</t>
  </si>
  <si>
    <t>GTATCTGAGCTGGAATGGTGGGAGCTGGAATAAGCTTACTAATTCGAATCGAATTAAGCCAACCTGGAGCCTTCTTAGGTAGTGACCAACTATATAACACTATTGTTACAGCACATGCATTCGTAATAATCTTCTTCCTGGTAATACCCGTATTCATTGGTGGATTCGGAAACTGATTGCTACCTCTAATACTGGGTGCGCCAGATATAGCATTCCCACGTTTAAATAACATAAGATTTTGACTTTTACCTCCTTCTTTAATTCTATTAGTATCTTCCGCAGCCGTAGAAAAGGGTGCCGGGACAGGATGAACTGTTTATCCGCCCTTGGCAAGAAACTTAGCTCATGCAGGACCATCAGTAGATCTAGCTATTTTCTCCTTACACTTAGCAGGAGCTTCATCTATTTTAGGGGCCATCAACTTTATTACCACAGTCATTAATATACGATGAAGAGGATTACGATTAGAGCGAATCCCCCTTTTCGTGTGAGCTGTACTAATTACAGTAATTCTTCTATTATTATCATTACCCGTGCTAGCAGGAGCAATTACCATATTATTAACCGACCGAAATCTCAATACATCATTCTTTGACCCGGCTGGTGGTGGTGACCCAATT</t>
  </si>
  <si>
    <t>GTATTTGAGCCGGGATGGTGGGAGCTGGAATAAGCTTACTAATTCGAATTGAATTAAGCCAACCTGGGGCCTTCTTAGGTAGTGATCAACTATATAACACTATTGTTACAGCACATGCATTCGTAATAATCTTCTTCCTGGTAATACCCGTATTCATCGGTGGATTCGGAAACTGACTGCTACCTCTAATACTGGGTGCGCCGGATATAGCATTTCCACGTTTAAACAACATGAGATTTTGACTTTTGCCCCCTTCTTTAATTCTATTAGTATCTTCCGCAGCCGTAGAAAAGGGGGCCGGGACGGGATGAACTGTTTATCCCCCCTTAGCAAGAAACTTAGCTCATGCAGGGCCATCAGTAGATCTAGCTATTTTCTCCTTACACTTAGCAGGAGCTTCATCTATTTTGGGGGCCATCAACTTTATTACCACAGTCATTAATATACGATGAAGGGGCTTACGATTAGAACGAATCCCCCTTTTCGTGTGAGCTGTGCTAATTACAGTAATTCTTCTATTGTTATCATTGCCCGTACTAGCAGGAGCAATTACCATGTTATTAACCGACCGAAATCTCAATACATCATTCTTTGACCCAGCTGGTGGTGGTGACCCAATT</t>
  </si>
  <si>
    <t>AAB7511</t>
  </si>
  <si>
    <t>GTATTTGAGCTGGGATGGTAGGAGCTGGTATAAGCTTACTAATTCGAATCGAACTAAGCCAACCTGGAGCCTTCTTAGGTAGTGACCAACTATATAACACTATTGTTACAGCACATGCATTCGTAATAATCTTCTTCCTGGTAATACCCGTATTCATTGGTGGATTCGGAAACTGACTGCTACCTCTAATACTGGGTGCGCCAGATATAGCATTCCCACGTTTAAATAACATGAGATTTTGACTTTTACCTCCTTCTTTAATCCTATTGGTATCTTCTGCAGCCGTAGAAAAGGGGGCCGGGACAGGATGAACTGTTTATCCGCCTTTAGCAAGAAACTTAGCTCATGCAGGACCATCAGTAGATCTAGCTATTTTCTCCTTACACTTAGCAGGAGCTTCATCTATTTTAGGGGCCATCAACTTTATTACCACAGTCATTAATATGCGGTGAAGAGGCTTACGATTAGGGCGAATTCCCCTTTTTGTGTGAGCTGTACTAATTACAGTAATTCTTCTATTATTATCATTACCCGTACTAGCAGGTGCAATTACCATGTTATTAACCGACCGAAATCTCAATACATCATTCTTTGACCCGGCTGGTGGTGGTGACCCAATT</t>
  </si>
  <si>
    <t>AAM1663</t>
  </si>
  <si>
    <t>AAM1662</t>
  </si>
  <si>
    <t>GAATTTGAGCTGGAATAATTGGAGCTGGAATAAGCCTACTAATTCGAATCGAGTTAAGACAGCCGGGAGCATTCCTAGGTAGAGACCAATTATACAACACAATCGTTACGGCTCACGCATTCTTAATAATTTTCTTCTTAGTTATGCCAGTATTTATTGGTGGATTTGGAAATTGACTCCTACCTCTAATACTAGGAGCCCCCGATATAGCATTTCCACGACTAAACAACATGAGGTTTTGACTACTACCACCATCACTAATTCTTCTAGTGTCCTCCGCAGCAGTAGAAAAAGGAGCGGGGACTGGATGAACAGTCTACCCACCATTAGCAAGAAATCTGGCACATGCAGGACCTTCAGTAGATCTAGCAATTTTCTCCCTACACCTAGCAGGTGCTTCTTCTATTCTTGGTGCAATCAATTTTATTACTACCGTTATCAACATACGATGATCTGGACTACGATTAGAACGTATTCCTTTATTTGTATGAGCAGTACTAATCACAGTAGTGCTATTACTTTTATCATTACCTGTTCTAGCTGGGGCAATTACCATATTATTAACAGACCGAAACTTAAACACCTCATTCTTTGACCCAGCGGGGGGAGGAGATCCGATC</t>
  </si>
  <si>
    <t>GCATTTGAGCTGGAATGATTGGAGCTGGAATAAGCCTACTAATCCGAATCGAGTTGAGACAACCAGGAGCATTCCTTGGTAGAGATCAACTATACAATACAATTGTAACGGCTCACGCATTTTTAATAATTTTCTTTTTAGTTATACCAGTATTTATCGGGGGATTTGGAAATTGACTTCTACCTCTAATACTAGGGGCCCCAGATATAGCATTTCCACGGCTAAATAACTTAAGTTTTTGACTACTACCGCCATCCCTAATTCTTCTAGTATCCTCTGCAGCAGTAGAAAAAGGTGCTGGAACCGGATGAACAGTCTACCCCCCATTAGCAAGAAACCTTGCACACGCGGGACCTTCAGTAGATCTAGCAATTTTCTCCCTACACTTAGCAGGTGCTTCTTCTATTCTAGGTGCAATCAACTTTATTACCACTGTTATTAATATACGATGATCTGGGCTACGATTAGAACGTATTCCACTATTTGTATGAGCAGTAGTAATTACAGTAGTCTTATTACTTTTATCACTACCTGTTCTAGCAGGAGCAATTACCATATTATTAACAGATCGAAACTTAAACACTTCATTTTTTGACCCTGCCGGAGGGGGAGATCCAATC</t>
  </si>
  <si>
    <t>AAE7501</t>
  </si>
  <si>
    <t>GAATTTGAGCCGGAATAATTGGAGCTGGGATAAGCCTACTAATTCGAATCGAGTTAAGACAGCCGGGAGCATTCCTAGGTAGAGACCAATTATACAATACAATTGTTACGGCTCACGCATTCTTAATAATTTTCTTCTTAGTTATGCCAGTATTTATTGGTGGATTTGGAAATTGACTCCTACCCCTAATACTAGGAGCCCCCGATATAGCATTTCCACGACTAAACAACATAAGGTTTTGACTGCTACCACCGTCACTAATTCTTCTAGTGTCCTCCGCAGCAGTAGAAAAGGGCGCTGGGACTGGATGAACAGTATACCCACCATTAGCTAGAAATCTGGCACATGCAGGACCTTCAGTAGATCTAGCAATTTTCTCCTTACACCTAGCAGGTGCTTCTTCTATTCTCGGTGCAATCAATTTTATTACTACCGTTATCAACATACGATGATCTGGACTACGATTAGAGCGCATTCCTCTATTTGTATGAGCAGTACTAATCACAGTAGTACTATTACTTTTATCATTACCTGTTCTTGCCGGGGCAATTACCATATTATTAACAGACCGAAACTTAAACACCTCATTCTTTGACCCAGCTGGGGGGGGAGATCCGATC</t>
  </si>
  <si>
    <t>AAE9388</t>
  </si>
  <si>
    <t>AAA9299</t>
  </si>
  <si>
    <t>Polychaeta_incertae_sedis</t>
  </si>
  <si>
    <t>Orbiniidae</t>
  </si>
  <si>
    <t>Scoloplos</t>
  </si>
  <si>
    <t>Scoloplos sp. CMC01</t>
  </si>
  <si>
    <t>GTGTTTGATCTGGTCTTTTAGGAACATCAATAAGAGTCCTAATTCGAACAGAACTAGGTCAACCCGGGTCTCTTTTAGGGAGAGACCAATTATACAATACAATTGTTACAGCCCATGCAGTCTTAATAATTTTCTTCCTAGTAATACCTGTCCTAATTGGAGGATTTGGAAATTGACTAGTCCCATTAATATTAGGAGCACCAGACATAGCTTTTCCTCGAATAAATAATATAAGATTTTGATTACTTCCTCCTTCTCTTATTCTTCTAGTAATATCAGCAGCAGTAGAAAAAGGAGCAGGAACAGGATGAACTGTCTATCCTCCTCTTTCAAGAAACCTGGCCCACTCAGGACCATCAGTAGATATAGTAATCTTCTCCCTTCATCTAGCAGGAGCAAGATCAATTCTCGCATCAATCAATTTTATTACTACAGTAAAAAAACTCCGATC---AGGAGTATCCCTGTCAGCTACCCCCCTGTTTGTATGATCAGTAAAAATTACAACCATTCTTCTCCTTCTTTCACTCCCAGTTTTAGCAGGAGCTATTACTATACTCCTAACAGATCGAAACCTAAACACAGCATTCTTTGACCCTTCAGGGGGAGGAGATCCAG-T</t>
  </si>
  <si>
    <t>Scoloplos armiger</t>
  </si>
  <si>
    <t>GTGTTTGATCTGGTCTTTTAGGAACATCAATAAGAGTCCTAATTCGAACAGAACTAGGTCAACCCGGGTCTCTTTTAGGAAGAGACCAATTATATAACACAATTGTTACAGCCCACGCGGTTCTAATAATTTTCTTCTTAGTAATACCTGTCCTAATTGGAGGATTCGGAAATTGACTAGTTCCATTAATGTTAGGAGCGCCAGATATGGCTTTCCCTCGAATAAATAACATAAGATTCTGATTACTCCCTCCCTCTCTTATTCTTCTAGTAATATCAGCAGCAGTAGAAAAAGGAGCTGGAACAGGATGAACTGTCTACCCCCCTCTTTCAAGAAACCTAGCACACTCAGGACCATCAGTAGACATAGTAATTTTCTCTCTTCATCTAGCAGGAGCTAGATCAATTCTTGCATCAATCAATTTTATTACAACAGTAAAAAAACTCCGATC---AGGAGTATCCCTATCAGCTACCCCCCTGTTTGTATGATCAGTAAAAATCACAACCATTCTTCTTCTCCTTTCACTGCCAGTTTTAGCAGGAGCTATTACTATACTCCTTACAGATCGAAATCTAAACACTGCATTCTTTGACCCTTCAGGGGGAGGAGACCCAG-T</t>
  </si>
  <si>
    <t>AAA9300</t>
  </si>
  <si>
    <t>GTGTTTGATCTGGTCTTTTAGGAACATCAATAAGAGTCCTAATTCGAACAGAACTAGGTCAACCCGGATCTCTTTTAGGAAGAGACCAACTATATAATACAATTGTTACAGCCCACGCGGTCTTAATAATTTTCTTTCTAGTAATACCTGTCCTAATTGGAGGATTTGGAAATTGACTAGTTCCATTAATATTAGGAGCTCCAGATATAGCTTTTCCTCGAATAAATAACATAAGATTCTGATTACTCCCTCCTTCTCTTATTCTTCTAGTAATATCAGCAGCAGTAGAAAAAGGAGCAGGAACAGGATGAACTGTCTACCCTCCTCTTTCAAGAAACCTGGCTCACTCAGGGCCATCAGTAGATATAGTAATTTTCTCCCTCCATCTAGCAGGAGCAAGATCAATTCTCGCATCAATCAATTTTATTACTACAGTAAAAAAACTCCGATC---AGGAGTATCCCTATCAGCTACCCCTCTATTTGTGTGATCAGTAAAAATTACAACCATTCTTCTCCTTCTTTCACTCCCAGTTTTAGCAGGAGCTATTACTATACTCCTAACAGATCGAAACCTAAACACAGCATTCTTTGATCCTTCAGGGGGAGGAGACCCAG-T</t>
  </si>
  <si>
    <t>ACY8494</t>
  </si>
  <si>
    <t>AAT9177</t>
  </si>
  <si>
    <t>GTGTTTGAGCCGGAATAATAGGAGCTGCAATAAGCCTATTAATTCGAATTGAGTTAAGACAACCCGGCTCATTTTTAGGTAGAGACCAATTATATAACACAATTGTCACAGCACATGCATTTTTAATAATTTTCTTTTTAGTAATACCTGTATTTATTGGTGGTTTTGGCAATTGATTACTTCCACTAATACTAGGTGCCCCCGATATAGCATTCCCTCGATTAAATAATATAAGATTTTGACTTCTTCCACCATCCCTAATACTTTTACTTTCATCAGCTGCAGTAGAAAAAGGTGCGGGTACAGGATGAACTGTTTATCCTCCATTATCTAGAAATATCGCTCATGCTGGCCCATCTGTAGATTTAGCAATTTTTTCTTTACATCTAGCAGGTGCATCATCAATTCTTGGTGCTGTAAATTTTATCTCTACTGTTATTAATATACGATGACAAGGTCTTCAATTAGAACGAATTCCACTATTCGTATGAGCAGTTACAATTACTGTTGTTCTATTATTACTATCACTCCCTGTATTAGCTGGTGCTATTACAATGCTTCTAACAGACCGAAATTTAAATACATCATTCTTTGATCCAGCAGGCGGAGGAGATCCTATT</t>
  </si>
  <si>
    <t>GTGTTTGAGCCGGAATAATAGGAGCTGCAATAAGCCTATTAATTCGAATTGAGTTAAGACAACCTGGCTCATTTTTAGGAAGAGACCAGTTATATAATACAATTGTTACAGCACATGCATTTCTAATAATTTTCTTTTTAGTAATACCTGTATTTATTGGTGGATTTGGTAATTGATTACTTCCACTAATGCTAGGTGCCCCTGATATAGCATTTCCTCGATTAAATAATATGAGATTTTGACTTCTTCCGCCATCATTAATACTTTTACTTTCTTCAGCCGCAGTAGAAAAGGGTGTAGGAACAGGGTGAACTGTTTATCCGCCATTATCTAGAAATATCGCTCATGCTGGACCATCTGTAGATTTAGCAATCTTCTCTTTACATTTAGCCGGTGCATCATCAATTCTTGGTGCTGTAAATTTTATCTCCACTGTTATTAATATACGATGACAAGGTCTTCAATTAGAACGAATTCCACTATTTGTCTGAGCAGTAACAATTACTGTTGTTCTATTATTACTCTCACTTCCTGTATTAGCTGGTGCTATTACAATACTTCTTACAGACCGAAACCTAAATACATCATTCTTTGATCCAGCAGGAGGAGGAGATCCTATC</t>
  </si>
  <si>
    <t>AAT8949</t>
  </si>
  <si>
    <t>GTGTTTGAGCCGGAATAATAGGAGCTGCAATAAGCCTATTAATTCGAATTGAGTTAAGACAGCCTGGCTCATTTTTAGGTAGAGACCAATTATATAACACAATTGTCACAGCACATGCATTTTTAATAATTTTCTTTTTAGTTATACCTGTATTTATTGGTGGGTTTGGCAATTGATTGCTTCCACTAATATTGGGTGCCCCCGATATAGCATTTCCCCGATTAAATAATATAAGATTTTGACTTCTTCCACCATCATTAATACTTTTACTTTCTTCAGCTGCGGTAGAAAAAGGTGCAGGAACAGGATGAACTGTTTATCCTCCATTATCTAGAAATATTGCTCATGCTGGCCCATCTGTAGATTTAGCAATTTTTTCCTTACATCTAGCAGGTGCATCATCAATTCTTGGTGCTGTAAATTTTATCTCTACTGTTATTAATATACGATGACAAGGTCTTCAATTAGAACGAATTCCACTATTTGTGTGAGCAGTTACAATTACTGTTGTTCTATTATTACTTTCACTCCCTGTATTAGCTGGTGCTATTACAATACTTCTAACAGATCGAAATCTTAATACATCATTCTTTGATCCAGCGGGCGGAGGAGATCCTATT</t>
  </si>
  <si>
    <t>AAU1755</t>
  </si>
  <si>
    <t>AAU0353</t>
  </si>
  <si>
    <t>Bryodrilus</t>
  </si>
  <si>
    <t>Bryodrilus parvus</t>
  </si>
  <si>
    <t>GAGTATGAGCAGGAATAATAGGAGCAGCAATAAGTCTACTAATTCGAATTGAACTTAGCCAACCCGGATCCTTTCTTGGAAGAGATCAATTATATAATACAATTGTTACAGCTCATGCATTCTTAATAATTTTTTTCTTAGTTATACCAGTTTTTATTGGTGGGTTTGGGAACTGACTACTACCTCTGATACTAGGTGCTCCAGATATAGCATTTCCTCGATTAAATAATATAAGATTTTGGCTATTACCTCCATCTCTGATTCTTCTTCTATCTTCTGCAGCAGTAGAAAAAGGCGCTGGAACTGGATGAACAGTATACCCACCTCTATCAAGAAATTTAGCCCATGCAGGCCCATCTGTTGACTTAGCAATTTTTTCCTTACATTTAGCTGGTGCTTCATCTATTTTAGGTGCCGTAAACTTTATTACTACAGTAATTAACATACGTTGACAAGGTCTTCACTTAGAACGAATTCCACTATTTGTATGAGCTGTAACAATTACTGTAGTTCTACTACTTTTATCTCTTCCAGTTCTAGCAGGAGCTATTACAATACTTCTTACAGATCGAAACTTAAATACCTCTTTTTTTGACCCGGCTGGTGGAGGAGATCCAATC</t>
  </si>
  <si>
    <t>GAGTATGAGCAGGAATAATAGGCGCAGCTATAAGACTACTAATTCGAATTGAACTAAGGCAACCGGGTTCATTTCTAGGAAGAGATCAACTTTACAACACTATTGTTACTGCACATGCATTTTTAATAATTTTTTTCTTAGTAATACCAGTATTTATTGGAGGATTCGGAAATTGACTTCTCCCATTAATATTAGGTGCCCCAGATATAGCCTTCCCACGACTAAATAACATAAGATTTTGACTTCTTCCGCCCTCTCTAATCTTACTTCTATCATCAGCAGCAGTTGAAAAAGGCGCAGGTACTGGATGAACTGTATATCCACCTCTATCATCTAATATTGCGCATGCGGGACCATCTGTAGACCTAGCAATTTTTTCTCTTCATCTAGCAGGTGCCTCATCTATTTTAGGAGCAGTAAACTTTATTACTACCGTTATCAATATACGATGACAAGGGTTAACACTAGAACGAATTCCACTATTTGTATGAGCAGTAACAATTACTGTTGTTCTTCTTCTTCTTTCACTACCAGTCCTAGCAGGAGCTATTACAATACTTCTTACAGATCGTAATTTAAATACCTCATTTTTCGACCCAGCAGGAGGAGGAGATCCAATC</t>
  </si>
  <si>
    <t>AAU1650</t>
  </si>
  <si>
    <t>Bryodrilus librus</t>
  </si>
  <si>
    <t>GGGTATGAGCAGGAATAATAGGAGCAGCAATAAGTCTGCTAATTCGAATTGAACTTAGTCAACCCGGATCCTTTCTTGGAAGAGATCAGTTATATAATACAATTGTAACAGCTCATGCATTCTTAATAATTTTTTTCTTAGTTATACCAGTTTTTATTGGTGGGTTTGGAAACTGATTACTACCCCTAATACTAGGTGCTCCAGATATAGCATTTCCTCGATTAAATAACATAAGATTTTGACTATTACCTCCGTCACTAATTCTCCTTCTATCTTCTGCAGCAGTAGAAAAAGGAGCTGGAACTGGATGAACAGTATATCCACCTCTATCAAGAAATTTAGCACACGCAGGTCCATCTGTTGACTTAGCAATTTTTTCCTTACATTTAGCTGGTGCTTCATCTATTTTAGGTGCCGTAAACTTTATTACTACTGTAATTAACATACGTTGACAAGGTCTTCACTTAGAACGAATTCCACTATTTGTATGAGCTGTTACAATTACTGTAGTTCTACTACTTTTATCTCTGCCAGTTCTAGCAGGAGCTATTACAATACTACTTACAGATCGAAACTTAAATACCTCTTTTTTTGACCCTGCCGGTGGAGGAGATCCAATC</t>
  </si>
  <si>
    <t>AAB5090</t>
  </si>
  <si>
    <t>AAE3808</t>
  </si>
  <si>
    <t>Polynoidae</t>
  </si>
  <si>
    <t>Lepidonotus</t>
  </si>
  <si>
    <t>Lepidonotus squamatus CMC02</t>
  </si>
  <si>
    <t>GAACATGATCAGGTCTTTTAGGCACTTCTATAAGACTTCTTATCCGTGCAGAGTTAGGTCAACCTGGATCTCTTCTTGGTAGAGACCAGCTATATAACACTATTGTTACAGCTCATGCATTTTTGATAATTTTTTTCCTTGTTATACCAGTTCTAGTAGGTGGTTTTGGAAATTGATTAATCCCTCTAATATTAGGGGCACCAGATATAGCTTTCCCTCGTCTTAATAACATAAGATTCTGACTATTGCCTCCTTCTCTTATTCTTCTTCTTTCATCCAGAGCTGTAGAAAAAGGAGTAGGAACTGGATGAACTGTATACCCTCCTTTAGCTAGAAATATTGCTCACTCTGGTCCTTCAGTCGACCTAGCAATTTTCAGTTTGCATATTGCTGGGGTCTCCTCAATTCTAGGAGCTCTTAATTTTATCACTACTGTTATTAATATACGTTATAAAGGTCTACGACTTGAACGAGTACCATTATTTGTATGAGCTGCTAAAATTACTGCAATTTTGCTGTTGCTCTCTCTCCCAGTATTAGCAGGAGCTATTACTATGCTTCTCACAGACCGAAACCTTAATACCGCTTTTTTCGATCCCGCTGGTGGTGGTGATCCAG-T</t>
  </si>
  <si>
    <t>Lepidonotus squamatus CMC01</t>
  </si>
  <si>
    <t>GAACATGATCAGGTCTTCTAGGAACTTCTATAAGACTTCTCATTCGTGCAGAACTTGGTCAACCAGGAGCACTTCTTGGTAGAGACCAACTATACAACACCATTGTTACAGCCCATGCATTTTTAATAATTTTCTTCCTTGTTATACCAGTCCTAGTTGGCGGTTTTGGTAATTGATTAATCCCACTTATATTAGGAGCACCAGATATAGCATTCCCCCGTCTTAATAATATAAGATTTTGACTCTTACCCCCCTCTTTAATTCTTCTTCTTTCATCTAGAGCCGTAGAAAAAGGAGTAGGAACTGGATGAACAGTTTACCCACCTTTAGCGAGAAACATTGCTCATGCTGGCCCATCAGTCGATCTGGCAATTTTCAGTCTTCATATCGCCGGAGTCTCTTCTATTCTAGGAGCACTTAACTTCATTACTACTGTTATTAATATACGTTATAAAGGTTTACGACTTGAACGAGTACCATTATTTGTTTGAGCTGCTAAAATTACTGCCATTCTTCTTCTTCTTTCTCTACCTGTATTAGCTGGAGCTATCACTATATTACTTACTGACCGTAATCTCAATACTGCTTTTTTTGATCCAGCTGGTGGTGGAGATCCAG-T</t>
  </si>
  <si>
    <t>AAB0330</t>
  </si>
  <si>
    <t>Lepidonotus squamatus</t>
  </si>
  <si>
    <t>GAACATGATCAGGTCTTTTAGGGACTTCTATAAGACTTCTTATCCGTGCAGAGTTAGGTCAACCTGGATCTCTTCTTGGTAGAGACCAACTATATAACACTATTGTTACAGCTCATGCATTTTTGATAATTTTTTTCCTTGTTATGCCAGTACTAGTAGGTGGTTTTGGAAATTGATTAATCCCTCTAATATTAGGGGCACCAGATATAGCTTTCCCTCGTCTTAATAACATAAGATTCTGACTCTTACCACCTTCTCTTATTCTTCTTCTTTCATCCAGAGCTGTAGAAAAAGGAGTAGGAACTGGATGAACTGTATACCCTCCTTTAGCTAGAAATATTGCTCACGCCGGTCCCTCAGTAGACCTAGCAATTTTCAGTTTACATATTGCGGGGGTCTCCTCAATTCTTGGGGCTCTTAATTTTATTACTACTGTTATTAATATACGTTATAAAGGCCTACGGCTTGAACGAGTGCCATTATTTGTATGAGCTGCTAAGATTACTGCAATTTTGCTGCTTCTCTCTCTTCCAGTATTAGCTGGGGCTATTACTATGCTTCTCACAGACCGAAACCTTAATACCGCTTTTTTCGATCCTGCTGGTGGTGGTGATCCAG-T</t>
  </si>
  <si>
    <t>ACP1600</t>
  </si>
  <si>
    <t>AAC3630</t>
  </si>
  <si>
    <t>GGGTTTGATCTGGCCTACTAGGGACATCAATAAGAGTCCTTATTCGAACAGAGTTAGGTCAACCCGGATCTCTCCTAGGTAGAGATCAACTATATAATACTGTTGTCACCGCCCACGCTGTGCTTATAATTTTCTTCTTAGTAATGCCTGTCCTTATTGGAGGATTTGGCAACTGGTTAGTACCCTTAATACTAGGAGCCCCTGACATGGCTTTTCCTCGAATAAATAATATAAGATTCTGACTCCTGCCCCCCTCTCTAATTCTTCTAGTAATGTCAGCAGCCGTAGAAAAAGGGGCCGGAACAGGATGAACAGTTTATCCCCCTCTTTCGAGAAACCTGGCACATTCAGGGCCATCAGTAGACATAGTAATTTTTTCTCTCCATCTTGCAGGTGCCAGATCAATTCTCGCATCAATCAACTTTATTACTACAGCAAAAAAACTTCGATC---GGGGGTATCTTTATCAGCAACCCCTTTATTTGTTTGATCGGTTAAAATTACAACCATCCTACTTCTCCTTTCACTCCCAGTCCTGGCAGGAGCAATTACCATACTTCTCACAGACCGAAATCTAAATACCGCATTCTTTGACCCTTCTGGAGGGGGCGACCCCG-T</t>
  </si>
  <si>
    <t>Scoloplos acutus</t>
  </si>
  <si>
    <t>GTGTTTGATCTGGCCTTCTAGGAACATCAATAAGAGTCCTAATTCGAACAGAATTAGGTCAACCTGGGTCTCTTCTAGGAAGAGATCAACTATACAACACTATTGTTACAGCCCATGCTGTCCTTATAATTTTCTTCTTAGTAATGCCTGTCCTCATCGGAGGATTCGGCAACTGACTAGTCCCCTTAATACTCGGAGCTCCAGACATGGCTTTCCCCCGAATAAATAATATAAGATTCTGACTCCTTCCTCCCTCTCTAATTCTTCTAGTAATATCAGCAGCCGTAGAAAAAGGAGCCGGGACAGGATGAACTGTTTATCCCCCTCTTTCTAGGAATCTAGCACATTCAGGCCCATCAGTAGACATAGTAATTTTTTCTCTTCATCTTGCAGGTGCTAGATCAATTCTAGCATCAATCAATTTTATTACTACAGCAAAAAAACTTCGATC---GGGAGTATCTTTATCAGCTACCCCTTTATTTGTCTGATCAGTAAAAATTACAACCATCCTTCTACTTCTTTCACTCCCAGTCCTAGCAGGAGCTATTACAATACTTCTTACAGACCGGAACCTGAATACCGCATTTTTTGACCCTTCCGGAGGGGGCGACCCCG-T</t>
  </si>
  <si>
    <t>AAE9364</t>
  </si>
  <si>
    <t>Scoloplos sp. CMC04</t>
  </si>
  <si>
    <t>GAGTTTGATCTGGCCTTCTGGGGACATCAATAAGAGTCCTTATTCGAACAGAATTAGGTCAACCCGGGTCTCTCCTAGGGAGAGATCAACTATATAATACTATTGTCACAGCCCACGCTGTCCTTATAATTTTCTTCTTAGTAATGCCTGTCCTTATTGGAGGATTTGGCAACTGATTAGTACCCTTAATACTAGGAGCCCCTGACATGGCTTTTCCTCGAATAAATAATATAAGATTCTGACTCCTCCCCCCCTCTCTAATTCTTCTAGTAATGTCAGCAGCCGTAGAAAAAGGAGCCGGAACAGGATGAACTGTTTATCCCCCTCTTTCAAGAAACCTGGCACATTCAGGCCCATCAGTAGACATAGTAATTTTTTCTCTTCATCTTGCAGGTGCTAGATCAATTCTCGCATCAATCAACTTTATTACTACAGCAAAAAAACTTCGATC---GGGAGTATCTTTATCAGCTACCCCTTTATTTGTTTGATCAGTTAAAATTACAACCATTCTACTACTCCTTTCACTCCCAGTCCTAGCAGGAGCTATTACCATACTTCTCACAGACCGAAATCTAAATACCGCATTCTTTGACCCTTCAGGGGGAGGCGACCCCG-T</t>
  </si>
  <si>
    <t>ABX6428</t>
  </si>
  <si>
    <t>AAA6671</t>
  </si>
  <si>
    <t>Lumbricus terrestris</t>
  </si>
  <si>
    <t>GAGTGTGGGCTGGCATGGTGGGGGCCGGAATAAGACTTCTTATCCGTATTGAGCTAAGACAACCTGGTGCATTCCTAGGCAGTGACCAATTATACAATACAATCGTTACTGCACACGCATTTGTTATAATTTTCTTCCTAGTAATACCAGTCTTCATTGGTGGGTTTGGGAACTGACTTCTTCCCCTAATACTGGGCGCTCCTGATATAGCATTCCCACGCCTTAACAACATAAGATTTTGACTTCTACCCCCCTCTCTTATTCTCCTAGTTTCCTCAGCTGCCGTAGAGAAGGGGGCCGGAACAGGTTGAACAGTATACCCCCCTCTTGCCAGAAATCTCGCCCATGCTGGGCCATCTGTAGATTTAGCTATTTTTTCCCTCCATTTAGCAGGTGCATCCTCTATTCTGGGTGCTATTAATTTTATTACCACTGTAATCAACATACGTTGAAGTGGGTTACGACTAGAGCGAATCCCTCTGTTTGTCTGAGCTGTATTAATTACAGTAGTTCTCCTCCTCCTATCCCTTCCTGTACTTGCCGGAGCAATCACAATACTCTTAACTGATCGAAATCTTAATACTTCATTTTTCGACCCCGCTGGTGGGGGGGATCCAATT</t>
  </si>
  <si>
    <t>Lumbricus herculeus</t>
  </si>
  <si>
    <t>GAGTGTGAGCTGGAATGGTGGGAGCTGGAATAAGACTTCTTATTCGTATCGAGCTCAGGCAACCCGGAGCATTTCTAGGTAGAGACCAATTATACAATACAATCGTTACTGCGCACGCATTTGTTATAATCTTCTTTCTAGTAATGCCAGTTTTTATTGGGGGGTTTGGCAACTGACTTCTTCCTCTAATGCTAGGAGCACCTGACATAGCCTTTCCACGCCTCAATAACATAAGATTTTGACTTCTACCCCCTTCCCTTATCCTTCTAGTCTCTTCAGCAGCTGTAGAAAAGGGGGCCGGCACCGGATGAACCGTATACCCGCCTCTTGCTAGGAACCTCGCCCATGCAGGCCCATCAGTAGATTTAGCTATTTTCTCCCTCCACTTGGCAGGGGCATCCTCTATCTTAGGAGCTATTAATTTCATTACCACAGTAATCAACATACGATGAAGTGGTTTACGACTAGAGCGAATCCCTCTATTTGTGTGGGCCGTATTAATCACTGTAGTCCTTCTTCTCCTATCCCTTCCAGTGCTTGCAGGGGCAATTACAATACTTCTAACAGACCGAAATTTAAACACTTCATTTTTCGACCCAGCGGGAGGGGGGGANCCAATT</t>
  </si>
  <si>
    <t>AAA2506</t>
  </si>
  <si>
    <t>GAGTGTGAGCTGGCATGGTAGGAGCCGGAATAAGACTTCTTATCCGTATTGAGTTAAGACAACCTGGTGCATTCCTAGGCAGTGACCAATTATATAATACAATCGTTACTGCGCACGCATTTGTTATAATTTTCTTCCTAGTAATACCAGTCTTCATCGGCGGGTTTGGAAACTGACTTCTTCCCCTAATACTGGGCGCTCCTGATATAGCATTCCCACGACTTAATAACATAAGATTCTGACTTCTACCCCCCTCTCTCATTCTCTTAGTTTCCTCAGCTGCCGTAGAAAAAGGAGCCGGGACAGGGTGAACAGTATACCCCCCTCTTGCCAGAAATCTCGCCCATGCCGGGCCATCTGTAGATTTAGCTATTTTTTCCCTCCATTTAGCAGGTGCATCCTCTATTCTGGGGGCTATTAACTTTATTACTACTGTAGTCAACATACGATGAAGTGGGTTACGACTAGAGCGAATCCCTCTGTTTGTATGAGCTGTATTAATTACAGTAGTTCTCCTCCTCCTATCCCTTCCTGTACTTGCCGGAGCAATCACAATACTCTTAACAGATCGAAATCTTAATACTTCGTTTTTCGACCCCGCTGGTGGGGGGGATCCAATT</t>
  </si>
  <si>
    <t>ACH0838</t>
  </si>
  <si>
    <t>AAC4640</t>
  </si>
  <si>
    <t>Eunicida</t>
  </si>
  <si>
    <t>Lumbrineridae</t>
  </si>
  <si>
    <t>Scoletoma</t>
  </si>
  <si>
    <t>Scoletoma fragilis</t>
  </si>
  <si>
    <t>GAGTCTGATCAGGACTTCTTGGTACATCCATAAGAATACTTATTCGAGCAGAATTAGGTCAACCAGGCTCTTTACTCGGGAGAGACCAACTATATAATACAATTGTAACCGCCCATGCCTTCCTAATAATTTTTTTCCTAGTAATACCTGTTCTTATTGGGGGCTTTGGAAATTGATTACTCCCTTTAATATTAGCTGCCCCAGACATAGCCTTCCCGCGACTAAATAATCTAAGTTTCTGACTTCTACCCCCCTCATTAACACTTTTAGTTATATCTGCCGCAGTAGAAAGAGGTGCCGGCACCGGATGAACAGTCTACCCCCCATTATCAAGAAATATATCCCATTCAGGACCCTCAGTAGACCTAGCAATCTTTTCATTACATCTTGCAGGGACATCATCAATCCTGGGATCAATTAATTTTATTTCTACAATTATTAATATACGGCTAAATGCTATACGATTAGAACGAGTTCCCTTATTTGTTTGATCCCTAAAAGTAACAACAATTCTTTTACTACTATCACTTCCTGTTCTAGCTGGGGCAATCACTATACTACTTACAGATCGAAACCTAAACACCTCCTTTTTTGACCCCGCAGGAGGGGGAGACCCAG-T</t>
  </si>
  <si>
    <t>Lumbrineris</t>
  </si>
  <si>
    <t>Lumbrineris fragilis CMC01</t>
  </si>
  <si>
    <t>GGGTCTGATCAGGCCTTCTTGGGACATCCATAAGAATACTTATTCGAGCAGAATTAGGACAACCAGGAGCTTTACTAGGAAGAGATCAACTATATAACACAATTGTAACTGCCCACGCCTTCCTAATAATTTTTTTTCTAGTAATACCTGTTCTTATTGGCGGGTTTGGAAATTGATTGCTCCCCTTAATATTGGCCGCCCCAGACATAGCATTCCCACGACTAAATAACCTGAGATTCTGACTTCTTCCTCCATCATTAACCCTTTTAGTAATATCTGCCGCAGTAGAAAGGGGTGCCGGAACAGGATGAACAGTCTATCCTCCATTAGCAGGAAATATATCTCATTCAGGCCCCTCAGTAGACCTGGCAATTTTTTCATTACATCTTGCTGGAACATCATCAATCCTAGGATCAATTAATTTTATTTCTACAATTATTAATATACGGGTAGATGCAATACGGCTAGAACGAGTTCCATTATTTGTCTGATCCTTAAAAGTAACAACAATCCTTTTACTATTATCACTTCCTGTACTAGCTGGAGCAATTACTATATTGCTCACAGATCGAAACCTAAACACCTCCTTTTTTGACCCCGCAGGCGGTGGAGACCCGG-T</t>
  </si>
  <si>
    <t>AAY7255</t>
  </si>
  <si>
    <t>GGGTCTGATCAGGACTTCTTGGCACCTCCATAAGAATACTTATTCGAGCAGAATTAGGTCAACCAGGAGCTTTACTAGGGAGAGATCAACTATATAATACAATTGTAACCGCCCATGCCTTCCTAATAATTTTTTTCCTAGTAATACCTGTTCTTATTGGGGGCTTTGGGAATTGATTACTCCCTTTAATATTAGCTGCCCCAGACATAGCCTTCCCGCGACTAAATAATATGAGTTTCTGACTTCTACCCCCCTCATTAACACTTTTAGTTATATCTGCCGCAGTAGAAAGAGGTGCCGGCACCGGATGAACGGTCTACCCTCCATTATCAGGAAATATATCTCATTCAGGCCCCTCAGTAGACCTAGCAATCTTTTCATTACATCTTGCAGGAACATCATCAATCCTGGGGTCAATTAATTTTATTTCTACAATTATTAATATACGGCTAAATGCTATACGATTAGAACGGGTTCCGTTATTTGTTTGATCCTTAAAAGTGACAACAATTCTTTTACTACTATCACTTCCTGTTCTAGCTGGAGCAATCACTATGTTACTTACAGATCGAAACCTAAACACCTCTTTTTTTGATCCTGCAGGGGGGGGAGACCCGG-T</t>
  </si>
  <si>
    <t>ACQ3702</t>
  </si>
  <si>
    <t>ACQ3704</t>
  </si>
  <si>
    <t>Amphinomida</t>
  </si>
  <si>
    <t>Euphrosinidae</t>
  </si>
  <si>
    <t>Archinome</t>
  </si>
  <si>
    <t>Archinome rosacea</t>
  </si>
  <si>
    <t>GAATTTGAGCTGGAATACTAGGAACCTCAATAAGGTTATTAATTCGAACAGAATTAGGCCAACCAGGAAGTTTTCTAGGTAGAGACCAGCTCTACAACACCATTGTAACTGCCCATGCCTTCTTAATAATCTTCTTCCTTGTGATACCAGTAATAATTGGCGGCTTCGGAAACTGACTCGTTCCACTAATATTAGCTGCGCCAGACATAGCATTTCCACGCCTAAATAACATAAGCTTTTGACTATTACCTCCTTCCCTCATTCTACTCATTTTTTCTGCCACCGTAGAAAAAGGAGCAGGAACAGGTTGAACCGTTTACCCCCCCTTGTCAAGAAATATAACCCATGCTGGTCCTTCCGTAGACCTGGCAATTTTCTCTCTTCATCTTGCTGGTGCCTCCTCAATTCTAGCCTCGCTAAACTTCATTACCACCGCGTTAAATATACGCACAGAAGGCATAGTAATAGAACGAGTCCCCCTATTTGTTTGATCCGTTCTTATTACAGCCGTCCTCCTATTACTTTCCTTACCTGTTCTCGCTGGGGCAATTACCATGCTCTTAACAGACCGGAACCTAAACACCTCTTTCTTCGATCCCGCCGGAGGAGGAGACCCCG-T</t>
  </si>
  <si>
    <t>Archinome levinae</t>
  </si>
  <si>
    <t>GTATTTGAGCCGGAATACTAGGAACCTCCATAAGATTACTAATTCGAACAGAACTAGGACAACCAGGAAGCTTCCTTGGTAGAGACCAACTCTACAACACCATTGTAACTGCCCATGCTTTCCTAATAATTTTTTTTCTTGTTATACCAGTAATAATTGGTGGCTTCGGAAACTGACTTGTACCCCTTATATTAGCCGCACCAGACATAGCGTTTCCTCGCCTAAACAACATAAGTTTCTGACTCTTACCTCCGTCCCTAATCCTGCTAATTTTCTCCGCCACAGTAGAAAAAGGAGCAGGAACAGGATGAACTGTTTACCCCCCTTTATCAAGCAATATAACCCATGCTGGTCCATCCGTAGACCTCGCAATTTTCTCCCTTCACCTTGCTGGTGCCTCCTCAATCCTAGCCTCATTAAACTTCATTACCACCGCATTAAACATGCGCACAGAAGGAATAGTGATAGAGCGAGTACCTCTATTTGTTTGATCTGTCCTTATCACAGCCATTCTCCTTTTACTCTCCCTGCCCGTTCTTGCTGGAGCCATCACTATACTACTTACAGACCGAAACCTTAACACCTCGTTCTTCGACCCTGCCGGAGGAGGGGACCCTG-T</t>
  </si>
  <si>
    <t>ACQ2463</t>
  </si>
  <si>
    <t>Archinome storchi</t>
  </si>
  <si>
    <t>GAATTTGAGCCGGAATACTAGGAACCTCAATAAGGTTACTAATTCGAACAGAATTAGGACAACCAGGAAGCTTTCTAGGCAGAGACCAGCTCTACAATACCATTGTAACTGCCCATGCTTTCTTAATAATCTTCTTCCTTGTAATACCAGTAATAATTGGCGGCTTCGGAAACTGACTCGTCCCACTGATATTAGCTGCGCCAGACATAGCATTTCCACGCCTAAATAACATAAGCTTCTGACTATTGCCTCCCTCCCTCATTCTACTCATTTTTTCTGCCACCGTAGAAAAAGGAGCAGGAACAGGTTGAACCGTTTACCCCCCCTTATCAAGAAATATAACTCATGCTGGCCCTTCTGTAGACCTAGCAATCTTCTCTCTTCACCTTGCTGGTGCCTCCTCAATTCTAGCCTCGCTAAACTTCATTACCACCGCACTAAACATACGTACAGAAGGCATAGTAATAGAACGTGTCCCCCTGTTTGTTTGATCCGTTCTTATTACAGCCGTCCTCCTATTACTTTCCTTACCTGTTCTCGCTGGGGCAATTACCATGCTCTTAACAGACCGAAACCTAAACACCTCTTTCTTCGACCCCGCCGGAGGAGGGGACCCCG-T</t>
  </si>
  <si>
    <t>AAX0417</t>
  </si>
  <si>
    <t>AAY9165</t>
  </si>
  <si>
    <t>Opheliida</t>
  </si>
  <si>
    <t>Opheliidae</t>
  </si>
  <si>
    <t>Ophelina</t>
  </si>
  <si>
    <t>Ophelina acuminata</t>
  </si>
  <si>
    <t>GAGCATGAGGAGGCCTTCTTGGCACCTCCATAAGTCTCCTTATTCGAGCTGAGCTTGGACAACCTGGATCTCTTCTAGGAAGGGACCAGCTCTATAACACTATTGTTACCGCTCACGCCTTTCTAATAATTTTCTTTCTTGTTATACCAGTATTTATTGGAGGCTTTGGAAACTGACTTATCCCCCTAATACTAGGGGCTCCAGATATGGCATTTCCTCGACTAAACAATATAAGATTCTGACTTCTCCCCCCTTCTCTCATTCTTCTAGTTTCTTCCGCAGCTGTAGAAAAAGGAGTCGGAACAGGATGAACCGTCTATCCCCCTCTATCTAGAAACCTAGCTCACGCAGGTCCCTCCGTAGACCTAGCAATTTTCTCTCTACACCTAGCTGGGATTTCATCAATTCTAGGCTCTCTAAATTTTATTACGACTGTAATTAATATACGATGAAAAGGCCTTCGCCTTGAGCGCATCCCTCTCTTCGTATGAGCAGCTGTAATTACAACTGTTCTTCTTCTCCTATCTCTACCAGTACTCGCTGGTGCTATTACTATACTTCTTACTGACCGAAATCTAAACACTGCATTCTTTGACCCTGCGGGTGGTGGAGATCCTG-T</t>
  </si>
  <si>
    <t>Spionida</t>
  </si>
  <si>
    <t>Spionidae</t>
  </si>
  <si>
    <t>GAGTTTGATCTGGTCTTCTAGGAACTTCCATAAGTCTTCTAATTCGAGCTGAATTAGGACAACCTGGATCTCTTCTAGGTAGAGACCAACTATACAACACTATTGTTACTGCTCACGCGTTTCTTATAATTTTCTTTCTTGTAATACCTACTTTTATTGGGGGATTCGGCAATTGACTCCTTCCTTTAATGTTAGGAGCTCCTGATATGGCCTTCCCCCGTCTCAATAACATAAGATTCTGACTTCTCCCTCCCTCACTAACTCTTCTTGTCTCATCCGCAGCGGTAGAAAAAGGTGTAGGAACAGGTTGAACGGTATACCCTCCTCTTTCCGGCAATCTAGCCCACGCAGGTCCTTCTGTAGATTTAGCTATTTTTTCTCTTCACCTCGCTGGGGTATCATCTATTCTAGGAGCTCTAAACTTTATTACAACAGTTATTAATATACGATCTAAAGGACTTCGTCTAGAACGTATTCCTTTATTTGTATGGGCTGTAGTTATTACAGCTGTTCTGCTTCTTCTTTCCCTACCTGTTCTAGCAGGAGCTATCACGATACTCCTAACAGATCGAAATTTAAACACTTCTTTCTTTGACCCTGCAGGAGGAGGAGATCCTA-T</t>
  </si>
  <si>
    <t>AAE5166</t>
  </si>
  <si>
    <t>GAGCATGAGGAGGCCTTCTTGGCACCTCCATAAGTCTCCTTATTCGAGCTGAGCTTGGACAACCTGGATCCCTTCTAGGAAGGGACCAGCTCTATAACACTATTGTTACCGCTCACGCCTTTCTAATAATTTTCTTTCTTGTTATACCAGTATTTATTGGAGGCTTTGGAAACTGACTCATCCCCCTAATACTAGGGGCCCCAGATATGGCATTTCCTCGGCTAAACAATATAAGATTCTGACTTCTCCCCCCGTCTCTCATTCTTCTAGTTTCTTCCGCAGCTGTAGAAAAAGGAGTCGGGACAGGATGAACCGTCTACCCCCCTCTCTCTAGAAACCTAGCCCACGCTGGTCCCTCTGTAGATCTAGCAATTTTCTCTCTACACCTAGCTGGAATTTCATCAATTCTAGGCTCTCTAAACTTCATCACTACTGTAATCAATATACGATGAAAAGGACTTCGTCTTGAACGTATCCCTCTCTTTGTATGAGCAGCTGTAATTACAACTGTTCTTCTTCTCCTATCTCTACCAGTACTCGCCGGTGCTATTACTATACTCCTTACTGACCGAAATCTAAATACTGCATTCTTTGACCCTGCAGGCGGTGGAGACCCTG-T</t>
  </si>
  <si>
    <t>ABA9801</t>
  </si>
  <si>
    <t>ACI3430</t>
  </si>
  <si>
    <t>GTATTTGAGGTGGCCTTCTTGGCACATCTATAAGACTTTTAATTCGTATTGAATTAGGCCAACCAGGTGCATTCCTAGGTAGTGACCAATTATACAATACAATTGTTACTGCCCATGCATTTCTGATAATTTTTTTCTTAGTTATACCAGTATTTATTGGAGGATTTGGTAATTGACTTATCCCTTTAATACTAGGTGCTCCTGATATAGCTTTTCCTCGAATAAATAATATAAGATTTTGACTTTTACCCCCGGCATTAATCCTACTAGTTAGCTCCGCAGCAGTAGAAAAGGGGGTTGGGACAGGCTGAACTGTTTATCCTCCTTTAGCTAGAAATTTAGCACATGCAGGCCCATCTGTTGACATAGCAATTTTTTCACTTCATTTAGCTGGGATTTCTTCTATTTTAGCTTCTATTAACTTCATCACTACTGTAATTAATATACGATCAAAAGGGCTCCGTTTAGAACGAATTCCTCTATTTGTCTGATCCGTAAAAATTACTGTTGTTCTACTACTCCTCTCTTTACCTGTACTAGCAGGCGCTATTACCATATTATTAACAGATCGCAATGTTAATACTTCCTTCTTTGACCCGGCTGGCGGTGGAGACCCAG-T</t>
  </si>
  <si>
    <t>Trichobranchidae</t>
  </si>
  <si>
    <t>Terebellides</t>
  </si>
  <si>
    <t>Terebellides stroemii</t>
  </si>
  <si>
    <t>GTATTTGAGGTGGCCTTTTAGGTACATCTATAAGACTCCTAATTCGAATTGAACTTGGTCAACCAGGAGCTTTTCTTGGAAGTGACCAATTGTACAACACCATTGTTACTGCACATGCATTTCTAATAATTTTCTTCTTAGTTATACCAGTATTTATTGGAGGATTCGGTAATTGACTTCTCCCTCTTATACTTGGGGCACCTGATATAGCTTTTCCCCGAATAAATAATATAAGATTCTGACTTCTACCTCCTGCCTTAATTCTTCTTGTAAGCTCTGCTGCAGTAGAAAAAGGTGTAGGGACAGGGTGAACAGTTTATCCACCATTAGCCAGAAATTTAGCTCATGCTGGCCCATCTGTAGATATAGCAATCTTTTCTCTTCATTTAGCTGGGATCTCCTCAATTCTAGCTTCAATTAATTTTATTACAACTGTAATTAATATACGCTCAAAAGGCTTACGATTAGAACGAATCTCACTATTTGTTTGATCTGTTAAAATTACTGTAGTTCTTTTATTATTATCTCTTCCTGTTTTAGCTGGTGCTATTACTATACTTTTAACTGACCGAAATGTCAATACTTCTTTCTTTGACCCTGCCGGAGGAGGAGATCCTA-T</t>
  </si>
  <si>
    <t>AAX4451</t>
  </si>
  <si>
    <t>Melinna</t>
  </si>
  <si>
    <t>Melinna heterodonta</t>
  </si>
  <si>
    <t>GTATTTGAGGTGGCCTTCTTGGCACATCTATAAGACTTTTAATTCGTATTGAATTAGGTCAACCAGGTGCATTCCTTGGTAGTGACCAATTATACAACACAATTGTTACTGCCCATGCATTCCTGATAATTTTTTTCTTAGTTATACCAGTATTTATTGGAGGATTTGGTAATTGACTTCTCCCTTTAATACTAGGTGCTCCTGATATAGCTTTTCCCCGAATAAACAATATAAGATTTTGACTTTTACCTCCAGCATTAATTCTTCTAGTTAGCTCTGCAGCAGTAGAAAAAGGAGTCGGAACAGGTTGAACTGTTTACCCTCCTTTAGCTAGAAATTTAGCACATGCAGGCCCATCTGTTGATATAGCAATTTTTTCACTTCATTTAGCTGGGATTTCTTCTATTTTAGCTTCTATTAACTTCATTACTACTGTAATTAATATACGATCAAAGGGACTCCGTTTAGAACGAATTCCTCTATTTGTATGGTCTGTAAAAATTACTGTTGTTCTACTTCTCCTCTCTTTACCTGTACTAGCAGGCGCTATCACCATATTATTAACAGATCGTAATGTAAATACTTCCTTCTTTGACCCTGCTGGTGGCGGAGACCCAG-T</t>
  </si>
  <si>
    <t>ACB6664</t>
  </si>
  <si>
    <t>ACB6597</t>
  </si>
  <si>
    <t>GAGTATGAGCAGGAATAGTAGGAACTGGAACTAGATTACTTATTCGAATTGAATTATCACAACCAGGATCATTTCTTGGAAGAGATCAATTATATAATACTCTTGTAACAGCACACGCGTTCTTAATAATTTTCTTCTTAGTAATACCAGTATTTATTGGGGGGTTCGGAAACTGACTTCTCCCACTAATACTAGGTGCTGCTGATATAGCATTCCCACGACTAAACAATCTTAGATTTTGACTACTACCACCATCATTAATTCTATTAATTTCTTCTGCTGCTGTAGAAAAAGGTGCAGGAACAGGATGAACTGTTTATCCGCCTCTATCAAGAAATCTAGCACACGCTGGACCTTCAGTAGACATGGCCATTTTCTCACTTCACTTAGCAGGTGCTTCTTCTATTTTAGGGGCAGTAAATTTCATTACAACAGTAATAAATATACGATGAAACGGAATACGATTAGAACGACTTCCACTATTCGTATGAGCAGTATTTCTTACAGTAATTCTCCTTCTTCTATCACTTCCCGTTCTTGCTGGTGCAATTACAATACTATTAACAGATCGAAATCTTAATACCTCATTCTTCGATCCTGCTGGTGGTGGAGATCCGATC</t>
  </si>
  <si>
    <t>Naididae</t>
  </si>
  <si>
    <t>GAGTATGAGCAGGAATAGTAGGAACTGGAACTAGATTACTTATTCGAATTGAACTATCACAACCAGGATCATTTCTTGGAAGAGATCAATTATATAATACTCTTGTAACAGCACATGCATTCTTAATAATTTTCTTCTTAGTAATACCAGTATTTATTGGAGGATTCGGTAACTGACTTCTTCCACTAATACTAGGTGCTGCTGATATAGCATTCCCACGATTAAACAATCTTAGATTTTGACTACTTCCACCATCATTAATTCTATTAGTTTCTTCTGCCGCAGTAGAAAAAGGTGCGGGAACAGGATGAACTGTATATCCACCACTATCAAGAAATCTAGCACATGCTGGACCTTCTGTTGATATAGCTATTTTCTCACTTCATTTAGCCGGTGCTTCTTCTATTTTAGGAGCAGTAAACTTCATCACTACTGTAATAAACATACGATGAAATGGAATACGACTAGAACGGCTCCCACTATTTGTCTGAGCTGTATTCCTTACAGTAATTCTTCTTCTACTTTCTCTACCCGTTCTTGCTGGTGCAATTACTATGCTATTAACTGATCGAAATCTTAATACTTCATTCTTCGATCCTGCTGGTGGTGGAGATCCAATT</t>
  </si>
  <si>
    <t>AAN8608</t>
  </si>
  <si>
    <t>Nais</t>
  </si>
  <si>
    <t>GAGTATGAGCAGGAATAGTAGGAACTGGAACTAGATTACTTATTCGAATTGAACTATCACAACCGGGATCATTTCTTGGAAGAGATCAATTATATAATACTCTTGTAACAGCACATGCATTCTTAATAATTTTCTTCTTAGTAATACCAGTATTTATTGGGGGATTCGGAAACTGACTTCTTCCACTAATACTAGGTGCTGCCGATATAGCATTTCCACGACTAAATAATCTTAGATTTTGACTACTACCACCATCATTAATTCTATTAATTTCTTCTGCTGCCGTAGAAAAAGGTGCGGGAACAGGATGAACTGTCTATCCTCCACTATCAAGAAATCTAGCACATGCTGGACCTTCAGTAGACATGGCTATTTTCTCACTCCATTTAGCAGGTGCTTCTTCTATTTTAGGGGCAGTTAACTTCATTACTACTGTAATAAATATACGATGAAACGGAATACGATTAGAACGACTTCCGCTATTTGTATGAGCAGTATTTCTTACAGTAATTTTACTTCTTCTATCACTTCCTGTTCTTGCCGGTGCAATTACAATACTACTAACAGACCGAAACCTTAATACCTCATTCTTCGATCCTGCTGGTGGTGGAGATCCGATT</t>
  </si>
  <si>
    <t>AAJ0068</t>
  </si>
  <si>
    <t>AAK5208</t>
  </si>
  <si>
    <t>Eunoe</t>
  </si>
  <si>
    <t>Eunoe oerstedi CMC02</t>
  </si>
  <si>
    <t>GAACTTGATCAGGTCTTTTAGGAACTTCTATAAGACTTCTTATTCGTGCTGAATTAGGTCAACCCGGATCCTTATTAGGTAGAGATCAATTGTACAACACTATTGTTACAGCTCATGCTTTTTTAATAATTTTTTTCCTTGTTATACCGGTTCTTGTAGGTGGGTTTGGTAATTGATTAATTCCGTTAATACTAGGAGCACCTGATATGGCTTTTCCACGATTAAACAACATAAGATTTTGATTATTACCTCCTTCCTTAATTCTCTTATTATCTTCAAGGGCCGTTGAAAAAGGAGTAGGAACAGGATGAACAGTCTATCCTCCTCTTGCTTCTAATATTGCTCATTCAGGACCTTCAGTTGATTTAGCTATTTTTTCTTTACATATTGCAGGAGTTTCTTCTATTTTAGGAGCTCTAAATTTTATTACTACTGTTATTAATATACGATATAAAGGATTACGACTTGAACGTGTACCGCTTTTTGTGTGAGCTGCTAAAATTACAGCAATTCTATTATTATTATCTTTACCTGTATTAGCAGGTGCTATTACCATACTTTTAACTGATCGTAATCTTAACACCGCTTTCTTTGACCCCGCAGGTGGAGGAGATCCCG-T</t>
  </si>
  <si>
    <t>Harmothoe</t>
  </si>
  <si>
    <t>Harmothoe rarispina CMC02</t>
  </si>
  <si>
    <t>GAACTTGGTCCGGTCTTTTAGGAACTTCTATAAGACTTCTTATTCGAGCTGAACTAGGACAACCTGGGTCCTTATTAGGTAGAGACCAATTATATAATACTATTGTTACTGCTCATGCTTTCTTAATAATTTTTTTCCTTGTAATACCAGTTCTAGTAGGAGGATTTGGTAACTGATTAATTCCACTTATATTAGGGGCTCCTGATATAGCTTTCCCTCGACTAAATAATATAAGATTTTGACTTTTACCCCCCTCTCTAATTCTTTTACTTTCCTCTAGAGCTGTGGAAAAAGGAGTAGGAACAGGATGAACTGTATATCCTCCTCTTGCTTCAAATATTGCTCATGCTGGTCCTTCTGTAGATCTAGCTATTTTTTCACTACATATTGCCGGAATTTCTTCTATTTTAGGAGCTCTAAACTTTATTACCACTGTTATTAATATACGATATAAAGGATTACGACTTGAACGAGTTCCTCTATTTGTATGAGCAGCTAAAATTACAGCTATTCTTTTATTACTCTCTCTCCCTGTTTTAGCAGGTGCTATTACAATACTTTTAACTGATCGTAATCTTAATACTGCTTTCTTTGACCCTGCTGGAGGGGGAGACCCTG-T</t>
  </si>
  <si>
    <t>AAE4839</t>
  </si>
  <si>
    <t>Eunoe oerstedi CMC01</t>
  </si>
  <si>
    <t>GAACTTGATCAGGTCTTTTAGGAACGTCTATAAGACTTCTTATTCGTGCTGAATTAGGTCAACCCGGATCCTTATTAGGTAGAGACCAATTATATAACACTATTGTTACTGCCCATGCTTTTTTAATAATTTTTTTCCTTGTTATACCAGTTCTAGTAGGTGGGTTTGGTAATTGATTAATTCCCTTAATACTAGGAGCACCTGATATGGCTTTCCCACGATTAAATAACATAAGATTTTGGTTACTTCCCCCTTCCTTAATTCTCTTATTATCTTCAAGAGCTGTTGAAAAAGGAGTAGGAACAGGATGAACAGTATACCCTCCTCTTGCTTCTAATATTGCTCATTCAGGGCCTTCAGTTGATTTAGCTATTTTTTCTTTACATATTGCAGGAGTTTCTTCTATTTTAGGAGCTCTAAATTTTATTACTACTGTTATTAATATACGATATAAAGGATTACGACTTGAACGTGTCCCACTTTTTGTATGAGCTGCTAAAATTACAGCAATCCTATTATTATTATCCCTACCTGTATTAGCAGGTGCTATTACTATACTTTTAACTGACCGTAACCTTAACACCGCTTTCTTTGATCCTGCAGGAGGAGGAGATCCAG-T</t>
  </si>
  <si>
    <t>ACE7323</t>
  </si>
  <si>
    <t>AAA9124</t>
  </si>
  <si>
    <t>Harmothoe imbricata CMC01</t>
  </si>
  <si>
    <t>GTACTTGATCGGGTCTTTTAGGCACTTCTATAAGACTCCTTATTCGTGCTGAATTAGGACAACCAGGATCCTTATTAGGAAGAGATCAACTGTATAACACAATTGTTACTGCCCACGCATTTCTTATAATTTTTTTTCTGGTAATACCTGTTCTAGTAGGAGGATTTGGTAACTGATTGATTCCATTAATGCTAGGAGCTCCTGATATAGCTTTCCCCCGTTTAAACAACATAAGGTTTTGATTGCTGCCACCTTCACTTATTTTATTACTTTCTTCTAGAGCAGTGGAAAAAGGAGTAGGAACAGGATGAACCGTTTACCCACCTTTATCCTCTAATATTGCTCATGCAGGGCCTTCAGTAGATTTAGCTATTTTTTCTTTACATATTGCTGGGGTTTCTTCTATTCTAGGAGCCCTTAACTTTATTACCACAGTAGTTAACATACGTTATAAAGGTTTACGACTTGAACGTGTTCCTTTATTTGTCTGATCGGCTAAAATTACTGCTATTCTCTTATTATTGTCTTTACCTGTTTTAGCAGGGGCTATTACCATACTGCTGACTGACCGAAACTTAAACACTGCTTTCTTTGATCCTGCAGGAGGGGGAGACCCAG-T</t>
  </si>
  <si>
    <t>Harmothoe imbricata CMC04</t>
  </si>
  <si>
    <t>GTACTTGGTCAGGTCTCTTAGGTACTTCTATAAGTCTTCTTATTCGTGCTGAATTAGGACAACCTGGCTCATTATTAGGGAGTGATCAGCTATACAATACGATTGTTACTGCCCATGCATTTCTTATAATTTTTTTTCTTGTTATACCTGTTCTAGTAGGGGGGTTTGGTAATTGATTAATCCCGCTAATACTTGGGGCTCCTGATATAGCTTTCCCCCGTTTAAACAACATAAGATTTTGATTGTTGCCTCCTTCTCTTATTCTATTACTCTCCTCTAGGGCGGTGGAAAAAGGAGTAGGAACAGGCTGAACCGTCTACCCTCCTTTATCTTCTAATATTGCTCATGCAGGCCCTTCTGTAGATTTAGCTATTTTTTCTTTACATATTGCAGGTGTGTCTTCTATTCTTGGCGCCCTTAATTTTATTACCACAGTAGTTAATATACGATACAAAGGCCTACGGCTTGAACGTGTTCCTTTATTTGTATGATCAGCTAAAATCACTGCAATTCTTTTATTATTATCCTTACCTGTGTTAGCGGGGGCCATTACTATGCTTTTAACTGATCGAAACTTAAATACTGCTTTCTTCGATCCTGCAGGGGGGGGTGACCCTG-T</t>
  </si>
  <si>
    <t>AAF1703</t>
  </si>
  <si>
    <t>Harmothoe imbricata CMC03</t>
  </si>
  <si>
    <t>GTACTTGGTCGGGTCTTTTAGGCACTTCTATAAGACTCCTTATTCGTGCTGAGTTAGGACAACCAGGATCCTTATTAGGAAGGGATCAGCTATATAACACCATTGTTACTGCCCACGCATTTCTTATAATTTTTTTTCTAGTAATACCTGTTCTAGTAGGAGGGTTTGGTAACTGATTAATTCCATTAATGCTAGGAGCTCCTGATATGGCTTTCCCCCGTTTAAATAACATAAGATTTTGATTACTGCCCCCTTCTCTTATTTTATTACTTTCTTCTAGGGCAGTGGAAAAAGGTGTAGGAACAGGATGAACCGTTTACCCTCCTTTATCCTCTAATATTGCTCATGCAGGACCTTCAGTAGATTTAGCTATTTTTTCCTTACATATTGCTGGGGTTTCTTCTATTCTAGGGGCCCTAAACTTTATTACCACAGTAGTTAATATGCGTTATAAAGGTTTACGACTTGAACGTGTCCCTTTATTTGTATGATCGGCTAAAATTACTGCTATTCTCTTATTATTATCTTTACCTGTCTTAGCGGGAGCTATTACCATGCTGCTAACTGACCGAAACTTAAACACTGCTTTCTTTGATCCTGCAGGAGGAGGGGACCCAG-T</t>
  </si>
  <si>
    <t>AAY0661</t>
  </si>
  <si>
    <t>AAU0159</t>
  </si>
  <si>
    <t>Glyceridae</t>
  </si>
  <si>
    <t>Glycera</t>
  </si>
  <si>
    <t>Glycera robusta</t>
  </si>
  <si>
    <t>GAATTTGATCCGGTCTTCTAGGAACATCAATAAGAATATTAATTCGAACAGAACTGGGACAACCAGGATCACTACTTGGCAGGGACCAATTATATAACACAATTGTAACTGCCCACGCCTTTTTAATAATTTTCTTCTTAGTGATACCAGTAATGATTGGGGGCTTTGGAAATTGACTTATCCCATTAATGTTAGGAGCTCCCGACATAGCATTCCCCCGATTAAACAACATAAGATTTTGACTACTCCCTCCTTCTCTTACCATACTACTAGCCTCTGCTACAGTAGAAAAAGGAGCGGGAACCGGATGAACTGTCTATCCCCCTCTGGCTAGAAACATCGCCCACGCCGGCCCTTCTGTAGACCTGGCTATTTTTTCTCTCCACCTAGCAGGGGTCTCTTCAATTTTAGGTGCTCTAAATTTCATTACTACTATTATAAATATACGCTCAGCGGGTATACAACTCGAACGAGTCCCTCTATTCATTTGATCTGTAGGGATCACAGTACTTCTTCTACTACTCGCTCTTCCCGTCCTGGCAGGAGCAATTACTATACTTCTTACAGACCGAAACCTTAATACTGCATTCTTCGACCCTACCGGAGGAGGAGATCCCA-T</t>
  </si>
  <si>
    <t>Glycera nana</t>
  </si>
  <si>
    <t>GAATCTGATCTGGCCTCCTTGGCACTTCTATAAGAATGTTAATTCGCTCAGAACTTGGTCAACCCGGATCCTTACTAGGAAGAGACCAACTATACAACACAATTGTAACCGCTCATGCATTTTTAATAATCTTTTTTCTTGTCATACCTGTAATAATTGGGGGCTTCGGAAACTGATTAATCCCTTTAATACTAGGGGCCCCTGATATAGCTTTCCCCCGTCTAAATAACATAAGATTTTGATTACTTCCTCCCTCTCTCACTATACTTCTTGCCTCCGCCACAGTAGAAAAAGGAGCCGGAACCGGATGAACCGTTTATCCCCCCCTTGCCAGAAATATTGCACACGCAGGCCCATCTGTAGACTTAGCAATTTTTTCTCTACACTTAGCGGGAGTCTCCTCAATTCTAGGAGCCCTAAATTTTATTACAACTATTATAAATATACGCTCTGTAGGCATACAACTAGAACGAGTACCATTATTTATTTGATCTGTAGGCATCACTGTGCTTCTACTACTCCTTGCCCTTCCTGTGCTAGCCGGAGCTATTACAATACTATTAACTGATCGAAATTTAAACACTGCGTTCTTTGATCCTACCGGAGGTGGAGACCCCA-T</t>
  </si>
  <si>
    <t>AAU4378</t>
  </si>
  <si>
    <t>Glycera americana</t>
  </si>
  <si>
    <t>GAATTTGATCAGGTCTTCTAGGAACATCAATAAGAATATTAATTCGAACAGAACTAGGACAACCAGGATCACTACTTGGCAGGGACCAGTTATACAATACAATTGTAACTGCCCACGCCTTTTTAATAATTTTCTTCTTAGTAATACCCGTAATGATTGGGGGCTTTGGAAACTGACTTATCCCATTAATGTTAGGAGCCCCTGACATAGCATTCCCCCGATTAAACAACATAAGATTTTGACTGCTTCCTCCGTCACTTACCATACTGCTAGCCTCTGCTACAGTAGAAAAAGGAGCGGGAACCGGATGAACTGTTTACCCTCCTCTAGCTAGAAACATCGCTCACGCGGGTCCTTCTGTAGACCTGGCTATTTTTTCTCTTCACCTGGCGGGGGTCTCTTCAATTTTAGGCGCTCTAAATTTCATCACTACTATTATAAATATACGCTCAGCGGGTATACAACTCGAACGAGTCCCGCTATTCATTTGATCCGTAGGAATTACAGTACTTCTTCTACTACTAGCTCTCCCCGTCCTGGCAGGAGCAATTACTATACTTCTCACAGACCGAAACCTTAATACTGCATTCTTCGACCCTACAGGAGGGGGAGACCCCA-T</t>
  </si>
  <si>
    <t>ACF9278</t>
  </si>
  <si>
    <t>AAJ4384</t>
  </si>
  <si>
    <t>Capitellida</t>
  </si>
  <si>
    <t>GTACATGGGGTGGCCTTCTAGGTACCTCTATAAGCCTTTTAATCCGCACCGAACTAGGACAACCTGGCGCCTTCCTGGGAAGAGACCAACTATATAACACCATCGTCACCGCCCACGCTTTTCTTATAATTTTTTTTCTTGTAATGCCCGTATTTATTGGGGGGTTTGGCAACTGATTAGTCCCATTAATACTGGGGGCACCAGACATGGCATTCCCCCGTATAAACAATATAAGATTCTGATTATTGCCCCCTTCTCTTACACTTCTTTTAGCCTCAGCTGCAGTGGAAAAGGGAGTGGGAACAGGATGGACAGTCTACCCGCCTCTAGCCAGTAACCTAGCACATGCGGGCCCATCTGTAGACCTGGCCATCTTCTCACTTCACCTAGCAGGCGCCTCCTCAATTTTAGGTGCCATTAATTTTATTACAACCGTAATCAATATACGCACACAAGGCCTACGTCTAGAACGAGTACCACTATTTGTTTGATCTGTAAAAATTACTGCGGTATTACTGTTGCTATCCCTCCCGGTTTTAGCCGGAGCAATCACAATACTCCTCACCGACCGAAACCTAAATACAACATTCTTTGACCCTAGAGGAGGCGGAGACCCCG-T</t>
  </si>
  <si>
    <t>Maldanidae</t>
  </si>
  <si>
    <t>Rhodine</t>
  </si>
  <si>
    <t>Rhodine gracilior</t>
  </si>
  <si>
    <t>GTACATGAGGAGGCCTTTTAGGCACCTCCATAAGCCTTTTAATTCGCACCGAACTAGGACAACCTGGCGCCTTCCTAGGGAGAGACCAGCTATATAATACCATTGTCACAGCCCATGCTTTTCTTATAATTTTTTTTCTCGTAATGCCCGTATTTATTGGCGGATTCGGCAACTGATTAGTCCCATTGATACTAGGAGCACCAGATATAGCATTTCCCCGTATAAACAACATAAGATTCTGGTTACTCCCACCCTCACTTACCCTCCTTTTAGCCTCAGCTGCAGTAGAAAAGGGGGTAGGAACAGGATGAACAGTTTACCCCCCTCTAGCCGGTAACCTTGCACATGCAGGTACATCTGTAGACCTGGCCATCTTCTCCCTCCACCTAGCAGGCGCCTCCTCAATTTTAGGGGCTATCAACTTTATTACAACCGTAATCAACATACGCACACAAGGCCTACTATTAGAACGAGTCCCACTATTTGTTTGGTCTGTAAAAATTACTGCTGTATTACTATTATTATCCCTCCCAGTTTTAGCGGGGGCAATCACAATACTTCTTACCGACCGAAACCTAAATACAACATTCTTTGACCCGAGAGGGGGAGGCGACCCCG-T</t>
  </si>
  <si>
    <t>AAF7313</t>
  </si>
  <si>
    <t>Rhodine sp. CMC01</t>
  </si>
  <si>
    <t>GCACATGGGGTGGCCTTCTAGGTACCTCTATAAGCCTTTTAATCCGCACCGAATTGGGGCAACCCGGCGCCTTCCTGGGAAGAGACCAACTATATAACACCATCGTCACCGCTCACGCTTTTCTTATAATTTTTTTTCTTGTAATGCCCGTATTTATTGGGGGATTTGGCAACTGGTTAGTCCCACTAATACTAGGGGCACCAGACATGGCATTCCCCCGTATAAACAATATAAGATTCTGATTATTGCCCCCATCTCTTACCCTTCTTTTAGCCTCAGCTGCAGTAGAGAAGGGAGTGGGGACAGGGTGAACAGTATACCCCCCTCTCGCCAGTAACCTAGCACATGCAGGCCCATCTGTAGACCTAGCCATCTTCTCACTCCACCTAGCAGGCGCCTCCTCAATTTTAGGGGCCATTAATTTTATTACAACCGTAATCAATATGCGCATACAAGGCCTACGATTAGAACGGGTCCCACTATTTGTTTGATCTGTAAAAATTACTGCTGTGTTACTATTGCTATCCCTCCCGGTTTTAGCAGGAGCAATCACAATACTCCTCACCGACCGAAACCTAAATACAACATTCTTTGATCCGAGGGGTGGGGGTGACCCCG-T</t>
  </si>
  <si>
    <t>ABA0404</t>
  </si>
  <si>
    <t>AAY6270</t>
  </si>
  <si>
    <t>Magelonidae</t>
  </si>
  <si>
    <t>Magelona</t>
  </si>
  <si>
    <t>Magelona sacculata</t>
  </si>
  <si>
    <t>GAATTTGATCGGGCCTAGTGGGGACCTCATTAAGACTACTTATTCGGGCTGAACTCGGCCAGCCAGGTGCCCTTTTAGGGGATGACCAGCTTTATAATGTAATCGTAACCGCCCACGCTTTTGTTATAATCTTTTTTTTAGTTATACCTGTTATAATTGGAGGATTCGGAAATTGATTAGTTCCTTTAATACTAGGGGCCCCAGATATGGCTTTCCCACGTATAAATAATATAAGATTTTGACTACTTCCTCCTGCTTTGATTTTACTTCTATCTTCGGCTTTCGTAGAAAACGGAGTAGGAACAGGATGGACCGTTTACCCCCCTTTATCCGGTAATTTGGCCCACGGAGGGGCCTCTGTAGACCTCGCAATCTTTTCTTTACATTTAGCAGGTATTTCATCTATTTTAGGTGCTATTAATTTTATCACAACCGTTATTAATATACGATGACGAGCAATGCTATTTGAACGTCTTCCTTTATTTGTGTGGTCTGTAAAAATTACAGCTGTCCTTCTTTTATTATCTCTCCCAGTTCTCGCTGGAGCCATTACTATACTTTTAACTGACCGTAACTTTAATACTGCCTTTTTCGACCCAGCAGGGGGAGGGGACCCCA-T</t>
  </si>
  <si>
    <t>GAACCTGATCCGGCTTATTAGGTACTTCAATAAGGATATTGATTCGAGCAGAGCTTGGTCAAACAGGCTCACTTTTAGGAAGAGACCAACTCTATAATACAATTGTAACTGCCCATGCATTTTTAATAATTTTTTTCTTAGTAATACCAGTGATAATTGGAGGATTTGGGAATTGATTAATTCCTTTAATATTAGGAGCTCCAGATATAGCTTTTCCTCGTTTAAATAATATAAGATTTTGGCTACTACCACCATCTCTCATTTTACTACTAGCAAGAGCTACTGTAGAAAAAGGAGTAGGAACTGGATGAACTGTTTACCCCCCACTAGCTAGTAATATTGCCCATGCTGGACCATCTGTGGACCTTGCAATTTTCTCCCTACATTTAGCGGGAATCAGATCAATTTTAGGAGCATTAAATTTTATCACTACCATAATTAACATACGCTCAAAAGGACTACGTTTAGAGCGTATACCTTTATTTATTTGGTCAGTTAAAATTACCGCCGTCTTACTCTTATTATCTTTACCAGTTCTAGCAGGAGCTATTACTATACTTTTAACAGACCGTAATCTAAACACCGCATTTTTTGACCCTGCAGGAGGGGGAGACCCGA-T</t>
  </si>
  <si>
    <t>AAD1239</t>
  </si>
  <si>
    <t>Magelona sp. CMC01</t>
  </si>
  <si>
    <t>GAATTTGATCGGGCCTAGTAGGAACCTCGTTAAGACTCCTTATTCGGGCTGAACTCGGCCAGCCAGGTGCCCTTTTAGGGGATGACCAGCTTTATAATGTAATTGTAACTGCCCACGCTTTTGTTATAATCTTTTTTTTAGTTATACCTGTTATAATTGGAGGATTTGGAAATTGATTAGTCCCCTTAATGCTAGGGGCCCCAGACATGGCTTTCCCACGTATAAATAATATAAGATTTTGGCTACTTCCTCCTGCCTTAATTTTACTACTATCTTCGGCTTTCGTAGAAAATGGAGTAGGGACAGGATGAACTGTTTATCCCCCTTTATCCGGTAATTTAGCCCACGGAGGGGCCTCTGTTGACCTTGCAATTTTTTCTTTACATTTGGCAGGTATTTCATCTATTTTAGGTGCTATTAATTTTATCACCACCGTTATTAATATACGATGGCGAGCTATATTATTTGAACGCCTTCCTTTATTTGTGTGGTCTGTAAAAATTACAGCTGTACTTCTTTTATTATCTCTCCCAGTCCTTGCTGGGGCCATTACTATGCTTTTAACTGACCGTAATTTTAATACTGCCTTTTTTGACCCGGCAGGAGGAGGGGATCCCA-T</t>
  </si>
  <si>
    <t>AAJ1800</t>
  </si>
  <si>
    <t>AAX5444</t>
  </si>
  <si>
    <t>Leitoscoloplos</t>
  </si>
  <si>
    <t>Leitoscoloplos pugettensis CMC04</t>
  </si>
  <si>
    <t>GTGTTTGATCTGGCCTTCTAGGAACATCAATAAGAGTTCTTATTCGAACAGAATTAGGTCAGCCCGGGTCTCTCCTAGGGAGAGATCAACTATACAACACTATCGTCACAGCCCATGCTGTCCTTATAATTTTCTTCTTAGTAATACCTGTCCTTATTGGAGGATTTGGCAACTGACTAGTGCCCTTAATACTAGGGGCCCCTGACATGGCTTTCCCCCGAATAAATAATATAAGATTCTGACTCCTCCCTCCCTCTCTAATTCTTCTAGTAATATCAGCAGCCGTAGAAAAAGGAGCCGGTACAGGATGAACTGTATATCCCCCTCTTTCAAGAAACCTGGCACATTCAGGCCCATCAGTAGACATAGTAATTTTTTCTCTTCATCTTGCAGGTGCTAGATCAATTCTCGCATCAATCAACTTTATTACTACAGCAAAAAAACTTCGATC---GGGAGTATCTTTATCAGCTACCCCTTTATTTGTTTGATCAGTTAAAATTACAACCATTCTACTACTCCTTTCACTCCCAGTCCTGGCAGGAGCTATTACCATACTTCTTACAGACCGAAATCTAAATACCGCATTCTTTGATCCTTCAGGGGGAGGTGACCCCG-T</t>
  </si>
  <si>
    <t>Leitoscoloplos pugettensis CMC03</t>
  </si>
  <si>
    <t>GAGTTTGGTCTGGTCTCCTGGGGACATCAATAAGAGTCCTTATTCGAACAGAATTAGGCCAGCCGGGGTCGCTTTTAGGGAGAGATCAACTATATAACACTATTGTCACAGCTCACGCTGTTCTCATAATTTTCTTCTTAGTAATACCTGTCCTTATTGGCGGATTTGGCAACTGATTAGTACCCCTAATACTAGGAGCCCCTGACATAGCTTTTCCTCGAATAAATAATATAAGATTCTGACTCCTGCCCCCCTCTCTAATCCTTCTAGTAATATCAGCAGCCGTAGAAAAAGGAGCCGGGACAGGATGAACTGTTTACCCCCCTCTTTCAAGAAACCTGGCACATTCGGGCCCATCCGTAGACATAGTGATTTTTTCTCTTCACCTGGCAGGTGCCAGATCAATTCTCGCATCAATCAATTTTATTACTACAGCAAAAAAACTTCGCTC---AGGAATATCTCTATCGGCCACCCCTTTATTTGTCTGATCAGTAAAAATCACAACCATCCTACTGCTCCTTTCACTCCCAGTTCTAGCAGGAGCTATTACTATACTTCTAACAGACCGAAATCTAAATACTGCATTCTTTGACCCCTCGGGAGGAGGAGACCCTG-T</t>
  </si>
  <si>
    <t>AAR4744</t>
  </si>
  <si>
    <t>ACJ2274</t>
  </si>
  <si>
    <t>Maldane</t>
  </si>
  <si>
    <t>Maldane sarsi</t>
  </si>
  <si>
    <t>GTGTTTGAGGAGGCCTTCTAGGAACCTCAATAAGTGTGTTAATCCGTATAGAATTAGGCCAACCAGGTGCTCTTCTAGGTAGCGACCAATTATATAACACAATTGTAACCGCCCACGCTTTCCTAATAATTTTTTTTATAGTAATACCTATCTTCATTGGTGGATTTGGTAATTGATTAGTCCCCCTTATACTAGGAGTTCCAGATATAGCATTTCCTCGAATAAACAATATAAGATTTTGGCTACTCCCTCCTTCCCTTACTTTACTAGTAACATCGGCAGCAGTTGAAAAAGGGGTTGGTACAGGATGAACAGTCTACCCCCCTCTGGCACATAATATAGCTCATGCTGGCCCTTCAGTAGACTTAGCTATTTTTTCCCTTCACCTAGCCGGTGCTTCGTCTATTCTAGGTGCAATCAATTTTATTTCTACTGTACTTAATATACGAAGAAAAGGCCTACAACTAGAACGTATCCCTTTATTTGTATGGTCTGTTATAATTACAGCAGTACTTTTACTACTATCCCTTCCAGTCTTAGCTGGGGCAATTACTATACTCCTCACAGACCGTAATCTAAACACTACCTTTTTTGACCCTAGTGGTGGTGGAGACCCTA-T</t>
  </si>
  <si>
    <t>GGACTTGAGGAGGATTACTAGGGACCTCTATAAGTCTTCTCATTCGAATTGAACTAGGGCAACCAGGACCTTTTCTTGGAAGCGACCAATTATATAACACAATTGTTACAGCGCACGCATTCCTAATAATTTTTTTTATAGTAATACCAATTTTTATTGGGGGATTTGGGAACTGGTTAGTGCCCTTAATACTAGGTGCACCCGATATAGCCTTTCCTCGAATAAATAATATAAGGTTCTGACTTCTTCCCCCATCTCTTACATTACTCCTAGCTAGAGCGGCCGTTGAAAAAGGTGTAGGTACAGGTTGAACTGTTTATCCCCCATTATCAAGCAATCTAGCCCACGCCGGTCCATCAGTAGACCTGGCTATTTTCTCACTTCATCTAGCGGGGGCTTCGTCAATTCTAGGTGCTATTAATTTTATTACAACAGCAATTAATATGCGATCAGAAGGGTTACAACTAGAACGTATGCCATTATTTGTGTGGTCTGTAAAAATTACTGCAATTCTTCTCCTACTTTCACTTCCAGTTCTTGCAGGCGCAATTACTATACTCCTAACAGACCGGAACTTAAACACAGCCTTTTTTGACCCAGCAGGTGGTGGAGATCCTA-T</t>
  </si>
  <si>
    <t>AAE3017</t>
  </si>
  <si>
    <t>Maldane sarsi CMC02</t>
  </si>
  <si>
    <t>GTGTTTGAGGCGGCCTTCTAGGGACCTCAATAAGTGTGTTAATCCGTATAGAATTAGGCCAACCAGGTGCCCTTCTAGGCAGCGATCAATTATATAATACAATTGTAACCGCCCACGCTTTCCTAATAATTTTTTTTATGGTAATACCTATCTTCATTGGAGGATTTGGTAATTGATTAGTTCCTCTTATATTAGGTGTCCCAGACATGGCATTTCCTCGAATAAACAACATAAGATTTTGGTTACTTCCTCCTTCCCTTACTTTACTAGTAACATCAGCAGCAGTAGAAAAAGGGGTCGGCACAGGATGAACAGTCTACCCACCTCTAGCACATAATATAGCCCACGCCGGTCCTTCGGTAGATTTAGCTATTTTCTCCCTTCACCTAGCCGGTGCTTCCTCTATCCTAGGTGCAATCAACTTTATTTCTACTGTACTTAATATACGAAGAAAAGGCCTACAACTAGAACGTATCCCTCTATTTGTATGGTCTGTTATAATTACAGCAGTCCTTTTACTATTATCCCTCCCAGTCTTAGCCGGAGCAATTACTATACTCCTTACAGACCGTAATCTAAACACCACCTTTTTTGACCCAAGAGGGGGCGGAGACCCAA-T</t>
  </si>
  <si>
    <t>AAG8417</t>
  </si>
  <si>
    <t>AAJ4595</t>
  </si>
  <si>
    <t>GAGTATGAGCAGGAATAGTAGGAACTGGAACAAGATTACTAATTCGAATTGAACTCTCACAACCAGGATCATTCCTTGGAAGAGATCAACTATATAATACTCTTGTAACAGCACATGCATTCTTAATAATTTTCTTCTTAGTAATACCTGTATTTATTGGAGGATTCGGAAACTGATTACTTCCACTAATACTAGGTGCTGCTGATATAGCATTCCCACGATTAAATAATCTAAGATTTTGATTACTTCCACCATCATTAATTCTACTAATTTCTTCTGCAGCTGTAGAAAAAGGAGCAGGTACAGGATGAACTGTATATCCACCACTATCAAGAAATCTAGCACACGCTGGACCATCTGTAGATATGGCTATTTTTTCACTTCATTTAGCAGGTGCTTCTTCTATTTTAGGGGCAGTAAACTTTATTACAACAGTAATAAATATACGTTGAAACGGTATACGATTAGAACGTCTACCATTATTTGTATGAGCTGTATTTCTTACAGTAATTCTTCTACTACTATCTCTTCCAGTTCTTGCCGGAGCTATTACTATATTACTAACAGATCGAAATCTTAATACTTCATTTTTTGATCCTGCTGGAGGGGGAGATCCAATT</t>
  </si>
  <si>
    <t>Stylaria</t>
  </si>
  <si>
    <t>Stylaria fossularis</t>
  </si>
  <si>
    <t>GGGTATGAGCAGGAATAATTGGAACAGGAACTAGACTACTAATTCGAATTGAACTATCACAACCAGGAGCTTTTCTTGGTAGAGACCAATTATATAATACTCTAGTAACAGCACATGCATTTCTTATAATTTTCTTCTTAGTAATACCTGTATTCATTGGGGGATTCGGAAATTGATTACTACCACTAATACTTGGAGCACCAGATATAGCATTTCCGCGACTAAATAATATAAGATTTTGACTACTACCACCATCATTAATTCTATTAATTTCATCAGCAGCAGTAGAAAAAGGAGCAGGAACAGGATGAACTGTATATCCACCACTATCTAGAAATCTAGCACATGCCGGACCATCAGTAGATATGGCTATTTTTTCACTACACTTAGCCGGTGCCTCTTCTATTTTAGGAGCAGTTAATTTTATTACTACAGTTATAAATATACGATGAAATGGAATACGATTAGAACGAGTACCATTATTCGTATGAGCTGTAACACTTACAGTAATTCTTCTTCTTCTATCTCTACCAGTACTTGCTGGAGCAATTACTATATTATTAACAGACCGAAATTTAAATACATCATTCTTTGACCCAGCAGGAGGGGGAGACCCTATT</t>
  </si>
  <si>
    <t>AAF9651</t>
  </si>
  <si>
    <t>GAGTATGAGCAGGAATAGTAGGAACTGGAACAAGACTACTTATTCGAATTGAACTATCACAACCAGGATCATTTCTTGGAAGAGACCAATTATATAATACTCTTGTAACAGCACATGCATTCTTAATAATTTTCTTCTTAGTAATACCTGTATTTATTGGGGGATTTGGAAATTGACTTCTCCCACTAATACTAGGTGCTGCTGATATAGCATTTCCACGACTAAATAATCTTAGATTTTGATTACTACCACCATCATTAATTCTATTAGTTTCTTCTGCAGCTGTAGAAAAAGGAGCTGGAACAGGATGAACAGTATACCCACCACTATCAAGGAATCTAGCTCATGCCGGACCATCTGTAGACATGGCTATCTTTTCACTTCACTTGGCAGGTGCCTCTTCTATTTTAGGGGCAGTAAATTTTATTACAACTGTAATAAATATACGTTGAAACGGGATACGATTAGAACGACTACCATTATTTGTATGAGCTGTATTTCTTACAGTAATCCTTCTGCTACTTTCTCTTCCAGTTCTTGCTGGAGCTATTACCATACTACTAACAGACCGAAACTTAAATACTTCATTCTTTGATCCTGCTGGAGGAGGAGACCCAATT</t>
  </si>
  <si>
    <t>AAV6521</t>
  </si>
  <si>
    <t>AAD6167</t>
  </si>
  <si>
    <t>Terebellides californica</t>
  </si>
  <si>
    <t>GGGCCTGAGGAGGCCTCCTAGGTACATCTATAAGGTTAATAATCCGAATTGAACTCGGTCAACCGGGAGCTTTTCTCGGAAGAGACCAACTCTACAATACTATTGTTACAGCCCATGCATTTTTAATAATCTTCTTCTTAGTAATACCAGTATTTATTGGTGGGTTTGGAAATTGACTCATCCCTTTAATACTAGGGGCACCAGATATGGCTTTCCCACGTATAAACAATATAAGATTTTGACTACTACCACCCGCCCTTATTCTTCTCGTAAGCTCTGCTGCCGTAGAAAAAGGGGTCGGAACCGGATGAACAGTCTACCCGCCACTCTCAGATAATATCGCTCACGCTGGCCCATCAGTAGACCTAGCAATCTTCTCACTCCATTTAGCCGGAATTTCTTCTATTCTAGGCTCAATCAATTTTATTACAACAGTAGCTAACATACGATGGAAAGGACTACGTCTAGAACGAGTACCACTATTCGTCTGAGCTGCTGTAATTACCACTGTTCTACTACTTCTATCTCTACCAGTATTAGCAGGAGCTATCACAATACTATTAACAGACCGAAATATTAACACATCATTCTTTGACCCAGCAGGTGGAGGAGACCCAA-T</t>
  </si>
  <si>
    <t>Terebellides stroemi CMC02</t>
  </si>
  <si>
    <t>GAGCATGAGGTGGCTTACTAGGCACTTCTATAAGATTACTAATTCGAATCGAATTAGGTCAACCAGGAGCTTACCTAGGAAGAGATCAACTATATAATACAATCGTAACTGCTCATGCATTTCTCATAATTTTCTTTTTAGTCATACCAGTATTTATTGGAGGGTTTGGAAACTGACTAATCCCTCTAATATTAGGGGCCCCAGATATGGCCTTTCCACGTATAAACAATATAAGATTTTGGCTGCTCCCACCTGCTCTTATCCTCCTTGTAAGATCCGCTGCGGTAGAAAAAGGTGTGGGAACCGGATGAACCGTGTACCCTCCTCTTTCAGATAATATAGCCCATGCTGGCCCATCTGTTGATTTAGCTATCTTCTCCCTTCATTTAGCAGGAATTTCTTCTATTTTAGGGTCAATTAATTTTATTACTACTGTAGTAAACATACGATGAAAAGGGCTACGTTTAGAACGAGTGCCCCTATTCGTATGAGCAGCAGTAATTACAACTGTTCTTCTTCTACTATCCCTACCAGTCTTAGCTGGAGCAATCACAATACTTTTAACTGACCGAAATATTAACACCTCATTTTTTGACCCCGCAGGTGGTGGAGACCCAA-T</t>
  </si>
  <si>
    <t>AAE9393</t>
  </si>
  <si>
    <t>Terebellides stroemi CMC04</t>
  </si>
  <si>
    <t>GGGCCTGAGGAGGTCTTCTAGGCACATCTATAAGGTTAATAATCCGAATTGAACTCGGTCAACCGGGAGCTTTCCTCGGAAGAGACCAACTCTACAATACTATTGTTACAGCCCATGCATTTTTAATAATCTTCTTTTTAGTAATACCAGTATTTATTGGAGGGTTTGGAAACTGACTCATCCCTTTAATACTCGGTGCGCCGGATATGGCTTTCCCACGTATAAATAATATAAGATTCTGACTATTACCGCCTGCTCTCATTCTCCTAGTAAGCTCTGCTGCTGTAGAAAAAGGAGTAGGAACAGGGTGAACAGTCTACCCACCACTCTCAGATAATATCGCCCACGCTGGCCCATCAGTAGACCTAGCAATTTTCTCTCTCCATTTAGCTGGAATTTCCTCTATTCTAGGCTCAATTAATTTTATTACAACAGTCGCTAATATACGATGAAAAGGACTACGCCTAGAACGAGTCCCCCTATTTGTCTGAGCTGCTGTAATTACCACCGTTCTGCTACTTCTATCTTTACCAGTATTAGCAGGAGCTATCACAATACTTTTAACAGACCGAAACATTAACACCTCATTCTTTGACCCAGCCGGGGGGGGTGACCCAA-T</t>
  </si>
  <si>
    <t>AAV0397</t>
  </si>
  <si>
    <t>ACI3025</t>
  </si>
  <si>
    <t>GAGTATGATCTGGCCTATTAGGCACTTCTATAAGCCTTCTAATTCGAGCTGAACTTGGACAACCTGGCTCCCTACTAGGAAGAGATCAACTCTATAACACCCTTGTAACTGCCCATGCATTCCTAATAATTTTCTTCCTTGTAATACCAGTATTTATTGGAGGATTTGGAAACTGATTACTACCCCTTATATTAGGAGCCCCAGATATAGCATTTCCTCGACTAAACAACCTGAGCTTTTGACTCCTGCCCCCTTCACTTACCCTTCTAGTTGCCTCCGCAGCTGTAGAAAAAGGAGTAGGGACAGGCTGAACAGTTTATCCCCCCCTCGCAGCCAATATCGCCCACGCAGGCCCCTCAGTTGACCTAGCAATCTTTTCTCTTCACTTAGCTGGAATCTCCTCTATTTTAGCCTCCCTCAACTTTATTACAACTATCGTAAATATACGATGAAAAGGACTACGTCTAGAACGAATCCCCTTATTTGTCTGAGCCGTAAAAATTACTGCCGTTCTTCTCCTTCTCTCTCTCCCCGTGCTAGCAGGAGCTATTACTATACTACTCACAGACCGCAACCTAAATACTGCATTCTTTGACCCCGCAGGAGGAGGAGACCCCA-T</t>
  </si>
  <si>
    <t>Laonice</t>
  </si>
  <si>
    <t>Laonice cirrata</t>
  </si>
  <si>
    <t>GCGTATGATCCGGCCTATTAGGCACCTCGATAAGTCTTCTTATCCGCGCTGAACTCGGCCAACCTGGCTCACTACTAGGAAGAGATCAACTCTATAATACCCTCGTAACTGCCCATGCATTCCTAATAATTTTCTTTCTCGTAATACCAGTATTCATTGGCGGATTTGGTAACTGACTCCTACCTCTTATATTAGGAGCCCCAGATATAGCATTTCCACGACTAAATAACCTAAGGTTTTGACTTCTGCCTCCTTCTCTCACCCTACTAGTCGCCTCCGCCGCTGTAGAAAAAGGTGTAGGAACAGGCTGAACAGTTTATCCTCCCCTAGCCGCTAATATTGCTCACGCAGGCCCCTCAGTAGACCTAGCAATCTTTTCTCTCCACTTAGCCGGAGTCTCCTCTATTTTAGCCTCTCTTAACTTTATCACCACTATTGTAAATATACGCTGAAAAGGGCTACGACTTGAACGAATCCCCCTATTCGTGTGGGCTGTAAAAATTACTGCCGTTCTACTTCTTCTCTCTCTTCCCGTATTAGCAGGAGCTATTACCATATTACTCACAGACCGTAATCTAAATACTGCATTTTTTGACCCCGCTGGAGGAGGAGATCCAA-T</t>
  </si>
  <si>
    <t>AAU3352</t>
  </si>
  <si>
    <t>GCGTGTGATCTGGCCTATTAGGCACCTCTATAAGCCTTCTAATTCGAGCAGAACTTGGACAACCTGGCTCACTACTAGGAAGAGATCAACTCTATAACACCCTTGTAACCGCCCATGCATTCCTAATAATTTTCTTTCTTGTAATGCCAGTATTTATTGGTGGATTTGGTAACTGATTACTCCCCCTCATATTAGGAGCCCCAGATATAGCATTTCCTCGATTAAACAACCTAAGCTTTTGACTCCTACCCCCCTCACTTACCCTTTTAGTTGTTTCCGCAGCTGTAGAAAAAGGAGTAGGGACAGGATGAACAGTTTATCCCCCCCTCGCAGCTAATATTGCCCATGCAGGCCCTTCAGTTGACCTAGCAATCTTTTCCCTTCACTTAGCTGGAGTCTCTTCTATTTTAGCCTCACTCAACTTTATTACAACTATTGTTAACATACGATGAAAAGGCCTACGTCTTGAACGAATCCCCTTATTTGTTTGAGCTGTAAAAATTACTGCTGTTCTACTTCTTCTCTCTCTCCCCGTTCTCGCAGGAGCTATCACTATGCTGCTCACAGACCGTAATCTAAACACTGCGTTCTTTGACCCTGCAGGGGGAGGAGACCCCA-T</t>
  </si>
  <si>
    <t>ACH0859</t>
  </si>
  <si>
    <t>ACG1683</t>
  </si>
  <si>
    <t>Lumbrineris cruzensis</t>
  </si>
  <si>
    <t>GGGTCTGATCAGGCCTTCTTGGCACATCTATAAGAATACTTATTCGAGCAGAACTAGGACAACCAGGAGCTTTACTAGGAAGAGATCAATTATACAACACAATTGTAACTGCTCACGCCTTCCTAATAATTTTTTTTCTAGTAATGCCTGTTCTTATTGGTGGCTTTGGAAATTGACTACTCCCTTTAATATTAGCTGCCCCAGACATAGCATTCCCACGACTAAATAACCTAAGATTCTGACTTCTCCCACCATCACTAACACTTTTAGTTATATCTGCAGCAGTAGAAAGAGGTGCTGGAACAGGATGAACCGTTTATCCCCCATTAGCAGGAAATATATCACATTCAGGCCCATCAGTAGACCTGGCAATCTTTTCATTACACCTTGCCGGAACCTCATCAATCTTAGGATCAATTAATTTTATTTCTACAATTATTAATATACGAGTAGATGCTATACGATTAGAACGAGTTCCATTATTTGTTTGATCTTTAAAAGTAACAACAGTTCTTTTATTATTATCACTTCCTGTTCTAGCCGGAGCAATTACTATACTACTTACAGATCGAAACCTAAACACCTCATTTTTTGATCCTGCAGGAGGAGGAGACCCAG-T</t>
  </si>
  <si>
    <t>GGGTCTGATCAGGGCTCCTTGGCACATCTATAAGTATACTTATTCGAGCAGAATTAGGCCAACCAGGAGCTTTACTGGGAAGGGATCAACTATATAATACAATTGTAACTGCCCACGCTTTCCTAATAATTTTTTTCTTGGTGATACCTGTTCTTATTGGTGGCTTTGGTAATTGATTGCTCCCTTTAATATTGGCTGCCCCAGATATAGCTTTCCCACGACTAAATAACCTAAGGTTCTGACTTCTTCCGCCGTCATTAACCCTTTTAGTTATGTCCGCCGCAGTCGAAAGAGGCGCCGGAACAGGGTGGACAGTCTACCCTCCATTAGCAGGAAATATATCTCATTCAGGCCCCTCAGTGGACCTCGCAATCTTCTCACTACACCTAGCAGGCACATCATCTATCCTGGGATCAATTAATTTTATTTCTACAATTATTAATATACGAGTAGACGCTATGCGTTTAGAACGTGTCCCATTATTTGTTTGATCCTTGAAAGTAACAACAGTCCTTTTACTATTATCACTCCCAGTTCTGGCAGGAGCCATTACCATGCTGCTCACCGATCGAAACCTAAACACCTCCTTTTTTGACCCCGCAGGAGGAGGGGACCCGG-T</t>
  </si>
  <si>
    <t>ACP1598</t>
  </si>
  <si>
    <t>AAY7304</t>
  </si>
  <si>
    <t>GTGTTTGATCTGGTCTTTTAGGAACATCAATAAGAGTCCTAATTCGAACAGAACTAGGTCAACCCGGATCTCTCTTAGGAAGAGACCAATTATATAACACAATTGTTACAGCCCACGCAGTCCTAATAATTTTCTTCTTAGTAATACCTGTCCTAATTGGAGGATTTGGAAATTGACTAGTTCCACTAATGTTAGGAGCACCAGATATGGCTTTCCCTCGAATAAATAACATAAGATTCTGATTACTCCCTCCTTCCCTTATTCTTCTAGTAATATCAGCAGCAGTAGAAAAAGGAGCAGGAACAGGATGAACTGTCTATCCCCCTCTTTCAAGAAACTTAGCACACTCAGGACCATCAGTAGACATAGTAATCTTCTCTCTTCATCTAGCAGGAGCTAGATCAATTCTTGCATCAATCAATTTTATTACAACAGTAAAAAAACTCCGATC---AGGAGTATCTCTATCAGCTACCCCCCTGTTTGTGTGATCAGTAAAAATCACAACCATTCTTCTTCTTCTTTCACTACCAGTTTTAGCAGGAGCTATTACTATACTCCTTACAGATCGAAACCTAAACACTGCATTCTTCGACCCTTCCGGGGGAGGAGACCCAG-T</t>
  </si>
  <si>
    <t>GTGTTTGATCTGGTCTTTTAGGAACATCTATAAGAGTCCTAATTCGAACAGAATTAGGCCAACCAGGGTCCCTTCTTGGAAGAGACCAACTATATAACACAATTGTTACAGCCCACGCTGTTTTAATAATTTTCTTCTTAGTTATACCAGTATTAATTGGAGGATTTGGTAATTGACTAGTTCCTCTAATATTAGGAGCCCCAGATATGGCCTTTCCCCGAATAAATAACATAAGATTCTGACTTCTCCCTCCCTCACTTATTCTTCTAGTAATGTCTGCAGCAGTAGAAAAAGGAGCAGGAACAGGTTGAACTGTATACCCTCCTCTTTCAGGTAACCTTGCTCACTCAGGGCCCTCAGTAGACATAGTAATCTTCTCCCTTCACTTAGCTGGGGCCAGATCAATTCTTGCATCAATCAATTTTATTACTACAGTAAAAAAACTTCGATC---AGGTGTATCATTATCTGCTACTCCTTTATTTGTTTGATCAGTAAAAATTACAACTATTCTCCTTCTTCTTTCTCTTCCAGTCCTAGCAGGAGCCATTACTATACTTCTCACAGACCGAAACCTTAACACTGCATTCTTCGACCCGTCGGGAGGAGGAGACCCAG-T</t>
  </si>
  <si>
    <t>AAT9328</t>
  </si>
  <si>
    <t>GTGTTTGATCTGGCCTCTTAGGAACATCAATAAGAGTCCTAATTCGAACAGAATTAGGTCAACCTGGATCTCTTCTTGGAAGAGACCAATTATATAATACAATCGTCACAGCTCACGCAGTCTTAATAATTTTCTTCCTAGTAATACCTGTCCTAATTGGAGGATTTGGTAATTGACTAGTTCCATTAATACTAGGAGCCCCAGATATGGCCTTCCCTCGAATAAATAACATAAGATTCTGACTACTACCTCCCTCTCTTATTCTTCTAGTAATATCAGCAGCAGTAGAAAAAGGAGCAGGAACAGGATGAACTGTCTATCCTCCTCTTTCAAGAAACTTAGCCCATTCAGGACCATCAGTAGATATAGTAATCTTCTCTCTCCATCTCGCAGGGGCAAGATCAATCCTTGCATCAATCAATTTTATTACAACAGTAAAAAAACTTCGATC---AGGCGTATCTTTATCCGCTACACCCCTCTTTGTGTGATCAGTAAAAATTACAACCATTCTCCTTCTTCTTTCCCTCCCAGTTTTAGCAGGTGCTATCACCATACTTCTTACAGACCGAAACTTAAACACCGCATTCTTTGACCCTTCAGGCGGCGGAGACCCAG-T</t>
  </si>
  <si>
    <t>AAM3245</t>
  </si>
  <si>
    <t>AAT8903</t>
  </si>
  <si>
    <t>GCGTCTGAGCAGGTATAGTGGGGGCCGGTATAAGCCTACTCATTCGAGTCGAACTTAGACAGCCAGGAGCATTCCTCGGAAGAGATCAACTCTACAATACAATCGTTACAGCCCATGCATTTGTAATAATTTTTTTCCTGGTTATGCCAGTATTTATTGGTGGTTTTGGAAACTGATTACTACCCCTCATACTGGGAGCACCAGATATGGCATTCCCACGACTAAACAACATAAGATTTTGACTACTACCCCCCTCACTAATTTTATTAGTTTCTTCTGCTGCAGTAGAGAAAGGTGCAGGAACTGGTTGAACTGTATATCCACCACTAGCAAGAAATCTAGCTCATGCAGGACCCTCTGTAGATTTAGCCATCTTTTCACTACATTTAGCAGGGGCATCATCAATTCTAGGAGCCATCAACTTTATTACAACAGTAATTAACATGCGATGAAGAGGTTTACGACTTGAACGAATCCCTCTATTTGTATGAGCTGTTGTTATTACCGTAGTACTCCTACTTCTATCACTACCTGTACTTGCTGGAGCTATTACAATACTACTTACAGATCGAAACCTAAATACATCCTTTTTTGACCCTGCCGGAGGGGGGGACCCCATT</t>
  </si>
  <si>
    <t>GCGTCTGAGCCGGTATAGTCGGGGCCGGGATAAGCCTTCTTATTCGAATTGAATTAAGGCAACCTGGAGCATTTCTTGGCAGAGACCAACTCTATAACACAATTGTTACTGCCCATGCATTCGTAATAATCTTCTTCTTAGTTATACCAGTATTTATTGGTGGGTTTGGAAATTGACTCCTACCATTAATACTGGGCGCTCCAGACATGGCATTTCCACGACTAAATAACATAAGATTCTGATTACTTCCCCCCTCTTTAATCCTTCTAGTTTCATCTGCTGCTGTTGAAAAAGGAGCTGGCACAGGATGAACTGTATATCCTCCCCTATCAAGAAATCTGGCTCATGCTGGACCCTCTGTTGACTTAGCCATTTTTTCACTCCACTTAGCGGGGGCATCATCAATTCTAGGGGCCATCAACTTTATTACAACTGTTATTAATATACGATGAAGGGGTCTGCGACTCGAACGAATTCCCCTATTTGTATGAGCTGTAGTTATTACAGTTGTATTACTTCTTTTATCCTTACCAGTCCTAGCAGGAGCTATTACTATACTTTTAACAGACCGAAATCTAAATACATCGTTTTTTGACCCGGCCGGAGGCGGAGACCCCATT</t>
  </si>
  <si>
    <t>AAF8498</t>
  </si>
  <si>
    <t>Murchieonia</t>
  </si>
  <si>
    <t>Murchieonia minuscula</t>
  </si>
  <si>
    <t>GTATTTGAGCAGGTATAGTAGGAGCCGGTATAAGCCTCCTCATTCGAATTGAACTTAGGCAGCCGGGAGCATTCCTAGGAAGAGATCAACTCTATAATACAATCGTCACAGCCCATGCATTTGTAATAATTTTTTTCCTAGTTATACCAGTATTTATTGGTGGTTTTGGAAACTGGTTACTTCCCCTCATACTAGGGGCACCAGATATGGCATTTCCACGACTAAATAACATAAGCTTTTGATTACTTCCACCCTCATTAATTTTATTAGTTTCTTCTGCTGCAGTAGAGAAAGGAGCGGGAACTGGTTGAACTGTATACCCTCCCCTAGCAAGAAATCTAGCTCACGCGGGACCTTCTGTAGACTTGGCCATTTTTTCACTTCATTTAGCGGGGGCATCATCAATTCTGGGGGCCATCAACTTTATTACAACAGTAATTAATATACGATGAAGAGGTTTACGACTAGAACGAATTCCCCTATTTGTATGAGCTGTTGTTATTACTGTTGTACTCTTACTTCTATCATTACCCGTACTTGCTGGAGCTATTACAATACTACTTACAGATCGAAACCTAAATACATCCTTTTTCGACCCTGCTGGAGGGGGAGACCCTATT</t>
  </si>
  <si>
    <t>ACV8676</t>
  </si>
  <si>
    <t>AAA6802</t>
  </si>
  <si>
    <t>GAATCTGAGCCGGAATAGTAGGTACAGGTACAAGCCTCTTAATTCGCTTAGAGTTAGCTCAACCTGGCTCTTTCCTGGGCAGAGACCAGTTATATAACACTCTAGTAACAGCCCATGCATTCTTAATAATCTTCTTTATAGTAATACCTATCTACATTGGTGGTTTTGGCAATTGACTGGTCCCACTTATACTAGGGGCACCCGATATAGCATTTCCACGACTAAATAACTTAAGATTCTGACTACTGCCCCCTTCCTTAATTCTTCTGGTATCTTCTGCAGCAGTTGAAAAAGGGGCTGGAACTGGATGAACCGTCTATCCTCCACTATCAGGAAATCTTGCACATTCAGGCCCATCCGTGGACCTCGCAATCTTCTCACTCCACTTAGCTGGGGTAGCCTCAATTTTAGGTGCTATCAACTTCATTACCACAATAATTAATATGCGGTGAAAAGGTATGCGATTAGAACGCATTCCATTATTCGTGTGATCTGTCATCCTGACAGTAATTCTACTATTACTTACCCTACCTGTACTAGCTGGTGCAATTACTATACTCCTTACAGATCGAAATCTAAATACGTCATTCTTTGATCCTGCCGGGGGCGGTGACCCAGTC</t>
  </si>
  <si>
    <t>Tubifex</t>
  </si>
  <si>
    <t>Tubifex tubifex</t>
  </si>
  <si>
    <t>GTATTTGAGCAGGTATAGTTGGCACCGGAACAAGTCTACTGATTCGTCTAGAACTAGCTCAACCTGGCTCTTTCCTCGGCAGCGACCAATTATATAACACATTAGTTACAGCACATGCATTCCTTATAATCTTCTTTATGGTAATACCTATTTACATTGGGGGATTCGGAAATTGACTAGTCCCACTAATACTGGGGGCACCAGACATAGCATTCCCACGACTAAATAATCTTAGATTTTGACTTCTACCCCCCTCCCTAATTCTACTTGTATCATCTGCTGCAGTGGAAAAAGGAGCTGGAACAGGGTGAACTGTCTACCCACCACTAGCCAGTAACTTAGCACACTCTGGACCCTCAGTAGACTTAGCAATCTTCTCACTACACTTAGCTGGTGTAGCCTCAATTCTAGGTGCCATTAACTTCATCACTACAATAATTAATATACGTTGAAAAGGTATACGCCTAGAACGAATCCCATTATTTGTTTGATCAGTAATTATTACTGTAATTCTTTTACTACTTACACTTCCAGTACTAGCCGGTGCAATTACCATACTACTAACAGACCGAAATCTAAATACTTCATTCTTCGACCCTGCCGGTGGGGGAGACCCWGWT</t>
  </si>
  <si>
    <t>AAA6801</t>
  </si>
  <si>
    <t>GAATTTGAGCTGGAATAGTAGGAACAGGTACAAGCCTCTTAATCCGCTTAGAATTAGCTCAGCCTGGCTCTTTCTTGGGCAGAGACCAACTATATAACACTCTAGTTACAGCCCATGCATTCCTGATAATCTTCTTTATAGTAATACCTATCTACATTGGTGGTTTTGGCAATTGACTGGTTCCACTTATATTAGGGGCACCTGATATAGCATTTCCACGATTAAATAACTTAAGATTTTGACTACTACCCCCTTCCTTAATTCTTCTAGTATCATCGGCAGCGGTTGAAAAAGGGGCTGGAACTGGGTGAACCGTTTATCCTCCACTATCAAGAAATCTTGCACACTCGGGCCCATCCGTAGACCTTGCAATCTTCTCACTCCACTTAGCCGGGGTAGCCTCAATTTTAGGCGCTATCAATTTCATTACCACAATAATTAACATACGATGAAAAGGTATACGGTTAGAACGAATTCCATTATTCGTGTGATCAGTAATTCTGACAGTAATTCTATTACTGCTTACCTTACCTGTACTAGCAGGCGCTATTACTATACTCCTGACAGATCGAAACCTAAATACATCATTCTTTGATCCTGCTGGTGGCGGTGATCCAGTT</t>
  </si>
  <si>
    <t>AAY0700</t>
  </si>
  <si>
    <t>ACA0959</t>
  </si>
  <si>
    <t>Pholoidae</t>
  </si>
  <si>
    <t>Pholoe</t>
  </si>
  <si>
    <t>Pholoe sp. CMC01</t>
  </si>
  <si>
    <t>GGACCTGATCTGGCTTATTAGGCACATCCATAAGGATGCTTATTCGTGCTGAATTAGGACAGCCAGGGTCTTTACTAGGAAGGGATCAACTTTACAATACAATTGTAACAGCACATGCTTTTCTAATAATTTTTTTCTTAGTAATACCTATTTTAGTGGGGGGATTCGGTAATTGACTTATCCCTCTCATACTAGGAGCCCCTGATATAGCGTTCCCCCGTCTTAATAACATAAGGTTTTGATTATTGCCCCCCTCATTAATTCTTTTACTAAGATCTAGTGCGGTTGAAAAGGGGGTTGGGACTGGATGAACAGTCTACCCCCCTCTAGCAGCTAATATTGCCCATGCGGGGCCTTCAGTTGACCTTGCTATTTTTTCTCTCCATATTGCAGGAGTTTCATCAATTTTGGGAGCATTAAATTTCATCACCACCGTCCTTAATATACGATATAAAGGGCTACGGTTAGAACGAGTACCTCTATTTGTATGGGCTGCAAAAGTAACCGCCATTCTACTACTTCTAAGGCTCCCAGTACTAGCTGGAGCAATTACTATACTATTAACAGACCGCAATCTGAACACTGCTTTCTTTGACCGTGCGGGTGGGGGGGATCCAA-T</t>
  </si>
  <si>
    <t>GAACCTGATCTGGCTTATTAGGCACATCTATAAGGATGCTTATTCGTGCTGAGTTAGGCCAACCTGGATCTTTATTAGGCAGAGACCAGCTATACAACACAATTGTAACGGCACATGCTTTTCTGATAATTTTCTTCTTGGTCATACCTATTCTTGTTGGAGGATTTGGTAACTGACTTATCCCTCTCATACTTGGTGCTCCTGATATGGCATTCCCTCGCCTAAACAACATAAGATTTTGATTACTACCTCCATCATTAATCCTTTTACTAAGATCAAGTGCAGTTGAAAAGGGGGTTGGAACAGGATGAACAGTATACCCCCCTCTAGCAGCAAATATCGCCCATGCTGGGCCCTCAGTTGACCTTGCTATTTTTTCTCTGCATATTGCAGGTGTTTCATCAATCTTAGGCGCATTAAACTTCATCACCACAGTTCTTAACATACGTTATAAAGGGCTACGCTTAGAACGAGTGCCTTTATTTGTATGGGCTGCCAAAGTAACTGCTATCCTACTACTTTTAAGACTCCCAGTATTAGCTGGTGCAATTACCATGTTACTAACAGATCGTAACTTAAACACTGCTTTTTTTGATCCTGCAGGGGGGGGGGACCCAA-T</t>
  </si>
  <si>
    <t>AAU2425</t>
  </si>
  <si>
    <t>Pholoe glabra</t>
  </si>
  <si>
    <t>GGACCTGATCTGGCTTATTAGGCACATCCATAAGAATGCTTATTCGTGCTGAATTAGGGCAGCCCGGGTCCTTATTAGGAAGAGACCAGCTTTACAATACAATTGTAACAGCACATGCTTTTCTAATAATTTTTTTCTTAGTAATACCTATCCTAGTAGGAGGATTCGGTAACTGACTTATTCCCCTCATACTAGGTGCTCCTGATATAGCATTCCCCCGTTTAAATAATATAAGATTTTGGTTGTTACCCCCATCATTAATTCTTTTACTAAGATCTAGTGCGGTTGAAAAGGGGGTTGGGACCGGATGAACAGTCTACCCCCCACTAGCAGCTAATATCGCCCATGCTGGGCCTTCAGTTGACCTTGCTATTTTTTCGCTTCATATTGCAGGAGTCTCATCAATTTTGGGCGCATTAAACTTCATTACCACAGTTCTTAATATACGATATAAAGGGCTACGCCTAGAGCGTGTGCCTCTATTTGTATGAGCTGCAAAAGTAACCGCCATTCTATTACTTCTAAGACTTCCAGTATTGGCTGGCGCGATTACTATATTACTAACAGATCGTAATCTAAACACTGCTTTCTTTGACCCTGCGGGTGGGGGGGATCCAA-T</t>
  </si>
  <si>
    <t>ACH2064</t>
  </si>
  <si>
    <t>AAU1107</t>
  </si>
  <si>
    <t>Goniadidae</t>
  </si>
  <si>
    <t>Goniada</t>
  </si>
  <si>
    <t>Goniada japonica</t>
  </si>
  <si>
    <t>GAATCTGATCAGGACTGCTTGGAACTTCTATAAGTCTACTAATTCGAGCAGAATTAGGTCAACCAGGTGCTCTACTAGGAAGGGACCAATTATACAACACTATTGTTACAGCTCATGCTTTTCTAATAATCTTCTTTCTTGTTATACCTGTAATAATTGGAGGGTTTGGTAATTGATTAATCCCCTTAATATTAGGTGCTCCTGATATAGCCTTCCCTCGTCTAAATAATATAAGATTCTGACTACTCCCCCCCTCTTTAACGCTACTTTTAGCCTCAGCTGCAGTAGAAAAGGGAGTAGGAACAGGATGAACTGTTTACCCTCCTCTATCAAGAAACATTGCTCACGCTGGACCTTCAGTAGATCTTGCTATTTTTTCACTACATTTAGCAGGAGTTTCTTCTATTTTAGGTGCTTTAAACTTTATTACAACATGTATAAATATGCGCTCTAAAGGATTGCGATTAGAACGAGTCCCTCTATTTATTTGATCTGTAGGAATTACAGCACTACTTTTACTTCTTTCCCTCCCAGTATTAGCAGGCGCTATTACTATATTATTAACTGACCGAAATCTAAATACTGCCTTTTTTGATCCAGCAGGGGGAGGAGACCCAA-T</t>
  </si>
  <si>
    <t>Goniada maculata</t>
  </si>
  <si>
    <t>GAATTTGATCAGGTTTACTTGGCACTTCTATAAGTCTATTAATTCGAGCAGAATTAGGACAGCCAGGAGCCCTATTAGGAAGAGACCAACTATATAACACCATTGTTACAGCTCATGCTTTTCTAATAATTTTCTTTCTTGTAATACCTGTAATGATTGGGGGGTTTGGGAATTGATTAATTCCTTTAATATTAGGAGCCCCCGACATAGCCTTTCCCCGTTTAAACAATATGAGATTCTGACTACTCCCCCCCTCTCTAACCCTGCTTCTAGCTTCAGCTGCAGTAGAAAAAGGAGTAGGGACAGGATGAACTGTTTACCCTCCCTTATCGAGGAATATTGCCCATGCTGGCCCTTCAGTAGACCTTGCAATCTTTTCTCTTCATTTAGCAGGAGTTTCCTCTATTTTGGGAGCACTAAACTTTATTACAACATGTATAAATATACGATCTAAAGGACTGCGACTAGAACGAGTCCCCTTATTCATCTGATCTGTTGGAATTACAGCTCTACTTTTACTTCTTTCTCTCCCAGTATTAGCAGGCGCTATTACCATATTATTAACAGACCGAAACTTAAATACCGCCTTTTTCGACCCTGCTGGAGGGGGGGACCCAA-T</t>
  </si>
  <si>
    <t>ABA9346</t>
  </si>
  <si>
    <t>GGATCTGATCAGGGCTGCTTGGAACTTCTATAAGTTTATTAATTCGAGCAGAATTAGGTCAACCAGGTGCTCTATTAGGAAGAGACCAGTTATATAACACTATTGTTACAGCTCACGCTTTTCTAATAATTTTCTTTCTTGTTATACCTGTAATAATCGGAGGATTTGGAAACTGATTAATCCCTTTAATATTAGGTGCTCCAGATATAGCCTTCCCCCGTTTAAATAACATAAGATTTTGACTACTACCTCCTTCTTTAACCCTACTATTAGCCTCGGCTGCAGTAGAAAAGGGGGTTGGCACAGGATGAACTGTTTATCCTCCTTTATCAAGAAATATCGCCCATGCAGGACCTTCAGTAGATCTGGCTATTTTTTCTCTTCATCTAGCAGGAGTTTCTTCTATTTTAGGGGCTTTAAATTTTATTACAACATGTATAAATATACGATCTAAAGGACTACGATTAGAGCGAGTTCCATTATTTATTTGATCTGTAGGAATTACAGCATTACTTTTACTTCTTTCTCTCCCAGTATTAGCAGGCGCTATTACTATATTATTAACCGACCGAAATCTAAATACTGCCTTCTTTGATCCAGCAGGAGGGGGGGACCCAA-T</t>
  </si>
  <si>
    <t>ACR2552</t>
  </si>
  <si>
    <t>AAX5951</t>
  </si>
  <si>
    <t>GAATTTGATCAGGTCTCCTCGGAACCTCAATAAGAATACTAATTCGTGCCGAACTTGGACAACCCGGGGCATTACTAGGTAGAGATCAGCTATACAATACTATTGTTACAGCTCATGCCTTCCTAATAATCTTTTTCTTAGTAATACCAGTACTAATTGGAGGCTTTGGAAACTGACTCCTCCCCCTAATACTTGGAGCCCCTGATATGGCGTTTCCACGCCTAAACAACCTCAGCTTCTGACTTCTCCCTCCGTCCCTCACCCTCCTAGTTATATCTGCAGCAGTAGAAAGAGGTGTTGGAACAGGATGAACAGTCTACCCCCCCCTAGCAAGAAATATAGCTCACGCAGGACCGTCAGTTGACCTCGCAATTTTTTCCCTCCACTTAGCCGGAACTTCCTCAATTCTTGGATCAATCAACTTTATCACTACAATTATTAACATGCGACCTCAAGGGCTTCGTCTTGAACGTGTCCCGCTTTTCGTCTGATCACTTAAGATTACTACTATTCTTCTACTACTTTCCTTACCAGTTCTAGCAGGAGCAATCACTATACTACTAACAGATCGTAACCTAAATACCTCTTTCTTCGATCCCGCTGGAGGAGGTGACCCTG-T</t>
  </si>
  <si>
    <t>Lumbrineris tetraura</t>
  </si>
  <si>
    <t>GAATTTGATCAGGTCTTTTAGGAACCTCAATAAGAATACTTATTCGAGCTGAACTAGGACAACCAGGATCACTTTTAGGAAGTGACCAATTATATAATACAATTGTCACTGCCCACGCCTTCCTAATAATTTTCTTTCTAGTTATACCAGTCCTAATTGGAGGATTTGGTAATTGACTTCTTCCTTTAATACTAGGAGCACCAGACATAGCCTTCCCACGGCTAAACAACCTGAGATTCTGACTTCTTCCCCCCTCTCTAACCCTTCTAGTAATATCAGCCGCAGTAGAAAGAGGAGTAGGAACAGGATGAACAGTTTACCCCCCTCTAGCAGGAAATATAGCCCACGCAGGACCCTCTGTAGACTTAGCAATTTTTTCTCTTCACCTAGCAGGAACATCCTCAATTCTAGGATCAATTAATTTTATTACCACTATCATTAATATACGAACCCTCGGTCTCCGACTAGAACGAGTTCCATTATTTGTATGATCTCTAAAAGTAACAACTATTCTCCTTCTACTATCCCTTCCCGTACTAGCAGGAGCCATTACAATACTATTAACAGATCGAAATCTCAACACCTCTTTCTTTGACCCAGCCGGGGGAGGTGACCCAG-T</t>
  </si>
  <si>
    <t>ACJ9806</t>
  </si>
  <si>
    <t>GAATTTGGTCAGGTCTTCTAGGAACATCAATAAGTATACTAATTCGTGCCGAACTTGGGCAACCTGGGGCGCTTCTAGGAAGAGATCAACTATACAACACTATTGTTACGGCCCATGCCTTCTTAATAATCTTTTTCCTGGTAATACCCGTACTAATTGGGGGCTTTGGAAATTGACTCCTCCCCCTAATACTTGGAGCTCCTGATATAGCATTTCCACGTCTAAACAATCTTAGTTTCTGGCTTCTCCCTCCGTCCCTCACTCTCCTAGTAATATCAGCAGCAGTAGAAAGCGGTGTTGGTACCGGATGGACTGTCTACCCCCCCCTAGCAAGAAATATAGCTCACGCAGGACCATCGGTTGACCTCGCAATTTTTTCTCTCCACTTAGCGGGAACTTCCTCAATTCTTGGGTCAATCAACTTTATCACCACAATTATTAATATACGACCTCAAGGGCTTCGACTTGAACGTGTCCCTCTTTTCGTCTGATCACTTAAAATTACTACAATTCTTCTTCTACTCTCCCTGCCAGTTCTAGCCGGAGCAATTACCATACTACTAACGGACCGTAACCTTAATACCTCTTTCTTCGACCCCGCCGGAGGAGGTGACCCTG-T</t>
  </si>
  <si>
    <t>AAI8594</t>
  </si>
  <si>
    <t>AAA7664</t>
  </si>
  <si>
    <t>GTGTCTGAGCCGGAATAGTAGGTGCCGGAATAAGACTTCTAATTCGAATTGAATTAAGACAACCTGGAGCTTTCTTAGGAAGGGATCAATTATATAATACAATCGTTACAGCCCATGCCTTCGTAATAATTTTCTTCCTAGTTATGCCTGTATTTATTGGAGGATTTGGAAATTGACTTCTTCCATTAATACTAGGTGCACCAGATATAGCATTTCCTCGGTTAAATAATATAAGATTCTGACTTTTACCTCCTTCACTGATTCTCCTAGTATCCTCTGCAGCAGTAGAAAAAGGAGCTGGAACTGGTTGAACTGTATACCCTCCTCTCTCTAGAAATATTGCTCATGCTGGACCTTCAGTAGATCTAGCAATTTTCTCCCTTCACCTGGCAGGTGCATCTTCAATTCTTGGTGCAATTAACTTTATCACCACTGTCATTAACATACGATGAGCCGGGTTACGTTTAGAACGGATTCCCTTATTTGTATGAGCAGTTCTAATTACTGTTGTTTTACTTCTTTTATCTCTTCCAGTTCTTGCTGGCGCAATTACTATATTATTAACTGATCGAAACTTAAACACTTCATTTTTTGACCCTGCGGGGGGAGGAGATCCAATT</t>
  </si>
  <si>
    <t>GCGTCTGAGCTGGCATAGTCGGCGCTGGAATAAGACTTCTAATTCGAATTGAACTAAGACAGCCGGGAGCCTTTCTAGGAAGAGACCAACTNTATAATACAATTGTAACAGCCCATGCATTTGTAATAATCTTCTTTCTAGTNATGCCCGTATTTATTGGAGGGTTTGGAAATTGACTTCTCCCTTTAATACTAGGTGCTCCTGATATAGCATTCCCCCGTCTAAATAACATAAGATTTTGACTACTACCCCCTGCACTTATTCTCTTAGTATCTTCTGCTGCAGTAGAAAAGGGGGCTGGGACTGGNTGAACTGTTTACCCCCCTTTATCCAGAAACATTGCGCATGCTGGNCCCTCTGTAGATCTAGCAATTTTCTCTCTTCATTTAGCTGGGGCATCCTCAATTCTCGGTGCCATTAACTTTATTACAACAGTTATTAATATACGATGAAGGGGCCTACGTCTAGAACGTATTCCCTTATTTGTATGAGCAGTATTAATTACTGTAGTGTTACTTCTTCTCTCTTTACCAGTTCTTGCTGGCGCAATTACTATACTTCTTACAGACCGAAACCTAAACACCTCATTCTTTGATCCTGCAGGGGGCGGAGACCCAATT</t>
  </si>
  <si>
    <t>AAF9647</t>
  </si>
  <si>
    <t>GTGTCTGAGCCGGCATAGTGGGTGCCGGAATAAGACTTCTAATTCGAATCGAATTAAGACAGCCGGGAGCCTTCCTAGGAAGAGATCAATTATACAATACGATTGTTACAGCCCACGCCTTTGTAATAATCTTCTTTCTAGTTATACCTGTATTTATTGGAGGATTTGGAAATTGACTTCTCCCATTAATACTAGGTGCACCAGATATAGCATTTCCCCGACTAAATAATATAAGATTTTGACTACTACCTCCCTCACTAATTCTACTAGTATCCTCTGCAGCAGTAGAAAAAGGAGCTGGAACTGGTTGAACTGTATATCCTCCTCTCTCCAGAAATATTGCCCATGCTGGACCTTCAGTAGATCTGGCAATTTTCTCCCTTCATCTAGCAGGTGCATCTTCAATTCTTGGTGCAATCAATTTTATTACAACCGTTATTAATATACGATGAAGGGGGTTACGTCTAGAACGTATTCCCCTATTCGTATGAGCAGTACTAATTACTGTTGTCTTACTTCTTCTATCTCTTCCAGTTCTTGCCGGAGCAATTACTATATTATTAACAGATCGAAATCTAAACACCTCTTTCTTTGACCCTGCAGGAGGTGGAGATCCAATT</t>
  </si>
  <si>
    <t>ACD1599</t>
  </si>
  <si>
    <t>GAATTTGAGGTGGCCTTTTAGGTACATCTATAAGACTTCTAATTCGAATTGAACTTGGTCAACCAGGAGCTTTCCTCGGAAGCGATCAATTATACAACACCATTGTTACTGCACACGCATTTCTAATAATTTTCTTCTTAGTTATACCAGTATTTATTGGCGGATTTGGTAACTGACTCCTTCCACTTATACTTGGGGCCCCTGATATAGCTTTCCCCCGAATAAATAACATAAGATTTTGACTTCTGCCCCCTGCCTTAATTCTTCTCGTAAGCTCTGCTGCAGTTGAAAAAGGTGTAGGAACAGGATGAACAGTCTATCCTCCCTTAGCTAGAAACCTAGCCCATGCTGGCCCATCTGTAGACATAGCAATCTTTTCTCTTCATTTAGCAGGAATCTCATCAATTTTAGCTTCAATTAATTTTATTACAACTGTAATTAACATACGTTCAAAAGGCTTACGCCTAGAACGAATTTCACTATTTGTATGGTCTGTAAAAATTACAGTAGTACTTCTATTATTATCCCTTCCTGTTCTAGCCGGTGCTATTACCATACTATTAACAGATCGAAATGTTAACACATCTTTCTTTGATCCTGCAGGAGGAGGAGACCCTA-T</t>
  </si>
  <si>
    <t>ACJ4633</t>
  </si>
  <si>
    <t>AAD4401</t>
  </si>
  <si>
    <t>GCACCTGAGGAGGACTGCTAGGAACCTCTATAAGTCTTCTAATCCGAGTGGAATTAGGACAACCCGGATCTTTTCTAGGAAGAGACCAATTATATAACACAATTGTTACAGCCCATGCCTTTTTAATAATCTTTTTTCTAGTTATACCTATTATAATTGGAGGATTCGGAAATTGACTTCTTCCCCTAATATTAGGAGCCCCCGATATAGCATTTCCTCGAATAAATAATATAAGATTCTGACTACTCCCCCCCTCCTTAACTCTTCTAGTTTCATCAGCAGCAGTGGAAAAAGGTGTTGGCACTGGATGAACTGTCTACCCTCCCCTAGCTAGAAATATTGCCCATGCCGGACCTTCCGTAGACATAGCTATCTTCTCCCTTCATCTAGCTGGGGTCTCATCTATTTTAGGCTCAATTAATTTTATCACTACCGTAATTAATATACGCTGAACAGGACTTCGATTAGAACGAATTCCACTATTTGTTTGGGGAGTTGTTATTACTACAGTTCTACTCCTTCTATCCCTACCCGTTCTTGCAGGAGCCATCACTATACTCCTTACTGATCGAAATCTTAATACAGCATTCTTTGATCCTGCTGGAGGAGGGGACCCCA-T</t>
  </si>
  <si>
    <t>Onuphidae</t>
  </si>
  <si>
    <t>Nothria</t>
  </si>
  <si>
    <t>Nothria conchylega CMC01</t>
  </si>
  <si>
    <t>GCACTTGGGGAGGCCTTCTAGGTACCTCAATAAGCCTACTTATTCGAGTAGAATTGGGGCAACCTGGATCTTTTCTCGGAAGGGATCAGCTCTATAATACGATTGTAACAGCCCATGCCTTCTTAATAATTTTTTTCTTGGTTATACCCATTATAATCGGGGGATTTGGAAATTGACTTCTGCCCCTTATACTGGGGGCCCCTGATATGGCCTTCCCTCGAATAAATAACATAAGATTTTGGCTTTTACCCCCTTCTCTTACCCTCCTTGTTTCCTCAGCCGCAGTAGAAAAAGGAGTGGGAACAGGATGAACTGTCTACCCCCCCCTAGCAAGAAATATTGCCCACGCCGGCCCTTCTGTAGATATGGCTATTTTCTCCCTTCACCTTGCAGGAATTTCCTCTATCCTTGGGGCCATTAACTTTATTACTACAGTCATTAATATACGATGAAGAGGATTACGGTTAGAACGAATCCCCCTATTTGTGTGAGGTGTAGTTATTACTACCATTCTCTTACTTCTATCACTCCCGGTTCTTGCCGGAGCCATCACTATATTACTTACCGATCGCAACTTAAATACTGCATTCTTTGACCCCGCAGGAGGAGGGGANCCAA-T</t>
  </si>
  <si>
    <t>AAZ1192</t>
  </si>
  <si>
    <t>GCACCTGAGGAGGTTTATTAGGTACCTCTATAAGTCTTTTAATCCGAGTAGAATTAGGACAGCCTGGGTCTTTTCTAGGAAGAGACCAATTATATAACACAATTGTTACAGCTCACGCCTTCTTAATAATTTTTTTTCTAGTAATACCTATTATAATTGGGGGGTTTGGAAACTGACTTCTTCCCCTAATATTAGGAGCCCCTGATATAGCATTCCCCCGAATAAATAACATAAGATTTTGACTGCTCCCCCCATCTTTAACTCTTCTAGTTTCTTCAGCAGCAGTAGAAAAAGGTGTTGGTACTGGATGAACTGTATATCCTCCACTAGCTAGAAATATTGCCCATGCAGGACCTTCTGTAGATATAGCTATCTTCTCTCTTCACTTAGCTGGAGTCTCATCTATTTTAGGTTCAATTAACTTTATCACCACTGTAATTAATATACGTTGAACAGGACTCCGATTAGAGCGAATTCCACTATTTGTCTGAGGAGTTGTTATTACTACAGTTTTACTCCTTCTATCTCTACCCGTACTTGCAGGGGCTATCACTATGCTTCTTACTGACCGAAATCTCAATACAGCATTCTTTGACCCTGCCGGAGGAGGCGACCCTA-T</t>
  </si>
  <si>
    <t>ACJ0876</t>
  </si>
  <si>
    <t>ACJ0617</t>
  </si>
  <si>
    <t>GGACCTGGGGCGGCCTATTAGGTACGTCAATAAGACTTCTTATTCGTATTGAACTAGGCCAACCGGGGCCCTTTTTAGGAAGAGACCAATTATACAACACTATTGTCACAGCACATGCATTTTTAATAATTTTCTTTATAGTTATGCCAATTTTTATTGGTGGATTTGGAAATTGATTAGTGCCACTTATACTAGGGGTACCTGATATAGCCTTTCCACGAATAAATAATATAAGGTTTTGACTTCTACCCCCTTCATTAATACTTCTTTTAACGTCGTCAGCTGTGGAAAAAGGAGTTGGTACAGGCTGAACCGTTTATCCACCATTATCAAGAGTTCTAGCTCATGCTGGCCCATCAGTAGACCTAGCTATTTTTTCTCTCCATCTAGCAGGGGCCTCATCTATCCTAGGTGCCATTAATTTTATTACTACTGCGATTAACATACGAGGACAAGGCTTCCAGCTAGAGCGAATGCCCTTATTTGTCTGATCAGTAAAAATCACAGCTATCCTACTACTTCTATCACTCCCTGTTCTAGCTGGGGCAATCACAATACTTCTAACCGATCGTAACCTTAATACCTCCTTCTTCGACCCAGCAGGAGGCGGTGACCCTA-T</t>
  </si>
  <si>
    <t>GTACCTGAGGAGGTCTACTAGGAACATCTATAAGGCTACTTATTCGAATTGAACTAGGACAACCTGGACCATTTCTTGGAAGAGATCAATTATATAACACTATTGTTACAGCCCATGCATTTTTAATAATTTTTTTTATAGTAATACCAATTTTCATTGGGGGATTCGGTAACTGATTAGTCCCACTTATGTTAGGGGCTCCTGATATAGCATTTCCTCGAATAAATAATATAAGATTTTGATTACTTCCCCCTTCTCTTACCTTATTACTAGCTAGAGCAGCTATCGAAAAAGGAGTTGGAACAGGTTGAACTGTTTATCCCCCTTTATCAAGTAATCTAGCTCATGCAGGCCCCTCAGTAGATCTGGCAATTTTTTCACTCCATTTAGCAGGGGCATCATCTATTTTAGGTGCAATCAATTTTATTACCACCGCAATTAACATACGATCAGAAGGGTTACAACTAGAACGTATGCCATTGTTTGTTTGATCAGTAAAACTTACAGCCATCCTTCTTCTACTATCACTACCAGTTTTAGCAGGGGCAATTACAATACTATTAACAGATCGAAACCTAAATACAGCATTTTTTGATCCTGCAGGTGGTGGTGACCCAA-T</t>
  </si>
  <si>
    <t>ACG0776</t>
  </si>
  <si>
    <t>Axiothella</t>
  </si>
  <si>
    <t>Axiothella constricta</t>
  </si>
  <si>
    <t>GGACCTGAGGAGGCTTATTAGGTACATCAATAAGACTTCTTATTCGTATTGAATTAGGCCAACCAGGGCCCTTTTTAGGAAGAGACCAACTATACAACACTATTGTCACAGCACATGCATTTTTAATGATTTTCTTTATAGTTATACCAATTTTTATTGGTGGATTCGGAAATTGGTTAGTGCCACTAATACTAGGTGTTCCTGATATGGCCTTCCCACGAATAAATAATATAAGATTTTGACTTCTACCCCCTTCATTAATACTTCTTCTAACCTCATCAGCCGTAGAAAAAGGAGTCGGTACAGGGTGAACCGTTTACCCGCCATTATCAAGAGTTCTAGCTCATGCTGGCCCATCAGTAGACCTGGCTATTTTTTCTCTCCACCTAGCTGGGGCTTCATCTATCCTAGGCGCTATCAATTTTATTACCACTGCAATTAATATACGAGGCCAGGGCTTCCAACTGGAACGAATACCTTTATTTGTTTGGTCAGTAAAAATTACAGCTATCCTCCTACTTCTCTCTTTACCTGTCCTAGCTGGGGCAATCACAATGCTTTTAACTGATCGTAACTTAAACACTTCTTTCTTTGACCCAGCCGGAGGTGGGGACCCAA-T</t>
  </si>
  <si>
    <t>AAT9461</t>
  </si>
  <si>
    <t>AAT9273</t>
  </si>
  <si>
    <t>GTACCTGAGCAGGTATACTTGGTGCAGCCATGAGACTATTAATTCGAATTGAATTAAGTCAACCAGGCTCATTCCTCGGAAGAGATCAATTATATAATACTATCGTTACAGCACATGCGTTCCTAATAATTTTCTTCTTAGTAATACCAGTATTCATTGGTGGATTTGGTAATTGACTTTTACCATTAATACTTGGAGCCCCAGATATAGCATTCCCACGACTCAATAACATAAGTTTCTGATTACTTCCACCATCACTACTACTTCTTATTTCATCAGCTGCAGTAGAAAAAGGTGCAGGGACTGGATGAACAGTATATCCACCTCTTTCCTCAAATATTGCTCACGCTGGACCATCTGTAGATTTAGCCATCTTCTCATTACATCTAGCTGGTGCATCATCTATTTTAGGTGCTATTAACTTCATTACCACTGTAATTAATATACGTTGACAAGGGATACAACTAGAGCGAATTCCACTATTTGTATGAGCTGTAACAATTACAGTAATTCTACTACTACTATCACTACCTGTATTAGCTGGTGCAATCACTATACTACTAACAGATCGAAATCTGAATACATCCTTCTTCGACCCAGCAGGAGGCGGAGATCCAATC</t>
  </si>
  <si>
    <t>GTACTTGAGCAGGTATACTTGGTGCAGCTATAAGACTATTAATTCGAATCGAATTAAGTCAACCAGGATCATTTCTTGGGAGAGATCAACTATACAACACTATTGTCACTGCACATGCTTTCCTCATAATCTTTTTCTTAGTAATACCAGTATTTATCGGAGGATTCGGCAACTGATTATTACCTCTAATACTAGGTGCACCAGATATAGCTTTTCCGCGTCTTAATAACATAAGATTCTGATTACTACCGCCCTCTCTCCTACTACTCATTTCATCAGCTGCAGTAGAAAAAGGTGCAGGTACAGGATGAACTGTGTACCCACCACTATCTTCAAACATTGCCCACGCAGGCCCATCAGTAGACTTGGCCATTTTCTCATTACACTTAGCCGGAGCCTCATCAATTTTAGGAGCTATTAACTTTATTACCACTGTAATCAATATACGATGACAAGGTATACAATTAGAACGCATTCCTCTATTTGTATGAGCTGTAACAATTACAGTAATTCTTCTCTTACTATCTCTACCAGTCTTAGCTGGAGCAATTACAATACTATTAACTGATCGAAATTTAAATACTTCGTTTTTTGATCCAGCCGGAGGAGGTGATCCAATC</t>
  </si>
  <si>
    <t>AAT9267</t>
  </si>
  <si>
    <t>GTACATGAGCAGGTATGCTTGGTGCAGCTATAAGGTTACTAATTCGAATCGAATTAAGTCAACCAGGGTCATTTCTTGGAAGTGATCAATTATATAACACTATTGTTACAGCCCATGCATTCCTAATAATTTTCTTCTTAGTAATGCCAGTATTTATTGGTGGATTTGGTAACTGATTACTACCATTAATACTTGGTGCACCAGATATAGCATTCCCACGACTTAACAACATAAGATTCTGATTACTTCCACCATCCCTATTACTACTTATTTCATCAGCAGCAGTAGAAAAAGGTGCAGGAACTGGGTGAACAGTTTACCCACCTCTTTCATCAAATATTGCTCACGCTGGCCCATCTGTAGATCTAGCCATTTTTTCACTTCATCTAGCAGGTGCATCCTCTATTTTAGGAGCTATCAATTTCATTACTACAGTAATTAACATACGTTGACAAGGAATACAACTAGAGCGCATTCCACTATTTGTATGAGCTGTAACAATTACAGTAATTCTACTACTATTATCACTACCTGTGTTAGCTGGTGCAATTACTATATTATTAACAGATCGAAATCTTAACACATCGTTCTTTGATCCAGCCGGTGGCGGAGACCCTATT</t>
  </si>
  <si>
    <t>AAY2875</t>
  </si>
  <si>
    <t>AAL0088</t>
  </si>
  <si>
    <t>Polycirrus</t>
  </si>
  <si>
    <t>Polycirrus sp. OC1</t>
  </si>
  <si>
    <t>GGGTATGAGGGGGCCTATTAGGCACCTCAATAAGACTCCTAATTCGGATTGAACTTGGCCAACCGGGCGCTTTCCTTGGAAGTGACCAACTATATAACACTATTGTAACCGCACATGCTTTTCTAATAATCTTCTTCCTAGTTATGCCCATCCTTATTGGGGGATTTGGAAATTGATTACTCCCCCTTATGTTAGGAGCCCCTGATATGGCTTTCCCACGTATAAATAACATAAGATTTTGACTGTTGCCCCCTGCCCTTCTTCTCCTTTTAAGCTCAGCTGCAGTAGAAAAAGGTGTGGGTACAGGTTGAACCGTTTACCCACCACTTGCAAGAAATATAGCACATGCAGGCCCCTCTGTAGACCTCGCAATTTTTTCTTTACATTTAGCAGGGATTTCTTCTATTTTAGGGTCTATTAACTTCATTACAACCGTAGCCAACATACGATGAAAAGGACTACGCCTAGAACGCATTCCTTTATTTGTTTGAGCTGTTAATATCACTGTAGTTTTACTACTCCTTTCCCTCCCAGTTTTAGCCGGGGCAATCACAATGCTACTAACAGACCGTAATGTAAACACTTCTTTCTTTGACCCAGCTGGTGGAGGAGACCCAA-T</t>
  </si>
  <si>
    <t>Polycirrus sp. CMC06</t>
  </si>
  <si>
    <t>GAGTATGAGGAGGTTTATTAGGCACCTCAATAAGCCTTCTAATCCGAATTGAACTCGGTCAACCAGGAGCTTTTCTTGGAAGTGACCAACTATATAATACTATTGTAACCGCACATGGTTTACTAATAATTTTCTTCTTAGTTATACCAATCCTTATTGGTGGGTTTGGTAATTGATTACTACCCCTTATATTAGGTGCTCCAGACATGGCATTCCCTCGAATAAATAATATAAGGTTTTGACTCCTCCCTCCTGCCCTTCTCCTACTACTAAGTTCAGCTGCAGTAGAAAAAGGAGTAGGAACTGGCTGAACCGTTTATCCGCCTCTGGCAAGAAATATGGCACACCCTGGCCCCTCTGTAGACCTCGCAATTTTTTCTTTACATTTAGCAGGAATTTCTTCCATCTTAGGAGCAATTAATTTTATTACGACTGTAGCCAATATACGATGAAAAGGGCTACGCTTAGAACGCATCCCTTTATTCGTTTGAGCAGTCAATATTACTGTAGTGCTGCTTCTTCTCTCCCTTCCTGTATTAGCCGGGGCTATTACAATACTTTTAACAGACCGTAACGTAAACACCTCTTTCTTCGATCCAGCGGGAGGAGGGGACCCAA-T</t>
  </si>
  <si>
    <t>AAH7790</t>
  </si>
  <si>
    <t>Polycirrus sp. CMC02</t>
  </si>
  <si>
    <t>GGGTATGAGGAGGGCTACTAGGCACCTCAATAAGCCTCCTTATCCGAATTGAACTTGGTCAACCAGGCGCTTTCCTTGGAAGTGACCAGTTATACAACACTATCGTAACCGCACATGCTTTTCTTATAATCTTCTTCCTAGTCATGCCCATCCTTATTGGGGGGTTTGGAAACTGATTACTCCCCCTTATATTAGGTGCTCCTGATATAGCTTTCCCACGTATAAACAATATAAGATTTTGACTCCTCCCCCCTGCCCTACTTCTCCTATTAAGCTCAGCTGCAGTAGAAAAAGGGGTAGGAACAGGATGGACTGTCTACCCCCCACTTGCAAGAAATATAGCACATGCAGGCCCCTCTGTAGATCTCGCAATTTTCTCCCTACATTTAGCAGGAATTTCTTCCATTCTAGGATCAATCAATTTTATTACAACAGTAGCTAATATACGATGAAAAGGACTACGTTTAGAACGTATTCCTTTATTTGTTTGAGCTGTTAATATCACTGTAGTCCTACTACTCCTCTCCCTTCCAGTACTAGCAGGTGCTATTACAATACTACTCACAGACCGTAATGTAAACACCTCTTTCTTTGACCCAGCTGGAGGGGGCGACCCAA-T</t>
  </si>
  <si>
    <t>AAO4181</t>
  </si>
  <si>
    <t>ACD1559</t>
  </si>
  <si>
    <t>GAATTTGGTCTGGTCTTTTAGGCACTTCTATAAGAATATTGATTCGGGCTGAATTAGGTCAGCCCGGGTCTTTATTAGGGAGAGATCAGTTATATAATACAATTGTAACTGCACATGCTTTTTTAATAATTTTTTTTTTAGTTATGCCTGTAATAATTGGGGGTTTTGGTAATTGACTGGTTCCTTTAATACTTGGGGCTCCAGATATGGCTTTCCCGCGTTTAAATAATATAAGGTTTTGGTTATTACCACCTTCTTTAATTATATTATTAGGGTCTGCTGCTGTAGAACAGGGTGCTGGTACTGGCTGGACTGTATATCCTCCTTTATCTAGAAATGTGGCTCATTCGGGCCCTTCTGTAGATTTAGCTATTTTTTCTTTACATTTAGCAGGTGTATCTTCTATTCTTGCTTCAATTAATTTTATTACAACTGCAATAAATATACGTTCAAGTGGTTTACGTTTAGAGCGTGTTCCTTTGTTTGTATGATCAGTAGCTATTACTGCATTACTTCTTTTATTATCTTTACCTGTTTTAGCGGGGGCAATTACAATGTTGTTAACTGATCGAAATTTGAATACTTCTTTTTTTGATCCTGCAGGAGGGGGAGATCCTATT</t>
  </si>
  <si>
    <t>GGATTTNGTCTGGATTATTAGGGACTTCTATAAGAATATTAATTCGAGCTGAGTTGGGTCAGCCAGGGGCATTATTAGGTAGAGATCAATTATATAACACTATTGTAACAGCTCATGCTTTTCTTATAATTTTTTTTTTGGTTATGCCTGTTATAATTGGGGGATTTGGTAATTGATTAGTTCCTTTAATATTAGGAGCTCCCGATATAGCATTTCCTCGATTAAATAATATAAGGTTTTGATTATTACCTCCTTCTTTAATTATATTGTTGGGATCTGCAGCAGTGGAGCAAGGTGCGGGTACAGGATGAACAGTTTATCCTCCCTTATCTAGAAATATTGCTCATGCAGGACCTTCTGTAGATTTGGCTATTTTTTCTTTACATTTAGCTGGAGTATCTTCTATTTTGGCTTCTATTAATTTTATTACTACTGCTGTGAATATACGATCTCAAGGTTTACGATTAGAGCGTGTTCCTTTATTTGTTTGATCTGTGGGAATTACTGCGTTATTATTATTATTATCTTTACCTGTGTTGGCAGGGGCTATTACTATATTATTAACTGATCGTAATTTAAATACATCTTTTTTTGATCCGGCGGGTGNNGGGGATCCTA-T</t>
  </si>
  <si>
    <t>AAD8202</t>
  </si>
  <si>
    <t>Phyllodoce</t>
  </si>
  <si>
    <t>Phyllodoce sp. CMC05</t>
  </si>
  <si>
    <t>GAATTTGGTCTGGTCTTCTTGGCACTTCTATAAGAATATTAATTCGGGCTGAGTTAGGGCAGCCGGGATCTTTGTTAGGTAGTGATCAGTTGTATAATACAATTGTGACCGCACATGCTTTTTTAATAATTTTTTTTCTGGTTATACCTGTTATAATTGGGGGTTTTGGGAATTGATTGGTTCCCTTAATACTTGGTGCTCCTGATATGGCTTTTCCTCGTTTAAATAATATAAGGTTTTGGTTATTACCTCCTTCTTTAATTATATTATTAGGATCTGCTGCTGTTGAACAAGGTGCCGGAACTGGTTGAACAGTTTATCCTCCTCTGTCTAGAAATGTGGCTCATTCAGGGCCTTCAGTAGATTTAGCTATTTTTTCTTTGCATTTAGCAGGGGTATCTTCTATTCTTGCATCAATTAATTTCATTACTACTGCGATGAATATGCGTTCAAGAGGTCTTCGGTTAGAGCGTGTACCTTTATTTGTTTGATCTGTGGCTATTACTGCTTTACTTCTTTTGTTATCTTTACCTGTCCTTGCAGGTGCTATCACAATATTATTAACTGATCGAAATTTAAATACTTCTTTTTTTGATCCTGCTGGAGGAGGTGATCCTA-T</t>
  </si>
  <si>
    <t>AAY0666</t>
  </si>
  <si>
    <t>Glycera tesselata</t>
  </si>
  <si>
    <t>GTATTTGATCTGGACTACTAGGTACATCTATAAGAATACTCATCCGAGCTGAGCTTGGCCAACCCGGGTCTCTTCTAGGAAGAGACCAACTATATAATACTATTGTTACTGCACACGCCTTCCTAATAATCTTCTTTCTAGTAATACCTGTAATAATTGGGGGATTCGGAAACTGATTAATCCCCCTTATACTAGGAGCCCCTGATATAGCCTTTCCCCGGTTAAACAACATAAGATTTTGACTACTGCCCCCATCTTTAACTATACTTCTTGCCTCCGCAACTGTTGAAAAAGGAGCCGGCACGGGATGAACAGTATACCCGCCCCTCGCAAGTAATATTGCCCACGCAGGCCCATCAGTAGACCTGGCAATTTTCTCCCTTCATCTGGCCGGGGTTTCTTCTATTCTTGGGGCCCTAAACTTTATTACCACAATAATAAATATACGCTCAGCAGGAATACAACTAGAACGTGTACCCCTATTTATCTGGTCTGTAGGAATTACAGTTCTATTACTACTTCTAGCCCTGCCTGTACTTGCCGGAGCTATCACTATACTCCTCACTGACCGAAATCTAAATACTGCCTTCTTCGACCCTACCGGAGGGGGTGACCCAA-T</t>
  </si>
  <si>
    <t>AAC4144</t>
  </si>
  <si>
    <t>Glycera capitata</t>
  </si>
  <si>
    <t>GAATCTGGTCCGGCCTCCTTGGCACCTCTATAAGAATATTAATTCGTTCAGAACTTGGCCAACCTGGATCCTTATTAGGAAGAGATCAATTATACAACACCATTGTTACCGCTCACGCGTTCCTGATAATCTTCTTTCTTGTTATACCTGTAATAATTGGGGGCTTTGGAAACTGATTAATCCCTTTAATACTAGGGGCTCCTGATATAGCATTCCCTCGATTAAATAATATAAGATTCTGATTACTACCCCCTTCACTTACCATACTTCTTGCCTCTGCTACAGTAGAAAAAGGAGCCGGAACCGGATGAACTGTTTATCCTCCTCTGGCTAGGAATATTGCACACGCAGGTCCATCTGTAGACTTAGCAATTTTTTCCCTACATTTAGCTGGAGTCTCCTCAATTCTAGGAGCACTAAATTTTATTACAACTATTATAAATATACGTTCTATAGGTATACAATTAGAACGGGTACCCTTATTTATCTGATCTGTAGGCATTACTGTGCTACTCTTACTCCTTGCCCTTCCCGTACTAGCAGGAGCCATCACAATACTACTGACCGATCGAAATTTAAACACCGCATTCTTTGATCCTACAGGAGGGGGAGACCCCA-T</t>
  </si>
  <si>
    <t>ACQ7266</t>
  </si>
  <si>
    <t>ACG1020</t>
  </si>
  <si>
    <t>Euclymene</t>
  </si>
  <si>
    <t>Euclymene oerstedi</t>
  </si>
  <si>
    <t>GTACTTGGGGAGGGTTATTAGGAACATCAATAAGCCTATTAATTCGAATCGAGCTAGGTCAACCAGGGCCCTTTCTTGGTAGGGACCAATTATATAATACAATCGTTACAGCACACGCATTTCTAATAATTTTTTTCATGGTAATACCAATCTTCATTGGGGGGTTTGGGAATTGACTAGTCCCATTAATATTAGGGGCCCCAGACATGGCATTCCCCCGAATAAATAATATAAGATTCTGACTACTCCCGCCTTCTCTCACCTTACTTTTAGCAAGGGCAGCTGTAGAAAAAGGAGTGGGGACAGGATGAACTGTCTACCCGCCGTTATCTAGAAACCTTGCACATGCTGGCCCCTCAGTAGATTTAGCTATTTTCTCATTACATTTAGCAGGAGCCTCATCTATTTTAGGGGCTATCAACTTTATCACAACAGCTATTAATATACGATCAGAAGGGCTACAATTAGAGCGAATACCCTTATTCGTATGATCTGTTAAAATTACAGCTATTTTACTTCTTCTGTCCCTTCCAGTCCTAGCAGGGGCAATTACTATACTGCTAACAGACCGAAACCTCAATACAGCTTTCTTCGACCCAGCAGGGGGAGGTGACCCAA-T</t>
  </si>
  <si>
    <t>GAACATGAGGAGGGCTCTTGGGAACATCTATAAGATTACTCATCCGTATCGAACTAGGACAACCGGGCCCTTTCCTCGGAAGAGACCAATTATATAACACAATTGTTACAGCACATGCATTTCTAATAATCTTCTTTATAGTAATACCAATTTTCATTGGGGGATTTGGAAACTGATTAGTACCATTAATACTAGGGGCCCCAGACATAGCATTCCCCCGAATAAATAATATAAGATTTTGACTTCTTCCCCCCTCTCTTACCCTTCTTCTAGCTAGAGCAGCTGTAGAAAAAGGAGTAGGCACTGGATGAACTGTCTACCCGCCCCTATCAAGAAATTTAGCCCACGCAGGCCCATCAGTAGATCTAGCCATTTTTTCATTACACTTAGCAGGTGCCTCATCTATTTTAGGAGCAATTAACTTCATTACCACTGCAATTTATATACGATCAGAAGGTTTACAATTAGAACGAATGCCTTTATTTGTTTGATCGGTAAAAATTACAGCTATTCTCTTATTATTATCATTACCCGTTTTAGCAGGAGCAATTACAATATTATTAACTGATCGAAATCTAAATACAGCATTTTTCGACCCTGCAGGAGGAGGAGACCCAA-T</t>
  </si>
  <si>
    <t>ACJ0687</t>
  </si>
  <si>
    <t>GTACTTGAGGAGGACTACTAGGAACATCAATAAGCCTATTAATTCGAATTGAGTTAGGTCAACCGGGACCTTTTCTCGGGAGAGACCAATTATACAACACAATCGTTACAGCACACGCATTTCTAATAATTTTCTTTATAGTAATACCAATCTTCATTGGTGGATTTGGAAACTGATTAGTCCCATTAATACTAGGGGCCCCAGATATAGCTTTTCCACGAATAAATAATATAAGATTCTGACTTCTCCCCCCTTCTCTAACCCTACTCTTAGCAAGAGCAGCTGTAGAAAAAGGGGTAGGAACGGGATGGACTGTTTACCCACCCCTATCTAGAAACCTCGCTCATGCTGGTCCCTCAGTAGATTTAGCTATTTTTTCACTACACCTAGCAGGAGCCTCATCTATTCTAGGAGCCATTAATTTTATTACAACAGCTATTAATATACGCTCAGAAGGCCTACAACTAGAACGAATACCTTTATTTGTCTGATCTGTTAAAATTACAGCTATTTTACTTCTTCTATCTCTTCCAGTTCTAGCAGGAGCAATTACTATATTACTAACAGACCGAAATCTTAATACAGCTTTCTTCGACCCAGCAGGAGGAGGAGACCCAA-T</t>
  </si>
  <si>
    <t>ABA0460</t>
  </si>
  <si>
    <t>AAG7387</t>
  </si>
  <si>
    <t>Ampharete</t>
  </si>
  <si>
    <t>Ampharete acutifrons</t>
  </si>
  <si>
    <t>GTATTTGGGGGGGACTTCTTGGTACTATACTTAGGTTAATTATTCGTGTAGAGCTTGGCCAGCCCGGTTCTTTTCTTGGCAGGGATCAGCTTTACAATACTATTGTTACTGCTCATGCATTTTTAATAATTTTTTTTTTGGTTATACCTGTGTTTATTGGGGGGTTTGGTAATTGATTATTACCATTAATACTAGGGGCACCTGATATATCTTTTGCTCGATTAAACAACTTAAGATTTTGGCTAGTTCCTCCTGCTTTATTTATACTACTTTGTTCTTTCTTAGTTGAAAAAGGGGTTGGAACTGGTTGGACAGTTTACCCTCCACTTTCAAGAAATATCGCACACTCAGGGGCATCAGTTGATTTTGCTATTTTTTCTCTTCATTTGGCAGGTATCTCATCAATTTTAGGCTCTATTAATTTTATTACCACAATTATTAATATACGGGTTGAAGGTTTACGTTTAGAACGAATAAGTTTGTTCGTTTGAGCAATTCATGTTACTGTGTACTTACTTTTGGCATCTTTACCAGTATTGGCTGCTGCGATTACTATACTACTAACAGATCGAAATTTTAATACTGCTTTTTTTGACCCGTCTGGAGGGGGAGACCCAA-T</t>
  </si>
  <si>
    <t>GTATTTGAGGTGGATTACTTGGAACTATACTAAGTTTAATTATCCGGGTAGAACTTGGACAGCCTGGCTCATTTTTAGGAAGTGACCAGCTTTATAATACTATTGTCACTGCTCATGCATTTTTAATAATTTTTTTTTTAGTTATACCTGTATTTATTGGGGGTTTTGGTAATTGACTTTTACCTTTAATATTAGGAGCTCCTGATATATCTTTTGCACGATTAAATAACTTAAGTTTTTGGCTGGTTCCGCCTGCTTTATTTATATTATTATGTTCATTTTTAGTTGAAAAGGGAGCTGGTACTGGTTGAACTGTCTACCCACCTTTGTCAAGAAATATTGCCCATTCAGGAGCTTCTGTTGATTTTGCTATTTTTTCTCTACATTTAGCTGGTATTTCTTCAATTTTAGGGTCTATTAACTTTATCACAACTATTATTAACATACGTGTTGAAGGGTTACGCTTAGAGCGTATAAGATTGTTTGTTTGGGCGATTCATGTAACTGTATATTTACTATTAGCATCTTTACCAGTATTAGCTGCTGCTATTACAATATTGCTAACTGATCGAAATTTTAATACGGCTTTTTTTGATCCTTCTGGTGGTGGCGATCCTA-T</t>
  </si>
  <si>
    <t>AAG7385</t>
  </si>
  <si>
    <t>GTATTTGGGGAGGGCTTCTTGGTACTATACTTAGCTTAATTATTCGTGTTGAGCTTGGGCAACCTGGTTCTTTTTTAGGAAGGGATCAGCTTTATAACACTATTGTAACTGCACATGCATTTTTAATAATCTTTTTTTTAGTAATGCCTGTGTTTATCGGGGGGTTTGGTAACTGGCTATTGCCTCTGATATTAGGGGCTCCTGATATATCTTTTGCGCGGTTAAATAACTTAAGGTTTTGGCTAGTTCCTCCTGCTTTATTTATATTGCTTTGTTCTTTCTTAGTCGAGAAGGGAGTTGGAACTGGTTGGACAGTTTACCCACCCCTTTCTAGTAATATCGCACATTCAGGGGCATCTGTTGATTTTGCTATTTTCTCTCTTCATTTAGCAGGTATTTCTTCAATTTTAGGCTCTATTAACTTTATTACTACAATTATTAATATACGGGTTGAAGGACTGCGCTTAGAACGAATAAGGTTGTTTGTTTGAGCAATCCATGTTACTGTGTATTTGTTGTTGGCATCTCTACCAGTATTAGCTGCTGCAATTACTATGTTGCTGACAGACCGAAATTTTAATACTGCTTTTTTTGACCCTTCTGGGGGAGGGGACCCTA-T</t>
  </si>
  <si>
    <t>ACC8223</t>
  </si>
  <si>
    <t>ACR8296</t>
  </si>
  <si>
    <t>GTATCTGATCAGGTTTACTAGGAACATCTATAAGAATATTAATTCGAGCAGAACTAGGACAACCTGGATCACTTCTTGGCAGAGACCAGCTATACAACACAATTGTTACAGCACATGCTTTCCTAATAATTTTTTTCTTAGTAATACCTGTAATAATTGGTGGGTTTGGAAACTGACTTTTACCTTTAATATTAGGAGCACCTGATATAGCTTTCCCCCGTTTAAATAATCTAAGATTCTGGTTATTACCACCATCTTTAACTCTTCTAGTTATATCAGCTGCCGTAGAAAGAGGTGTTGGAACAGGCTGAACAGTTTATCCTCCATTAGCAAGAAATATAGCCCATGCAGGACCATCTGTAGACCTTGCAATTTTTTCTTTACATCTAGCAGGAACCTCCTCTATTCTAGGGTCAATCAACTTTATTACAACAATTGTAAACATACGAACAGAAGGTGTCCGGCTTGAACGAATACCATTATTTGTTTGATCCCTTAAAGTAACTACCATCCTACTCCTTCTCTCTCTTCCAGTATTAGCAGGAGCTATCACAATACTTCTAACAGACCGAAACCTTAATACCTCTTTCTTCGACCCTGCTGGAGGAGGTGATCCGG-T</t>
  </si>
  <si>
    <t>Ninoe</t>
  </si>
  <si>
    <t>Ninoe palmata</t>
  </si>
  <si>
    <t>GAATTTGATCCGGCCTATTAGGAACATCAATAAGTATATTAATTCGAGCAGAACTAGGTCAACCAGGAGCACTTCTAGGAAGTGATCAATTATATAACACTATTGTAACTGCACATGCCTTTCTTATAATTTTTTTCTTAGTAATACCAGTATTAATTGGAGGGTTTGGAAACTGATTATTACCTCTTATACTAGGAGCCCCAGATATGGCATTCCCACGATTAAATAATTTAAGATTTTGACTTCTTCCACCATCTCTAGTTCTTCTAGTTATATCAGCCGCAGTAGAAAGAGGGGTAGGTACTGGATGAACAGTTTACCCTCCCTTAGCCAGAAATATAGCCCACGCAGGCCCATCCGTAGACCTTGCTATCTTCTCATTACATTTAGCAGGTACTTCTTCAATTCTAGGATCAATTAATTTTATTACTACAATTATTAATATACGTTCTACTGGACTTCGATTAGAACGAGTACCATTATTTGTCTGATCCCTTAAAGTAACAACTATTCTTCTCCTTCTATCTCTTCCAGTTCTAGCCGGAGCTATTACAATATTATTAACAGACCGAAACCTTAATACTTCATTCTTTGACCCCGCAGGAGGAGGAGACCCAG-T</t>
  </si>
  <si>
    <t>AAW0542</t>
  </si>
  <si>
    <t>GTATCTGATCAGGCTTGCTTGGAACATCTATAAGAATGTTAATTCGGGCAGAACTAGGTCAACCTGGCTCACTTCTAGGCAGAGATCAGCTGTACAACACAATTGTGACAGCACATGCTTTTCTAATAATTTTTTTCTTGGTAATACCTGTAATAATTGGGGGGTTCGGAAACTGACTTTTACCATTAATACTAGGGGCACCGGACATAGCTTTTCCCCGTCTAAACAACCTTAGATTTTGATTATTACCTCCATCTTTAACCTTGCTAGTTATATCAGCAGCTGTAGAAAGAGGGGCTGGAACAGGCTGAACAGTCTACCCTCCCCTAGCAAGAAATATGGCTCATGCTGGACCATCTGTTGATCTTGCAATTTTTTCCTTACATCTAGCAGGCACATCTTCCATTCTAGGATCAATTAATTTTATCACAACAATTGTAAACATACGAACAGAAGGGGTTCGACTTGAACGAATATCACTATTTGTATGATCCCTTAAAGTAACAACCGTTCTGCTTCTTCTATCCCTTCCAGTACTAGCAGGGGCTATTACAATACTTCTAACAGACCGAAACCTTAATACTTCCTTCTTCGACCCGGCTGGAGGAGGGGACCCAG-T</t>
  </si>
  <si>
    <t>ACP2101</t>
  </si>
  <si>
    <t>ACX9612</t>
  </si>
  <si>
    <t>Sabellida</t>
  </si>
  <si>
    <t>GTTTATGGGGTGGGCTTGTTGGAACTTCTATAAGAATTTTAATTCGTTTAGAGTTAGGTCAGCCTGGAAGTTTATTGGGAAGAGATCAGTTATATAATTCTATTGTAACAGCTCATGCATTTTTAATAATTTTTTTTTTAGTTATGCCTGTTTTTATTGGTGGGTTTGGTAATTGACTATTGCCCTTAATGATTGGGGCTCCGGATATAAGGTTTCCTCGGCTTAATAATTTAAGATTTTGGTTATTACCTTCTGCGTTATTACTTTTATTGGGCTCTGTGTTTGTTGAGACGGGAGCTGGTACGGGGTGAACTATTTATCCTCCACTTTCTAGGGGGGTTGGACATAGGGGATCATCTATGGATTTAGTAATTTTTTCGCTTCATTTGGCAGGGGCTTCTTCAATTATAGGGGCGGTAAATTTTATTACAACAATTGCTAATTTAGGGTCTAGATCTATACGGGGGGAGCGTTTACCTTTGTTTGTTTGAGCGGTGGTTATTACTGTTGTATTGCTATTATTATCATTACCAGTATTAGCTGCGGCTATTACTATATTATTGACAGATCGTAATATTAATACAAGGTTTTTTGATCCATCTGGGGGTGGAGATCCAG-T</t>
  </si>
  <si>
    <t>GAATTTGGGGTGGATTAGTGGGGACCTCTATGAGTGTTATTATTCGTGCTGAGTTAGGTCAGGTGGGGAGATTGTTGGGGAGGGATCAGCTTTATAATAGGGTGGTCACTGCTCATGCATTTTTAATAATTTTTTTTATAGTAATGCCTGTTTTTATTGGGGGATTTGGGAATTGATTATTGCCTTTAATGTTGGGGGCCCCAGATATAAGGTTTCCTCGATTAAATAATTTAAGGTTTTGGTTACTTCCTGGGGCGTTGTTATTGTTATTGGGTTCTACTTTTATTGAGTCAGGGGCTGGTACGGGATGGACAGTATATCCCCCGTTATCTGGTAATTTAGGTCATTCTGGAAGTTGTGTGGATTTAGTGATTTTTTCTTTACATTTGGCGGGTGCGTCTTCTATTATGGGTGCGATTAATTTTATTACTACTATTATAAATTTGCGGAGGAAAGTAATAAGGGCTGAGCGAATTCCGTTATTTGTTTGGGCTGTTGCAATTACTGTGGTTTTATTGTTGCTTTCTTTGCCGGTATTGGCTGCTGCGATTACAATGCTTTTAACAGATCGAAATATTAATACTAGGTTTTTTGATCCGGCGGGGGGGGGTGATCCTA-T</t>
  </si>
  <si>
    <t>ACA4120</t>
  </si>
  <si>
    <t>Sabellidae</t>
  </si>
  <si>
    <t>Sabella</t>
  </si>
  <si>
    <t>Sabella spallanzanii</t>
  </si>
  <si>
    <t>GTTTGTGAGGTGGGCTTGTTGGAACTTCTATAAGAATTTTAATTCGTTTGGAGTTAGGTCAGCCTGGAACTTTGTTGGGAAGTGATCAGTTGTATAATTCTATTGTAACTGCCCATGCATTTTTAATAATTTTTTTTTTAGTTATGCCTGTTTTTATTGGTGGATTTGGAAATTGATTATTGCCCCTGATGATTGGGGCCCCAGATATAAGATTCCCCCGGCTTAATAATCTAAGGTTTTGACTACTACCTTCTGCATTATTGCTCTTATTAGGCTCTGTGTTTGTAGAAACTGGGGCAGGGACGGGATGAACTATTTATCCTCCTTTGTCAAGAGGAGTTGGACATAGAGGGTCTTCCATGGATTTAGTAATTTTTTCACTTCATTTGGCAGGGGCTTCTTCTATTATAGGGGCAGTAAACTTTATTACTACTATTGCTAATTTAGGATCTAGTTCTATACGGGGAGAGCGCTTACCTTTATTTGTTTGAGCAGTAGTTATTACTGTTGTTTTATTATTATTGTCTTTGCCTGTGTTGGCGGCGGCTATTACTATATTATTAACAGATCGAAATATTAATACAAGGTTTTTTGACCCATCTGGTGGAGGAGATCCGG-T</t>
  </si>
  <si>
    <t>AAY7264</t>
  </si>
  <si>
    <t>AAJ1058</t>
  </si>
  <si>
    <t>GTATTTGATCTGGTTTACTAGGTACTTCTATAAGGATATTAATTCGAGCGGAACTTGGGCAGCCTGGAGCTTTATTAGGTAGGGATCAACTTTATAATACTATTGTAACTGCTCATGCATTTCTTATAATTTTTTTTTTAGTAATGCCTGTAATAATCGGAGGGTTTGGAAATTGGCTAGTCCCTTTAATACTAGGAGCGCCGGATATGGCCTTCCCTCGTTTAAATAATATAAGGTTTTGGCTACTACCCCCCTCTTTGATTATGCTATTAAGGTCAGCAGCTGTTGAACAAGGGGCAGGAACTGGGTGGACAGTTTATCCTCCTTTATCTAGGAATGTGTCTCATGCAGGTCCTTCTGTGGATTTAGCTATTTTTTCTTTACATTTAGCAGGGGTGTCTTCTATTTTAGCATCTATTAACTTTATCACTACTGCCATAAATATGCGATCTGCAGGATTACGTTTAGAGCGTGTGCCTTTGTTTGTGTGATCTGTCGGAATTACTGCTTTGTTACTTTTACTATCTCTTCCTGTTTTAGCTGGCGCAATTACTATATTGCTTACTGATCGTAATCTTAATACATCTTTTTTTGATCCGGCCGGAGGGGGAGACCCTA-T</t>
  </si>
  <si>
    <t>Eteone longa CMC01</t>
  </si>
  <si>
    <t>GGATTTGGTCTGGTTTATTGGGGACCTCTATAAGGATATTAATTCGAGCTGAGCTTGGGCAGCCCGGTGCTTTACTGGGCAGGGATCAGTTGTATAACACAATTGTGACTGCTCATGCTTTTCTTATAATTTTTTTTTTGGTTATGCCTGTCATAATTGGTGGGTTTGGTAATTGGTTGGTTCCTTTAATGTTAGGGGCTCCTGATATAGCTTTTCCTCGTTTAAATAATATGAGGTTTTGATTACTACCTCCTTCTTTAATTATACTGTTAAGTTCTGCAGCTGTGGAGCAAGGGGCTGGCACAGGATGGACAGTCTATCCTCCTTTATCTAGAAATGTGTCTCATTCAGGTCCTTCAGTAGACCTGGCAATTTTTTCTCTACATTTAGCGGGGGTTTCATCTATTCTTGCTTCAATTAATTTTATTACTACAGCTATAAATATGCGTTCTGCAGGGCTACGATTAGAGCGGGTGCCTTTATTTGTGTGATCTGTGGGTATTACTGCTTTATTACTTCTTTTATCTCTTCCTGTATTAGCAGGTGCTATTACTATATTGCTTACTGATCGTAATTTAAATACTTCTTTTTTTGATCCTGCGGGCGGGGGCGACCCTA-T</t>
  </si>
  <si>
    <t>AAX7809</t>
  </si>
  <si>
    <t>Eteone sp. CMC08</t>
  </si>
  <si>
    <t>GTATTTGATCTGGTTTATTAGGAACTTCTATAAGAATATTAATTCGGGCAGAACTTGGGCAGCCCGGTGCTTTATTAGGTAGAGACCAGCTTTATAACACTATTGTGACTGCTCATGCTTTTCTTATAATTTTTTTCTTGGTAATACCTGTAATGATTGGTGGATTTGGAAATTGGTTAGTTCCTTTAATATTAGGAGCTCCAGACATGGCTTTTCCTCGCTTAAATAACATAAGATTTTGGTTGTTGCCTCCTTCTTTGATTATATTATTAAGTTCAGCAGCTGTTGAACAAGGAGCAGGAACTGGGTGGACAGTTTATCCGCCTTTATCTAGGAATGTCTCTCATGCAGGCCCCTCTGTGGACTTGGCTATTTTTTCTTTGCATCTTGCAGGGGTGTCTTCTATTCTAGCGTCTATTAATTTTATTACTACTGCTATAAATATACGGTCTGCGGGGTTGCGGTTAGAGCGTGTGCCTCTGTTTGTTTGATCAGTGGGTATCACTGCTTTATTACTTTTATTATCTCTTCCTGTTCTAGCTGGCGCAATTACTATATTGCTTACTGATCGTAATCTTAATACGTCTTTTTTTGATCCTGCTGGAGGGGGCGATCCTA-T</t>
  </si>
  <si>
    <t>AAV7390</t>
  </si>
  <si>
    <t>GAGTATGATCCGGTCTCCTAGGAACATCAATAAGAATACTAATTCGTGCAGAACTTGGACAACCTGGCTCACTTCTAGGAAGTGATCAACTCTACAACACAATTGTAACAGCACATGCCTTTCTAATAATTTTCTTTCTCGTAATACCAGTCCTAATTGGAGGATTTGGTAATTGACTTCTACCGCTAATGCTTGCAGCCCCAGATATAGCATTCCCACGCCTAAATAACCTAAGATTCTGACTACTACCACCATCATTAACCCTGCTAGTTATATCAGCCGCCGTAGAAAGCGGAGCTGGAACAGGATGAACAGTATATCCTCCTCTAGCCAGAAATATGGCCCACGCAGGACCATCAGTAGACCTAGCCATCTTTTCCCTTCACCTAGCCGGAACCTCCTCAATTCTAGGATCAATTAATTTTATTTCAACAATTATTAATATACGTACAGATGGATTAAACCTAGAACGAGTGCCTCTATTTCCTTGATCCTTAAAAGTAACAACAATCTTATTACTTCTATCCCTCCCAGTACTAGCAGGAGCAATTACAATACTTCTTACAGATCGAAACCTTAACACATCATTCTTCGACCCAGCAGGAGGAGGAGACCCTG-T</t>
  </si>
  <si>
    <t>ACJ9709</t>
  </si>
  <si>
    <t>GAATTTGATCCGGCCTATTAGGAACATCAATAAGTGTGTTAATTCGAGCAGAACTAGGTCAACCAGGAGCACTTCTAGGCAGAGATCAGTTATACAACACTATTGTGACTGCACATGCCTTTCTTATAATCTTCTTCTTAGTAATACCAGTATTAATTGGAGGATTTGGGAACTGACTACTACCTCTTATATTGGGGGCTCCAGATATGGCATTCCCACGACTAAACAACTTAAGATTCTGACTCCTCCCACCGTCCTTACTCCTTCTAATTATGTCCGCCGCAGTAGAAAGAGGAGCAGGCACTGGATGAACAGTCTACCCGCCCTTAGCTAGAAATATGTCCCACGCAGGTCCATCCGTAGACCTTGCCATCTTTTCACTACATCTAGCAGGTACCTCCTCAATTCTAGGTTCAATCAATTTTATTACTACAATTATCAACATGCGCACTGATGGGCTTCGATTAGAACGAGTGCCCCTATTCGTATGGTCTCTTAAAGTAACAACTATCCTCCTTCTTTTATCCCTCCCAGTTTTAGCCGGAGCTATCACAATGCTATTAACAGACCGAAACCTTAACACTTCATTCTTTGACCCCGCAGGAGGAGGAGACCCAG-T</t>
  </si>
  <si>
    <t>ACP0437</t>
  </si>
  <si>
    <t>AAG7386</t>
  </si>
  <si>
    <t>GGGTTTGAGGTGGATTATTAGGAACTGTTATAAGTTTATTAATTCGTGTAGAGTTAGGTCAACCAGGTTCGTTTTTAGGAAGAGATCAACTTTATAATGCTATTGTAACTGCTCATGCTTTTTTAATAATTTTTTTTTTAGTAATACCTGTATTTATTGGAGGATTTGGAAATTGATTGTTACCCTTAATATTAGGAGCTCCTGATATATCATTTGCTCGATTAAATAATTTAAGATTTTGGTTAGTACCTCCTGCATTATTTATATTAATTTGTTCATTTTTAGTAGAAAAAGGAGTAGGTACTGGTTGAACAGTTTATCCTCCTTTATCAAGAAATATTGCACATTCAGGACCTTCTGTTGATTTTGCTATTTTTTCTTTACATTTAGCAGGTATTTCTTCAATTTTAGCTTCTATTAATTTTATTACTACAATTACAAATATACGAGTTGAAGGGTTACGATTAGAACGAGTTAGGCTTTTTGTTTGATCTATTCATGTAACAGTTTATTTATTATTAATTTCTTTACCAGTATTAGCTGCTGCTATTACTATATTATTAACCGATCGAAATTTTAATACTTCTTTTTTTGATCCTTCAGGAGGTGGAGATCCAA-T</t>
  </si>
  <si>
    <t>GTATTTGGGGAGGACTTCTTGGAACTATGCTTAGTTTAATTATTCGTGTCGAGCTTGGGCAACCTGGTTCTTTTTTAGGAAGCGATCAACTTTATAATACTATTGTAACTGCGCATGCATTTTTAATAATTTTTTTTTTAGTGATGCCTGTATTTATTGGGGGATTTGGTAATTGGTTACTGCCTCTAATGTTAGGAGCTCCTGATATGTCTTTTGCTCGCCTAAATAATTTAAGGTTTTGGTTGGTCCCTCCTGCTTTATTTATATTGCTTTGCTCTTTTTTAGTCGAAAAAGGAGTTGGGACTGGTTGAACAGTTTATCCGCCTCTTTCTAGTAACATCGCACATTCAGGAGCATCAGTTGATTTTGCTATTTTTTCTCTTCATTTAGCAGGTATTTCTTCAATTTTAGGCTCTATTAATTTTATCACTACAATTATTAATATACGGGTTGAGGGACTGCGTTTAGAGCGAATAAGGTTATTTGTTTGAGCGATTCATGTTACTGTATACTTATTATTAGCATCTTTACCAGTCTTAGCTGCTGCAATCACCATATTATTAACAGATCGGAATTTTAATACTGCTTTTTTTGACCCTTCNGGCGGAGGGGACCCTA-T</t>
  </si>
  <si>
    <t>ACF6616</t>
  </si>
  <si>
    <t>GTATTTGAGGTGGACTTTTAGGAACTATAATAAGATTAATTATTCGAGTTGAACTTGGTCAACCAGGTTATTTTCTAGGAAGAGACCAATTATATAATACTGTTGTTACTGCTCATGCTTTTTTAATAATTTTTTTTTTAGTAATACCAATTTTTATTGGTGGATTTGGAAATTGATTATTACCATTAATATTAGGAGCTCCTGATATATCTTTTGCTCGATTAAATAATTTAAGATTTTGGTTGGTTCCACCAGCATTATTTATATTAATTTGTTCTTTTTTAGTTGAAAAAGGAGTTGGAACTGGATGAACTGTTTATCCTCCTTTATCAAGGAATATTGCTCATTCTGGTCCTTCCGTAGATTTTGCTATTTTTTCATTACATTTAGCAGGAATTTCTTCTATTTTAGGCTCAATTAATTTTATTACAACAATTATTAATATACGTGTTGAAGGTTTACGTTTAGAACGAATAAGATTATTTGTTTGAGCTATTCATGTAACTGTTTATTTACTTGTAGCTTCATTACCTGTTTTAGCTGCTGCTATTACTATATTATTAACTGATCGAAATTTTAATACTGCTTTTTTTGATCCTTCTGGAGGTGGTGATCCAA-T</t>
  </si>
  <si>
    <t>ACV8942</t>
  </si>
  <si>
    <t>AAU1651</t>
  </si>
  <si>
    <t>Lumbricillus</t>
  </si>
  <si>
    <t>Lumbricillus rivalis</t>
  </si>
  <si>
    <t>GAGTATGAGCTGGAATACTAGGAGCAGCCATAAGACTTTTAATTCGAATTGAATTAAGACAACCTGGCGCTTTTTTAGGAAGAGATCAGCTTTATAATACTATCGTAACAGCTCATGCATTCTTAATAATTTTTTTCTTAGTTATACCAGTATTTATTGGTGGATTTGGAAATTGATTAATTCCGCTAATATTGGGAGCTCCTGACATAGCATTCCCTCGTCTTAACAATATAAGATTTTGACTTCTACCTCCAGCTCTTTTACTTCTAGTTTCTTCAGCAGCAGTAGAAAAAGGTGCTGGGACTGGCTGAACAGTTTACCCACCTCTAGCAAGAAATCTAGCTCATGCAGGTCCATCCGTAGATTTAGCAATTTTCTCTCTTCATTTAGCCGGTGCCTCATCTATTCTTGGAGCAGTAAACTTTATTACTACAGTAGTAAATATACGTTGACAAGGTCTTCGACTTGAACGAATTCCTCTTTTTGTATGAGCAGTAGTAATTACAACAGTTCTTCTTCTTCTATCTCTTCCAGTTCTTGCAGGGGCAATTACAATACTACTAACTGATCGAAATCTAAACACTTCATTTTTTGACCCAGCCGGAGGTGGAGATCCTGTT</t>
  </si>
  <si>
    <t>GGGTATGAGCAGGAATAATAGGAGCAGCAATAAGTCTATTAATTCGAATTGAACTTAGCCAACCTGGATCCTTTCTTGGAAGAGATCAATTATATAATACAATTGTAACAGCTCATGCATTCTTGATAATTTTTTTCTTAGTTATACCAGTTTTTATTGGTGGATTTGGAAACTGATTACTACCTCTAATACTGGGTGCCCCAGATATGGCATTTCCTCGATTAAATAATATAAGATTTTGACTATTACCTCCATCTCTAATTCTCCTTCTATCTTCTGCAGCAGTAGAAAAAGGAGCCGGAACTGGATGAACAGTATATCCACCTCTATCAAGAAATTTAGCCCACGCAGGTCCATCTGTTGACTTAGCAATCTTTTCATTACATTTAGCTGGTGCTTCATCTATTTTAGGTGCCGTAAACTTTATTACTACTGTAATTAATATACGTTGACAAGGTCTTCACTTAGAACGAATTCCACTATTTGTATGAGCTGTAACAATTACTGTAGTTCTACTACTTCTATCTCTTCCAGTTCTAGCAGGAGCTATTACAATACTTCTTACAGATCGAAACTTAAACACCTCTTTTTTTGACCCAGCTGGTGGAGGAGATCCAATC</t>
  </si>
  <si>
    <t>ACV7068</t>
  </si>
  <si>
    <t>GAGTATGAGCTGGTATACTAGGAGCAGCCATAAGACTCTTAATTCGAATCGAATTAAGACAACCTGGCGCTTTCCTAGGAAGAGATCAATTATACAATACTATTGTAACTGCTCATGCATTTTTAATAATCTTTTTCTTAGTTATACCAGTATTTATTGGTGGATTTGGTAACTGATTAATTCCTCTAATACTAGGAGCTCCTGATATAGCATTCCCCCGTCTTAATAATATAAGATTTTGACTTTTACCTCCAGCTCTTTTACTCTTAGTTTCTTCTGCTGCAGTTGAAAAAGGTGCTGGAACTGGTTGAACAGTATACCCTCCCTTAGCAAGAAATTTGGCTCATGCCGGACCATCTGTAGATTTAGCCATTTTTTCTCTTCATCTAGCTGGTGCTTCGTCTATTCTAGGTGCAGTAAACTTTATCACAACTGTAATTAACATGCGTTGACAAGGCCTTCGCCTAGAACGAATTCCACTTTTTGTATGAGCTGTAGTAATCACCACTGTCCTTCTACTTTTATCTCTTCCAGTTCTAGCGGGAGCAATTACTATGCTTCTGACTGATCGTAATTTAAATACTTCATTTTTTGACCCAGCTGGTGGTGGAGATCCTGTT</t>
  </si>
  <si>
    <t>ACB6860</t>
  </si>
  <si>
    <t>ACB6790</t>
  </si>
  <si>
    <t>Arhynchobdellida</t>
  </si>
  <si>
    <t>Erpobdellidae</t>
  </si>
  <si>
    <t>Erpobdella</t>
  </si>
  <si>
    <t>Erpobdella japonica</t>
  </si>
  <si>
    <t>GAGCCTGATCAGCCATAGCAGGGACAGGAATAAGAGTATTAATTCGAATTGAATTAGCTCAACCTGGGACATTTCTAGGAAACGATCAAATTTATAATACTATTGTAACTGCACATGGGTTAGTTATAATTTTCTTTATAGTAATACCTATTTTAATTGGGGGGTTTGGTAACTGATTAATTCCTTTAATAATTGGTGCTCCCGACATAGCATTTCCTCGACTTAATAATTTAAGATTTTGATTACTACCTCCTTCAATAATTATATTAGTTTTTTCTGCTTTTGTAGAAAATGGTGTAGGTACCGGATGGACAGTTTACCCTCCTCTTGCATATAATATTGCCCATTCTGGTCCATCCGTAGATATAGCTATTTTTTCATTACATTTAGCAGGGGCCTCATCAATTCTTGGCTCATTAAATTTTATTTCTACTGTAGCTAATATACGATGAAAAGGTATGAGGTTAGACCGAATCCCTTTATTCATTTGATCAGTAGTTATTACTACTGTACTATTGCTATTGTCATTACCAGTATTAGCAGCAGCTATTACAATATTACTTACAGATCGAAATTTAAATACATCCTTCTTTGACCCGGCTGGGGGAGGAGACCCTATC</t>
  </si>
  <si>
    <t>Orobdellidae</t>
  </si>
  <si>
    <t>Orobdella</t>
  </si>
  <si>
    <t>Orobdella dolichopharynx</t>
  </si>
  <si>
    <t>GAGCCTGATCTGCCATAGCAGGAACAGGAATAAGAGTATTAATTCGAATTGAGTTAGCTCAACCAGGAACCTTTCTAGGAAATGATCAAATTTATAATACTATTGTTACAGCTCATGGATTAGTTATAATCTTCTTTATAGTAATACCAATCTTAATTGGAGGATTTGGAAATTGGTTAATTCCTTTAATAATTGGTGCACCAGATATAGCCTTTCCACGACTAAATAATTTAAGATTTTGATTATTACCTCCATCAATAGTGATACTATTATTCTCAGCTTTTATTGAAAATGGGGTTGGAACTGGATGAACAGTTTACCCACCATTAGCATTTAATATTTCTCATTCCGGCCCATCTGTTGATATAGCAATCTTCTCATTACATTTAGCAGGAGCCTCCTCAATCCTAGGTTCCCTAAATTTCATTTCTACTGTAATTAACATACGATGAAAAGGATTAACCCCAGAGCGTATTCCATTATTTGTATGGTCAGCAGTAATTACTACAGTATTATTACTATTATCATTACCTGTATTAGCTGCAGCCATTACAATACTACTAACAGATCGCAATCTTAACACCTCATTCTTTGATCCAGCTGGAGGAGGTGACCCAATC</t>
  </si>
  <si>
    <t>AAF9628</t>
  </si>
  <si>
    <t>GAGCATGATCAGCTATAGCAGGAACAGGAATAAGAGTACTAATTCGAATTGAATTAGCTCAGCCTGGGACTTTCTTAGGGAATGATCAAATTTATAATACTATTGTAACTGCCCATGGATTAGTAATAATTTTCTTTATAGTTATACCTATTTTAATTGGGGGATTTGGAAACTGATTAATCCCACTAATAATTGGTGCACCAGACATAGCATTCCCACGACTAAATAACTTAAGATTTTGACTACTTCCACCATCAATAATTATATTAGTATTCTCTGCTTTTGTAGAAAATGGAGTAGGTACTGGATGAACAGTCTATCCTCCATTAGCTTATAATATTGCACACTCTGGACCATCAGTAGATATAGCTATTTTCTCTTTACATTTAGCAGGAGCTTCATCTATTTTAGGTTCCTTAAATTTTATTTCTACTGTAGCAAACATACGATGAAAAGGTATGACTCTAGATCGTATTCCATTATTTATTTGATCAGTAGTTATTACAACAGTATTATTATTATTATCCTTACCAGTACTGGCAGCAGCAATTACGATATTACTTACAGATCGTAATTTAAATACATCTTTCTTTGACCCTGCTGGGGGAGGAGATCCTATC</t>
  </si>
  <si>
    <t>AAM1528</t>
  </si>
  <si>
    <t>AAJ2862</t>
  </si>
  <si>
    <t>GAATTTGAGCCGGAATAATTGGAGCAGGGATAAGCCTACTTATCCGAATTGAATTAAGACAACCAGGATCATTCCTTGGAAGTGATCAACTATATAACACAATTGTAACAGCACATGCATTCTTAATAATCTTTTTTCTAGTGATACCAGTATTTATTGGTGGATTTGGAAACTGATTATTACCCCTTATATTAGGGACTCCAGACATAGCATTCCCTCGACTAAACAATATGAGATTTTGACTATTGCCACCCTCACTGATCTTACTAGTCTCATCTGCCGCAGTAGAAAAAGGTGCAGGGACAGGGTGGACAGTTTACCCACCCCTAGCAAGAAATATCGCACATGCGGGACCATCAGTAGATCTTGCAATTTTCTCACTACACTTAGCAGGAGCATCATCAATCTTGGGAGCAATTAATTTTATTACCACAGTAATTAATATACGGTGATCTGGGCTACGACTAGAACGAATTCCACTATTTGTCTGAGCAGTGGTAATTACCGTAGTTTTACTACTTTTATCACTACCAGTACTAGCCGGAGCTATTACAATACTACTAACAGATCGAAACCTTAATACATCATTCTTTGACCCAGCAGGGGGAGGAGACCCAATT</t>
  </si>
  <si>
    <t>Megascolecidae</t>
  </si>
  <si>
    <t>MegascolecidaeGEN</t>
  </si>
  <si>
    <t>MegascolecidaeGEN sp. DPEW71354</t>
  </si>
  <si>
    <t>GTATTTGAGCCGGAATAATTGGTGCCGGTATAAGCCTACTTATTCGAATCGAGCTAAGACAGCCAGGAGCATTTCTTGGGAGAGATCAGCTATACAATACAATTGTTACAGCTCACGCATTCTTAATAATTTTTTTCCTTGTAATACCAGTATTTATTGGTGGATTTGGAAACTGGTTGCTACCACTAATGTTAGGAGCACCAGACATAGCATTTCCACGACTAAATAATATAAGATTTTGACTTTTACCACCTTCACTAATCCTACTTGTATCTTCCGCGGCCGTAGAAAAGGGTGCAGGAACTGGATGAACTGTTTATCCCCCATTAGCAAGAAACATTGCACATGCGGGCCCATCAGTAGATCTGGCCATTTTCTCTTTACATCTTGCTGGAGCCTCTTCAATTCTTGGAGCAATTAATTTTATTACAACAGTAGTTAATATACGATGATCAGGTTTACGATTAGAACGAATTCCACTTTTTGTATGAGCTGTTGTAATTACTGTAGTATTACTTCTTTTATCTCTACCCGTTCTTGCTGGAGCAATTACAATACTATTAACAGATCGAAACCTTAATACATCTTTCTTTGATCCTGCTGGTGGAGGAGATCCTATC</t>
  </si>
  <si>
    <t>AAH8563</t>
  </si>
  <si>
    <t>GAATTTGAGCCGGAATAATCGGAGCAGGTATAAGACTCCTTATTCGAATTGAANTAAGACAACCAGGAGCATTTCTTGGAAGAGATCAACTATATAACACAATTGTAACAGCACATGCATTTGTAATAATTTTTTTTCTAGTTATACCAGTATTTATTGGAGGATTCGGAAACTGATTACTACCACTAATACTAGGAACCCCAGACATAGCTTTTCCACGATTAAATAATATAAGATTTTGATTACTCCCACCATCCCTTATTTTGCTTGTATCTTCTGCTGCAGTAGAAAAAGGTGCTGGAACAGGTTGGACAGTATACCCACCACTAGCAAGAAATATTGCACATGCTGGACCATCTGTAGATCTTGCAATCTTCTCACTACACTTAGCAGGAGCATCCTCAATTTTAGGAGCGATTAACTTCATTACCACAGTAATCAACATGCGATGATCCGGGCTACGATTAGAACGGATTCCACTATTTGTATGAGCTGTCGTAATTACTGTAGTATTACTACTATTATCCCTTCCAGTACTTGCCGGAGCTATTACAATACTATTAACTGATCGAAACCTAAATACATCATTCTTCGACCCTGCTGGTGGAGGAGATCCAATC</t>
  </si>
  <si>
    <t>AAE6590</t>
  </si>
  <si>
    <t>AAJ0258</t>
  </si>
  <si>
    <t>Phyllodoce sp. CMC03</t>
  </si>
  <si>
    <t>GAATTTGGTCTGGTCTTCTTGGTACTTCAATAAGGATATTGATTCGAGCTGAGTTAGGGCAGCCAGGGTCTTTGTTAGGTAGTGATCAGTTATATAATACAATTGTAACTGCACATGCTTTTTTAATAATTTTTTTTTTGGTTATACCTGTTATAATTGGGGGTTTCGGTAATTGGTTAGTTCCCTTAATACTTGGTGCTCCTGATATGGCTTTTCCTCGTTTAAATAATATAAGATTTTGGTTGTTACCTCCTTCTTTGATTATACTTTTAGGGTCTGCTGCGGTGGAACAGGGTGCTGGAACTGGCTGGACAGTTTATCCTCCCTTATCTAGAAATGTTGCTCATTCAGGGCCTTCGGTAGATTTGGCTATTTTTTCTTTACATTTAGCAGGGGTATCTTCTATTCTTGCGTCAATTAATTTTATTACTACTGCGATAAATATGCGTTCTAGAGGCCTTCGGTTGGAACGTGTACCTTTATTTGTTTGATCTGTAGCTATTACTGCTTTACTTCTTTTATTATCTCTACCTGTTCTTGCGGGGGCTATTACAATATTATTAACTGATCGTAATTTAAATACATCTTTTTTTGATCCTGCTGGAGGAGGAGATCCTA-T</t>
  </si>
  <si>
    <t>Eumida</t>
  </si>
  <si>
    <t>Eumida longicornuta</t>
  </si>
  <si>
    <t>GTATTTGGTCTGGGTTATTAGGAACTTCTATAAGAATATTAATTCGAGCTGAATTAGGGCAGCCAGGTGCTTTATTAGGGAGAGATCAATTATATAACACTATTGTTACTGCTCATGCATTTCTTATAATTTTTTTTTTAGTTATGCCTGTAATGATTGGAGGTTTTGGTAATTGATTAGTTCCTTTAATATTAGGAGCGCCTGATATGGCATTCCCCCGTTTAAATAATATAAGTTTCTGGTTGTTACCTCCTTCTTTAATTATACTTTTAGGCTCAGCTGCAGTAGAGCAAGGGGCTGGTACAGGGTGAACGGTGTATCCTCCTTTATCTAGTAATATTGCTCATGCCGGACCTTCTGTTGATTTTGCTATTTTTTCTTTACATCTAGCTGGTGTATCTTCTATTTTAGCTTCTATTAATTTTATTACAACGGCTATAAATATACGTTCAGCAGGATTGCGTTTAGAGCGAGTTCCTTTATTTGTTTGGTCTGTGGGTATTACCGCTTTACTTTTATTATTATCATTACCTGTATTAGCTGGGGCTATTACTATGTTATTAACTGATCGTAATTTAAATACTTCTTTTTTTGACCCTGCAGGTGGGGGGGATCCTA-T</t>
  </si>
  <si>
    <t>AAE0222</t>
  </si>
  <si>
    <t>Phyllodoce mucosa</t>
  </si>
  <si>
    <t>GTATTTGATCTGGACTTCTTGGAACGTCTATAAGAATATTAATTCGTGCTGAGTTAGGGCAGCCAGGTTCTTTGTTAGGGAGTGATCAATTATATAATACAATTGTTACTGCACATGCTTTTTTAATAATTTTCTTTTTAGTTATACCAGTAATGATTGGTGGATTTGGTAATTGATTAGTTCCTTTAATGCTTGGGGCTCCTGATATAGCTTTTCCACGATTAAATAATATGAGGTTTTGGTTATTACCTCCCTCTCTTATTATATTATTAGGATCCGCGGCAGTTGAACAGGGTGCTGGAACAGGGTGGACAGTTTATCCTCCCTTGTCTAGGAATGTTGCTCACTCAGGACCATCTGTAGATTTAGCAATTTTTTCTTTACATCTAGCTGGGGTATCTTCCATTCTTGCCTCAATTAATTTTATTACTACAGCAATAAACATACGATCTAGAGGTTTACGGCTGGAACGGGTACCATTATTTGTTTGGTCTGTTGCTATTACTGCTTTACTTCTTTTATTGTCTTTGCCTGTATTAGCGGGGGCAATTACAATATTATTAACTGATCGGAATTTAAATACGTCTTTTTTTGATCCTGCTGGAGGTGGTGATCCTA-T</t>
  </si>
  <si>
    <t>ABZ8176</t>
  </si>
  <si>
    <t>AAF4119</t>
  </si>
  <si>
    <t>GAGTTTGGGCTGGAATAATTGGGGCTGGAATAAGACTATTAATTCGAATTGAATTAAGACAGCCTGGAGCTTTTCTTGGAAGAGATCAACTATATAATACTATTGTTACCGCACATGCATTTTTAATAATTTTCTTTTTAGTTATACCAGTATTTATTGGTGGATTTGGAAATTGGCTTCTACCTCTAATACTAGGCGCGCCGGATATAGCTTTTCCACGACTAAATAATTTAAGATTTTGATTACTGCCACCATCATTAATTTTATTAGTATCATCTGCAGCAGTAGAAAAGGGGGCTGGAACTGGATGAACTGTTTATCCTCCATTAGCAAGAAATCTTGCACATGCAGGACCATCTGTAGATTTAGCAATTTTTTCCCTTCATCTTGCTGGAGCTTCATCTATTTTAGGTGCTATTAATTTTATTACAACCGTAGTTAATATACGATGAACAGGTCTACGATTAGAACGAATCCCACTATTCGTTTGAGCAGTTGTTATTACTGTTGTATTATTATTATTATCACTACCGGTTCTAGCTGGAGCTATTACAATATTATTAACAGACCGAAATTTAAATACTTCATTTTTTGATCCTGCGGGTGGGGGAGATCCAATT</t>
  </si>
  <si>
    <t>GTGTGTGAGCTGGTATAATTGGAGCTGGTATAAGATTGTTAATTCGAATTGAATTAAGTCAGCCTGGTGCTTTTCTAGGTAGAGATCAACTATATAACACTATTGTTACAGCACATGCCTTTGTTATAATTTTTTTTTTAGTAATACCAGTTTTTATTGGGGGATTTGGAAACTGATTATTACCCCTTATATTAGGGGCACCAGATATAGCATTTCCGCGGTTAAATAATTTAAGATTTTGACTTTTACCTCCATCATTAATTCTTCTTGTTTCTTCTGCTGCTGTAGAAAAAGGTGCTGGAACAGGTTGAACTGTATACCCACCACTAGCTAGAAATCTAGCACATGCTGGACCTTCAGTAGACCTTGCAATTTTTTCACTTCATCTTGCTGGAGCCTCATCTATTTTGGGGGCAATTAATTTTATTACTACAGTAGTAAATATACGATGAAATGGGTTACAATTGGAACGAATTCCACTTTTTGTATGGGCAGTAGTTATCACTGTAGTATTATTATTATTATCTTTACCAGTATTAGCAGGTGCTATTACTATATTATTAACAGATCGAAATCTCAATACTTCTTTTTTTGATCCTGCTGGTGGAGGAGATCCTATT</t>
  </si>
  <si>
    <t>AAE0958</t>
  </si>
  <si>
    <t>GTGTATGAGCTGGAATAGTTGGGGCTGGTATAAGCCTTTTAATTCGAATTGAATTAAGACAACCTGGAGCATTTTTAGGGAGAGACCAACTATATAATACAATTGTAACAGCACACGCGTTTGTAATAATTTTCTTTTTAGTTATACCAGTATTTATTGGTGGATTTGGAAATTGGCTTTTACCACTTATATTAGGTGCTCCTGATATAGCATTTCCACGATTAAATAATTTAAGATTTTGATTACTACCGCCATCACTAATTCTTCTTGTATCCTCAGCAGCTGTAGAAAAGGGGGCTGGAACTGGATGAACAGTATATCCTCCATTAGCTAGAAATATAGCACATGCTGGACCATCAGTAGATTTAGCTATTTTTTCTCTTCATTTGGCTGGTGCTTCATCTATTTTAGGAGCTATTAATTTTATTACAACTGTAATCAACATACGATGATCAGGTTTACGTCTAGAACGAATTCCACTATTTGTATGAGCAGTAGTAATTACAGTTGTTCTATTATTGTTATCATTACCTGTACTTGCTGGAGCAATTACAATGTTACTTACAGATCGAAATTTAAATACCTCATTTTTTGATCCTGCTGGTGGTGGAGATCCAATT</t>
  </si>
  <si>
    <t>AAY0991</t>
  </si>
  <si>
    <t>AAJ3228</t>
  </si>
  <si>
    <t>GTGTATGAGCCGGAATAATTGGAGCAGGCATAAGACTCCTTATTCGAATTGAACTAAGACAACCAGGATCCTTCCTAGGAAGAGACCAACTATACAATACAATTGTAACAGCACATGCATTCTTAATAATTTTTTTTCTTGTAATGCCAGTATTTATTGGTGGATTTGGAAATTGACTACTACCACTAATACTAGGAGCACCAGATATAGCCTTCCCACGCCTAAACAATATAAGATTTTGATTACTTCCACCATCACTAATTCTTCTAGTATCTTCAGCCGCGGTAGAAAAGGGTGCAGGAACTGGATGAACAGTATATCCCCCCCTAGCAAGAAATATTGCCCATGCAGGGCCATCAGTAGATCTTGCAATTTTTTCACTACACTTAGCAGGAGCTTCATCAATCCTTGGAGCAATTAACTTCATCACAACAGTAATTAATATACGATGATCTGGACTACGATTAGAACGAATTCCACTATTTGTATGAGCAGTTGTAATTACTGTGGTACTACTACTATTATCTCTACCAGTACTTGCAGGAGCTATTACAATACTTTTAACAGATCGAAATTTAAATACATCATTCTTTGATCCAGCAGGGGGTGGAGACCCAATC</t>
  </si>
  <si>
    <t>MegascolecidaeGEN sp. DPEW77858</t>
  </si>
  <si>
    <t>GTGTGTGAGCCGGAATAATCGGTGCAGGAATAAGACTCCTCATTCGAATTGAGCTAAGACAGCCCGGAGCATTTCTAGGAAGAGATCAATTATATAATACAATTGTTACAGCCCACGCGTTTTTAATAATTTTTTTTCTTGTAATGCCCGTATTTATTGGGGGATTTGGAAACTGACTTTTACCTCTTATACTTGGTGCACCGGACATAGCTTTTCCCCGTCTAAATAATATAAGATTTTGATTGCTGCCCCCATCACTAATCCTTTTAGTGTCTTCAGCTGCCGTAGAAAAAGGTGCAGGAACAGGATGAACTGTTTACCCCCCACTAGCAAGAAATATTGCCCATGCTGGGCCGTCAGTAGACCTAGCAATTTTTTCACTTCATTTAGCTGGGGCCTCCTCTATTCTAGGAGCAATTAATTTTATTACGACAGTAATTAATATACGTTGATCAGGATTACGACTAGAGCGAATTCCTTTATTCGTATGAGCTGTAGTTATCACAGTAGTATTATTATTATTATCACTACCAGTTCTAGCTGGGGCTATTACAATATTACTTACAGATCGAAATCTAAACACCTCATTCTTCGACCCAGCAGGTGGTGGGGACCCAATT</t>
  </si>
  <si>
    <t>AAJ3095</t>
  </si>
  <si>
    <t>GTGTTTGAGCAGGAATGATCGGAGCAGGAATAAGTCTTCTTATTCGAATTGAACTAAGGCAGCCTGGAGCATTTCTAGGAAGAGATCAACTATATAATACAATTGTAACAGCACACGCATTCCTAATAATTTTTTTTCTTGTAATACCAGTATTTATTGGAGGTTTCGGAAACTGACTTCTACCACTTATACTTGGAGCACCAGATATAGCATTTCCACGACTTAACAATATAAGATTTTGATTACTCCCACCTTCACTAATCCTTCTAGTATCTTCTGCAGCAGTAGAAAAAGGTGCAGGAACAGGTTGAACAGTATATCCTCCACTAGCAAGAAATATTGCACACTCTGGCCCATCAGTAGATCTCGCTATTTTCTCCTTACATTTAGCGGGAGCATCATCAATTCTTGGTGCAATCAACTTTATTACTACAGTAATTAATATACGATGATCTGGATTACGACTAGAACGTATTCCCCTATTTGTATGGGCTGTAGTTATTACAGTAGTACTACTACTATTATCTCTTCCTGTATTAGCAGGAGCTATTACAATATTATTAACAGATCGAAACTTAAATACATCATTCTTTGATCCAGCTGGTGGTGGTGATCCAATC</t>
  </si>
  <si>
    <t>ACF1087</t>
  </si>
  <si>
    <t>AAX5911</t>
  </si>
  <si>
    <t>GGGTCTGAGCTGGAATAGTCGGAGCCGGAATAAGACTCCTCATCCGAATCGAACTAAGGCAACCTGGTGCATTCCTAGGCAGAGATCAACTTTACAATACAATTGTCACTGCTCATGCATTTGTTATAATCTTCTTCTTAGTTATACCCGTGTTCATTGGTGGGTTTGGAAACTGACTACTCCCATTAATACTTGGTGCCCCCGATATAGCATTTCCCCGCCTAAACAATATAAGATTTTGACTACTACCTCCCTCTCTAATTCTACTAGTTTCCTCAGCAGCTGTTGAAAAAGGAGCCGGAACTGGTTGAACAGTATATCCCCCTCTTGCGAGTAATCTTGCTCATGCAGGACCCTCAGTAGACCTAGCTATTTTCTCCCTTCATTTAGCTGGTGCATCTTCTATTCTGGGAGCTATTAACTTTATTACCACAGTAATTAACATACGATGAAGAGGCCTACGATTAGAACGAGTCCCCTTATTTGTTTGAGCTGTACTAATCACTGTAGTTCTCCTCCTTCTATCTCTCCCAGTCCTGGCGGGAGCAATTACAATGCTCCTCACTGATCGAAATCTAAATACATCCTTTTTTGATCCGGCCGGAGGGGGAGATCCTATC</t>
  </si>
  <si>
    <t>Lumbricus friendi</t>
  </si>
  <si>
    <t>GAGTTTGAGCCGGTATAGTGGGAGCTGGTATAAGACTTCTTATCCGAATCGAACTAAGGCAGCCAGGAGCATTTTTAGGGAGAGACCAACTTTATAATACAATTGTTACTGCGCATGCATTTGTCATAATTTTTTTTCTAGTTATGCCAGTGTTTATTGGTGGGTTTGGAAACTGACTTCTTCCCCTAATACTAGGTGCGCCAGATATAGCCTTCCCACGATTAAACAATATGAGATTTTGACTTCTTCCGCCCTCACTTATTCTCCTAGTATCTTCGGCCGCCGTAGAAAAAGGAGCTGGAACTGGATGAACAGTATACCCCCCTCTAGCTAGAAATCTCGCTCATGCGGGACCATCTGTAGACTTAGCTATTTTCTCTCTACATTTAGCAGGTGCCTCATCTATCTTAGGAGCTATTAACTTCATCACCACAGTAATTAACATACGCTGAAGTGGCTTACGATTAGAACGTATTCCCCTATTCGTATGAGCCGTACTAATTACTGTAGTACTTCTTCTACTATCCCTCCCAGTACTCGCAGGAGCAATTACAATACTCCTAACAGACCGAAACTTAAACACCTCATTTTTCGATCCGGCTGGGGGAGGGGATCCTATT</t>
  </si>
  <si>
    <t>AAB2926</t>
  </si>
  <si>
    <t>GGGTCTGAGCTGGAATGGTAGGAGCCGGAATAAGACTTCTTATCCGAATCGAGCTGAGACAACCTGGTGCATTCCTAGGCAGAGATCAACTTTACAATACAATCGTTACTGCCCACGCGTTTGTTATAATTTTCTTTTTAGTTATACCTGTATTTATCGGCGGCTTCGGAAACTGACTTCTCCCCCTAATACTAGGTGCTCCCGATATAGCATTTCCCCGTCTAAACAACATAAGATTTTGACTGCTACCCCCTTCTCTTATTCTACTAGTTTCTTCAGCAGCCGTTGAAAAGGGGGCCGGAACTGGTTGAACAGTGTACCCCCCTCTTGCTAGAAATCTTGCCCATGCAGGACCATCAGTAGATTTAGCTATTTTCTCCCTCCATTTAGCAGGTGCATCGTCTATTTTAGGAGCTATTAATTTCATTACCACCGTAATTAATATACGATGAAGAGGTTTACGATTAGAACGAGTTCCCCTATTTGTATGGGCTGTGCTAATTACTGTAGTTCTTCTTCTTCTGTCCCTCCCAGTCCTTGCGGGAGCAATTACAATACTACTTACCGATCGAAACCTTAATACATCATTTTTTGACCCTGCTGGCGGGGGAGATCCTATT</t>
  </si>
  <si>
    <t>ACJ0327</t>
  </si>
  <si>
    <t>ACA1257</t>
  </si>
  <si>
    <t>GGATGTGGGGAGGGCTTCTAGGAACTTCCATGAGCCTCCTTATCCGTGTTGAGCTAGGCCAGCCTGGGTCGCTACTTGGGAGAGACCAGCTGTATAATACTATTGTTACAGCTCATGCTTTCCTTATAATTTTTTTTCTTGTAATACCTGTATTTATTGGGGGTTTTGGTAACTGACTTATTCCACTGATAATCGGAGCTCCTGATATAGCTTTTCCTCGTCTAAATAATATAAGTTTTTGACTTCTACCCCCATCTCTAAGGCTTCTTGTTTGTTCAGCTTCTGTAGAGAAAGGAGTGGGCACAGGATGAACAGTATACCCTCCTCTTTCTAGTAACCTAGCTCATGCTGGCCCTTCTGTAGATCTTGCTATTTTTTCTCTTCATCTGGCTGGTGTTTCTTCTATTCTTGGTGCTCTTAATTTTATAAGTACTGTTATTAATATACGTTGGGATGGACTTCGTCTTGAGCGTATTCCCCTTTTTATTTGGGCTGTATTTATTACTGCTACGCTGCTACTTCTGTCTCTTCCGGTTCTAGCAGGTGCAATTACTATGCTTCTTACTGATCGAAATCTCAATACAGCTTTTTTTGATCCTGCAGGAGGGGGTGATCCGG-T</t>
  </si>
  <si>
    <t>GAATGTGGGGTGGCCTCCTTGGCACCTCTATAAGCCTGCTTATTCGGGTAGAGCTAGGGCAGCCTGGCTCCCTCCTTGGAAGAGATCAGCTATATAACACTATTGTTACAGCCCACGCTTTTCTTATAATTTTTTTTCTGGTTATGCCGGTGTTTATTGGGGGTTTTGGTAATTGGCTTATCCCGCTAATGATTGGGGCTCCAGACATGGCTTTTCCCCGCCTAAATAATATAAGGTTTTGACTTCTTCCGCCCTCTCTTAGTCTACTTGTTTGCTCCGCTTCTGTAGAAAAGGGGGTTGGAACTGGTTGGACAGTCTATCCTCCGCTATCAAGTAATCTTGCTCACGCAGGCCCTTCTGTAGACCTTGCTATTTTTTCCCTACACCTAGCCGGTATTTCTTCAATTCTAGGGGCTCTAAATTTTATGAGCACTGTGATTAATATGCGTTGAGAGGGGCTTCGGCTTGAGCGGGTCCCCCTATTTATTTGGGCCGTTTTTATTACTGCTACACTTCTACTACTCTCTCTGCCTGTTCTAGCTGGGGCTATTACTATGCTTCTAACTGACCGAAATCTAAACACAGCTTTTTTTGATCCTGCAGGGGGCGGAGATCCTG-T</t>
  </si>
  <si>
    <t>ACG2529</t>
  </si>
  <si>
    <t>GTATGTGAGGGGGCCTACTAGGAACTTCTATAAGCCTTCTTATTCGTGTTGAGCTAGGGCAGCCTGGCTCACTTCTTGGTAGGGATCAGCTGTACAATACTATTGTTACGGCTCATGCTTTTCTGATAATTTTTTTTCTTGTTATACCTGTATTTATTGGTGGCTTTGGGAATTGGCTTATTCCTCTCATGATTGGGGCTCCTGATATAGCTTTCCCTCGTCTTAATAATATAAGTTTTTGACTTCTACCTCCTTCACTTAGTCTTCTTGTTTGTTCAGCTTCTGTAGAAAAGGGTGTAGGCACAGGGTGGACAGTTTATCCTCCTCTTTCTAGTAATCTCGCTCATGCAGGTCCTTCTGTAGACCTGGCTATTTTTTCGCTTCATCTGGCTGGGGTTTCTTCTATTCTTGGTGCTCTCAATTTTATGAGGACTGTTATTAATATGCGTTGAGATGGGCTCCGTCTGGAGCGTATCCCGCTTTTTATTTGAGCTGTTTTTATTACTGCAACGCTTCTTCTTCTGTCTCTTCCTGTTCTAGCCGGGGCAATTACTATGCTTCTTACAGATCGAAATCTTAATACGGCTTTTTTTGACCCCGCGGGCGGGGGGGACCCGG-T</t>
  </si>
  <si>
    <t>ACV0222</t>
  </si>
  <si>
    <t>ACQ7892</t>
  </si>
  <si>
    <t>GTATTTGATCTGGTTTACTTGGGACCTCTATGAGTATACTAATTCGTGCAGAACTTGGACAGCCTGGGGCTTTGTTAGGTAGAGATCAGCTTTATAACACTATTGTTACTGCGCATGCTTTTCTTATAATTTTCTTTTTGGTTATGCCCGTTATAATTGGTGGGTTTGGTAATTGGCTGGTTCCTTTAATATTGGGGGCTCCTGATATGGCTTTCCCCCGGTTAAATAATATAAGGTTTTGGTTACTTCCCCCTTCTTTAATTATATTGTTAAGCTCAGCAGCTGTAGAGCAGGGTGCTGGAACGGGGTGAACAGTTTACCCCCCTTTATCGAGGAATGTGTCACACGCAGGTCCTTCCGTAGATTTAGCTATTTTTTCTTTACATTTAGCTGGGGTGTCTTCTATTTTAGCTTCAATTAATTTTATTACAACTGCTATAAATATGCGGTCGGCCGGACTCCGTCTTGAGCGGGTTCCTTTATTTGTGTGGTCTGTTGGTATTACTGCTTTATTACTTCTTTTATCTCTTCCCGTTTTAGCTGGGGCTATTACTATATTACTTACTGATCGTAATCTTAATACTTCCTTTTTTGACCCTGCTGGAGGGGGAGACCCAA-T</t>
  </si>
  <si>
    <t>GAATTTGGTCTGGTCTATTAGGAACTTCTATAAGAATATTAATTCGGGCAGAATTAGGACAGCCTGGGGCACTTTTAGGTAGAGATCAACTTTATAATACTATTGTAACGGCTCATGCTTTTCTTATAATTTTTTTTTTGGTTATACCTGTTATAATTGGTGGATTTGGTAATTGATTAGTTCCCTTAATATTAGGGGCTCCTGATATAGCTTTTCCTCGATTAAACAATATAAGGTTTTGGCTTCTTCCTCCATCTTTAATTATATTATTAGGTTCTGCTGCTGTGGAGCAAGGAGCGGGGACCGGCTGAACTGTTTATCCCCCTCTATCTAGAAATATTGCTCATGCGGGCCCCTCAGTAGATTTTGCTATTTTTTCTTTACATCTAGCGGGGGTATCCTCTATTTTAGCTTCTATTAATTTTATTACTACAGCTATAAATATGCGATCAAGAGGCTTACGGTTAGAGCGGGTTCCTTTATTTGTTTGGTCAGTAGGTATTACTGCTCTTTTATTATTACTTTCTTTACCAGTGTTAGCAGGGGCTATTACTATATTATTAACTGATCGTAATTTAAATACTTCATTTTTTGATCCTGCTGGAGGTGGAGATCCTA-T</t>
  </si>
  <si>
    <t>AAX7806</t>
  </si>
  <si>
    <t>Eteone sp. CMC06</t>
  </si>
  <si>
    <t>GGATTTGGTCCGGGTTATTAGGGACCTCTATAAGAATATTAATTCGTGCTGAGCTTGGTCAGCCAGGTGCTTTATTAGGAAGAGATCAGCTTTATAACACAATTGTAACTGCTCATGCTTTTCTTATAATTTTTTTTTTGGTTATGCCTGTTATAATTGGGGGATTTGGTAATTGGTTAGTTCCTTTAATATTAGGGGCTCCCGATATGGCTTTTCCTCGTTTAAATAATATAAGGTTTTGGTTATTACCGCCCTCTTTAATTATGTTATTAAGTTCTGCAGCTGTGGAGCAAGGCGCCGGTACTGGATGAACGGTATATCCGCCCTTATCTAGAAATGTTTCTCACGCAGGCCCTTCGGTAGATTTGGCTATTTTTTCTTTACATTTAGCTGGAGTGTCTTCTATTTTGGCCTCAATTAATTTTATTACAACTGCCATAAATATGCGTTCTGCAGGACTTCGTCTTGAGCGTGTCCCTTTATTTGTGTGGTCTGTGGGTATTACTGCCTTATTACTTCTTTTATCTCTTCCTGTTTTAGCGGGCGCTATTACTATATTACTTACTGATCGTAATTTAAACACTTCTTTTTTTGATCCTGCAGGAGGAGGGGACCCTA-T</t>
  </si>
  <si>
    <t>AAY5102</t>
  </si>
  <si>
    <t>Axiothella rubrocincta</t>
  </si>
  <si>
    <t>GTACATGAGGAGGTTTACTAGGAACATCAATAAGACTTCTTATTCGAATTGAACTAGGCCAACCTGGCCCATTTTTGGGTAGAGACCAACTTTATAATACTATCGTAACAGCCCACGCTTTTCTTATAATTTTCTTTATAGTTATACCAATCTTTATTGGCGGGTTTGGTAACTGACTAGTGCCACTTATATTAGGTGCACCAGACATAGCTTTCCCACGAATAAATAACATAAGATTTTGACTCCTCCCCCCTTCCCTAACTCTTTTATTAGCTAGAGCAGCTGTAGAAAAAGGGGTAGGTACTGGATGGACAGTTTACCCCCCTCTATCAAGAAACCTGGCACATGCAGGTCCATCAGTAGATCTAGCCATTTTTTCACTACATTTAGCAGGAGCATCTAGAATTTTAGGGGCTATTAACTTTATTACAACAGCAATTAATATACGATCAGAAGGTCTACAACTAGAACGTATACCTTTATTTGTTTGATCTGTAAAAATTACAGCAATTCTTTTATTACTTTCTCTTCCAGTTCTTGCAGGAGCAATCACTATATTATTAACAGATCGAAATCTAAATACAGCATTTTTTGATCCTGCAGGAGGCGGTGATCCAA-T</t>
  </si>
  <si>
    <t>ACF6962</t>
  </si>
  <si>
    <t>GTACATGAGGTGGTTTACTAGGAACATCTATAAGATTACTTATTCGTATTGAACTAGGACAACCTGGTCCTTTTCTCGGAAGAGACCAATTATATAATACAATCGTTACAGCCCATGCATTCTTAATAATTTTTTTTATAGTTATACCAATTTTCATTGGGGGATTTGGAAACTGATTAATCCCATTAATATTAGGGGCACCAGATATAGCATTCCCACGAATAAATAATATAAGATTCTGACTTTTACCCCCCTCTCTTACTCTCCTTCTAGCCAGAGCAGCTGTTGAAAAAGGAGTCGGTACTGGTTGAACCGTTTACCCTCCATTATCAAGCAACTTAGCACATGCAGGCCCTTCAGTAGACCTCGCTATTTTCTCCTTACACTTAGCAGGAGCCTCATCTATTTTAGGAGCAATTAATTTTATTACCACAGCAATCAATATACGATCTGAAGGTCTGCAATTAGAACGCATGCCTTTATTTGTTTGATCCGTTAAAATTACAGCAATCCTTCTATTATTGTCATTACCAGTTCTAGCAGGAGCTATTACCATACTACTAACAGACCGAAATCTAAATACAGCATTTTTTGATCCTGCAGGAGGAGGAGACCCAA-T</t>
  </si>
  <si>
    <t>ACE6376</t>
  </si>
  <si>
    <t>AAU5322</t>
  </si>
  <si>
    <t>Rhinodrilidae</t>
  </si>
  <si>
    <t>Andiorrhinus</t>
  </si>
  <si>
    <t>GTGTGTGAGCCGGTATAATTGGAGCTGGTATAAGATTGTTAATTCGAATTGAATTAAGTCAACCTGGTGCTTTTCTAGGTAGAGATCAACTATATAACACTATTGTTACAGCACATGCCTTTGTTATAATTTTTTTTTTAGTAATACCAGTTTTTATTGGAGGATTTGGAAACTGATTATTACCCCTTATATTAGGGGCACCAGATATAGCATTTCCGCGATTAAATAATTTAAGATTTTGACTTTTACCTCCATCATTAATTCTTCTTGTTTCTTCTGCTGCTGTGGAAAAAGGTGCTGGAACAGGATGAACTGTATACCCACCACTAGCTAGAAATCTAGCACATGCTGGACCTTCAGTAGATCTTGCAATTTTTTCACTTCATCTTGCAGGAGCCTCATCTATTTTAGGGGCAATTAATTTTATTACTACAGTAGTAAATATACGATGAAATGGGTTACAACTAGAACGAATTCCACTTTTTGTATGGGCAGTAGTAATCACTGTAGTATTATTATTATTATCTTTACCAGTATTAGCAGGTGCTATTACTATATTATTAACAGATCGAAATCTCAATACTTCTTTTTTTGATCCTGCTGGTGGAGGAGATCCTATT</t>
  </si>
  <si>
    <t>Acanthodrilidae</t>
  </si>
  <si>
    <t>Wegeneriona</t>
  </si>
  <si>
    <t>Wegeneriona sp4</t>
  </si>
  <si>
    <t>GGGTATGAGCAGGTATAATTGGTGCTGGAATAAGACTTCTAATTCGAATTGAATTAAGACAGCCTGGAGCATTTCTAGGAAGCGATCAACTATACAATACTATTGTTACAGCACATGCATTTCTAATAATTTTCTTTCTAGTAATACCAGTATTTATTGGGGGATTTGGAAATTGACTCCTACCACTTATACTGGGGGCACCAGACATAGCATTCCCACGCCTTAATAACATAAGATTTTGACTACTTCCACCATCCCTAATTCTTCTTGTATCCTCAGCTGCAGTAGAAAAAGGAGCAGGTACAGGATGGACAGTTTATCCACCACTTGCAAGAAATCTAGCACATGCCGGCCCATCGGTAGACTTAGCAATCTTCTCCCTACATTTAGCAGGTGCATCATCTATTCTAGGTGCCATCAACTTTATCACCACAGTAATCAACATACGGTGATCGGGTCTACGCTTAGAACGAATCCCACTATTTGTATGAGCTGTAGTCATTACAGTTGTATTACTTCTTCTATCCTTGCCAGTGCTAGCAGGAGCTATTACAATACTGCTAACAGACCGAAACCTCAATACCTCCTTCTTTGACCCAGCTGGTGGTGGGGACCCCATT</t>
  </si>
  <si>
    <t>AAI7536</t>
  </si>
  <si>
    <t>GTGTTTGAGCTGGTATAATTGGGGCAGGAATAAGATTATTAATTCGAATTGAGCTAAGCCAACCAGGAGCATTCTTGGGAAGAGATCAATTGTATAATACTATTGTTACTGCTCATGCATTTGTAATAATTTTTTTTCTTGTAATACCAGTTTTTATTGGGGGGTTTGGAAATTGATTATTACCGCTTATATTAGGCGCACCAGATATAGCCTTTCCTCGATTAAATAATCTAAGTTTTTGACTTTTACCTCCATCATTAATTCTTCTTGTCTCTTCTGCTGCAGTAGAGAAGGGTGCAGGAACAGGGTGAACTGTCTACCCACCACTAGCAAGAAATTTAGCACATGCTGGACCTTCAGTAGATTTAGCAATTTTTTCTTTACATCTGGCAGGCGCATCTTCTATTTTAGGTGCAATCAACTTTATTACTACAGTAATTAATATACGATGAAGTGGATTACAACTTGAACGAGTTCCACTTTTTGTATGAGCAGTAGTAATTACCGTAATTTTATTATTACTATCTCTTCCTGTTTTAGCAGGGGCTATTACCATACTATTAACAGATCGAAATTTAAATACATCCTTTTTTGATCCTGCTGGAGGGGGAGACCCTATT</t>
  </si>
  <si>
    <t>AAT9173</t>
  </si>
  <si>
    <t>ABA0765</t>
  </si>
  <si>
    <t>GAGTTTGAGCGGGAATAATAGGAGCTGCTATAAGACTTCTCATTCGCATCGAATTAAGACAACCAGGATCATTCCTAGGCAGAGACCAACTTTATAATACAATTGTAACTGCCCACGCATTCCTTATAATTTTCTTTCTAGTAATACCTGTATTCATTGGTGGATTCGGAAACTGACTTTTACCATTAATACTCGGCGCCCCTGATATAGCATTCCCCCGCCTAAATAATATAAGATTTTGACTTTTACCTCCATCACTTATACTACTTCTGTCATCAGCAGCAGTAGAAAAAGGAGCCGGCACAGGATGAACAGTATATCCCCCACTAGCTAGAAATATAGCCCACGCAGGTCCCTCAGTTGATTTAGCAATTTTCTCCCTTCATCTAGCAGGTGCATCATCAATCCTAGGCGCAGTAAATTTTATTTCTACAGTAATTAATATACGATGACAAGGCCTACAATTGGAACGAATCCCACTATTCGTCTGAGCCGTAACTATCACTGTTGTACTACTCCTCCTATCACTACCAGTGTTAGCTGGTGCAATCACCATACTTCTAACAGACCGAAATCTAAATACATCATTCTTTGACCCAGCCGGAGGGGGAGATCCTATC</t>
  </si>
  <si>
    <t>GAATCTGAGCAGGATTAATAGGAGCAACCATAAGACTTCTAATTCGAACAGAACTAAGACAACCAGGATCATTTCTAGGTAGAGACCAACTCTATAACACCGTAGTTACAGCCCACGCGTTCTTAATAATTTTCTTCCTAGTAATACCCGTATTTATTGGGGGATTTGGAAACTGACTCCTCCCACTAATATTAGGCGCACCAGACATAGCTTTCCCACGCCTAAACAACATAAGATTTTGACTACTTCCACCATCCCTAATACTTCTTCTCTCCTCCGCAGCAGTTGAAAAAGGTGCCGGAACCGGATGAACAGTATATCCTCCTCTAGCCAGAAACCTGGCCCACGCTGGCCCCTCAGTAGACCTAGCTATTTTCTCCCTTCACCTAGCAGGAGCTTCATCAATCTTAGGAGCTGTAAACTTTATTACTACAGTAATTAACATACGATGACAAGGCCTACGCCTAGAACGAATCCCACTATTCGTATGAGCTGTTACAATTACTGTAGTTCTTCTACTCCTATCTCTCCCAGTCCTAGCAGGAGCCATCACCATACTTCTAACAGACCGTAACCTAAACACATCATTCTTTGATCCAGCAGGAGGTGGAGATCCTATT</t>
  </si>
  <si>
    <t>AAB0216</t>
  </si>
  <si>
    <t>GAGTATGAGCAGGTATAATAGGAGCTGCAATAAGACTTCTTATTCGCATCGAACTTAGACAACCAGGCTCATTCCTAGGCAGAGACCAATTATATAATACAATTGTAACTGCCCATGCATTCCTAATAATTTTCTTCCTAGTAATACCAGTATTTATTGGCGGATTCGGTAATTGACTTCTACCACTAATACTAGGTGCACCAGACATAGCATTCCCACGACTAAATAACATAAGATTCTGACTATTACCTCCATCTTTAATACTATTACTCTCATCAGCCGCAGTAGAAAAAGGAGCAGGAACAGGATGAACTGTATACCCCCCTCTAGCAAGAAATATAGCTCACGCAGGTCCATCCGTGGATCTAGCAATCTTCTCACTTCACCTAGCAGGTGCATCATCTATTCTAGGAGCAGTAAACTTCATTTCTACAGTAATTAACATACGATGACAAGGCCTACAACTAGAACGAATCCCACTATTCGTATGAGCCGTAACTATTACAGTAGTCCTACTACTGCTATCACTACCTGTATTAGCAGGAGCAATTACTATACTACTAACAGATCGAAACCTAAATACATCATTCTTTGATCCTGCCGGAGGAGGAGACCCAATT</t>
  </si>
  <si>
    <t>AAV7032</t>
  </si>
  <si>
    <t>AAV0078</t>
  </si>
  <si>
    <t>GAGTTTGAGCAGGAATAATTGGAGCTGGAATAAGACTTCTCATCCGAATTGAATTAAGACAACCCGGAGCATTCCTAGGAAGAGATCAACTCTATAATACAATTGTAACAGCACACGCATTTCTAATAATTTTCTTTCTTGTAATACCAGTATTCATTGGTGGATTTGGAAACTGGTTACTACCTCTTATACTTGGAGCACCCGATATAGCATTCCCACGACTAAACAATATAAGATTTTGATTACTTCCTCCATCACTAATTCTACTAGTATCATCCGCTGCAGTGGAAAAGGGAGCCGGAACAGGATGAACAGTTTACCCCCCACTAGCAAGGAATATTGCTCACTCTGGACCATCAGTAGACCTTGCTATCTTTTCTCTACATTTAGCAGGTGCATCTTCAATTCTTGGTGCAATTAACTTTATTACCACAGTAATTAATATACGATGATCTGGACTACGGTTAGAACGTATTCCACTATTTGTATGGGCTGTAGTTATCACAGTAGTACTACTCTTACTGTCCCTACCAGTACTAGCAGGTGCCATTACAATATTACTAACAGACCGAAACTTAAATACATCATTTTTCGATCCAGCTGGTGGTGGAGACCCAATC</t>
  </si>
  <si>
    <t>Haplotaxida_incertae_sedis</t>
  </si>
  <si>
    <t>HaplotaxidaGEN</t>
  </si>
  <si>
    <t>HaplotaxidaGEN sp1</t>
  </si>
  <si>
    <t>GCGTATGGGCCGGAATAATTGGTGCCGGTATAAGCCTTCTAATTCGAATCGAATTAAGACAACCTGGAGCGTTTCTGGGAAGAGATCAACTATATAACACCATTGTAACTGCACATGCATTTGTAATAATCTTTTTCCTAGTAATACCAGTATTTATTGGGGGGTTCGGGAACTGACTTCTACCACTAATACTTGGTGCACCAGACATAGCATTCCCACGCCTAAACAACATAAGATTCTGACTTCTACCCCCTGCCTTAATTCTTCTAGTATCATCGGCCGCCGTTGAAAAAGGAGCAGGAACAGGATGAACAGTATACCCGCCCCTAGCAAGAAATATAGCGCACGCAGGGCCATCAGTAGATCTAGCTATCTTTTCACTTCACCTAGCAGGTGCCTCATCAATTCTTGGAGCAATTAATTTCATTACTACAGTAATTAATATACGATGAAGAGGACTACGACTAGAACGAATTCCACTATTCGTTTGAGCAGTAGTAATTACAGTAGTTCTACTTCTACTATCCTTACCAGTTCTAGCAGGGGCCATTACAATACTACTAACAGATCGAAACTTAAATACCTCATTCTTCGATCCATCTGGAGGAGGAGATCCAATC</t>
  </si>
  <si>
    <t>AAN8559</t>
  </si>
  <si>
    <t>GAATTTGAGCTGGAATGATTGGAGCAGGTATAAGACTTCTAATTCGAATTGAATTAAGACAACCAGGATCATTCCTTGGAAGAGACCAACTATATAATACAATTGTAACTGCACATGCATTTCTTATAATTTTTTTTCTAGTTATACCAGTATTTATTGGTGGATTTGGAAACTGACTTCTTCCACTAATACTAGGAACCCCAGATATAGCTTTCCCGCGACTAAATAACATAAGATTTTGACTTCTACCCCCCTCCCTAATCCTATTAGTATCCTCCGCGGCCGTAGAAAAGGGTGCTGGAACAGGATGAACAGTTTATCCCCCACTAGCAAGAAATATTGCTCATGCTGGACCATCTGTAGACCTTGCAATTTTTTCACTACATTTAGCAGGTGCATCATCAATTTTAGGTGCAATTAATTTTATCACCACAGTAATTAATATACGATGATCCGGCCTACGTCTAGAACGAATTCCACTATTTGTATGGGCAGTAGTTATTACAGTAGTACTTCTATTACTATCCCTCCCAGTACTAGCAGGTGCCATTACAATACTTTTAACTGACCGTAACCTAAATACATCATTCTTTGATCCTGCCGGAGGTGGTGACCCAATC</t>
  </si>
  <si>
    <t>AAY9840</t>
  </si>
  <si>
    <t>AAK5205</t>
  </si>
  <si>
    <t>Harmothoe sp. 1</t>
  </si>
  <si>
    <t>GTACTTGATCAGGCCTTTTAGGAACATCAATAAGACTTCTTATTCGTGCTGAATTAGGTCAACCCGGATCTCTTCTAGGAAGAGATCAATTATATAATACTATTGTTACTGCTCATGCTTTTCTAATAATTTTTTTTCTAGTTATACCTGTTTTAGTAGGAGGATTTGGTAACTGATTAATTCCATTAATATTAGGAGCTCCTGATATAGCTTTCCCACGATTAAATAATATAAGATTTTGACTTTTGCCTCCATCTTTAATCTTGCTCTTATCTTCTAGAGCTGTAGAAAAAGGTGTTGGAACAGGATGAACAGTATATCCCCCATTAGCTTCCAATATTGCTCATGCAGGTCCTTCTGTAGATCTAGCTATTTTTTCTCTTCATATTGCTGGGGTTTCATCTATTTTAGGAGCTTTAAACTTTATTACTACAGTTATTAATATACGATATAAAGGCCTACGACTAGAGCGTGTTCCTTTATTTGTATGAGCTGCTAAAATTACTGCTATTTTACTTTTACTGTCATTACCAGTTCTAGCAGGAGCTATTACTATACTTTTAACTGACCGTAATTTAAACACTGCTTTCTTTGACCCGGCTGGAGGAGAGAACCCTG-T</t>
  </si>
  <si>
    <t>Harmothoe rarispina CMC01</t>
  </si>
  <si>
    <t>GTACTTGATCAGGTCTTTTAGGAACTTCTATAAGACTCCTAATTCGTGCTGAACTAGGACAACCTGGGTCCTTATTAGGCAGAGATCAACTTTACAATACCATTGTTACCGCTCACGCTTTTTTAATAATTTTTTTCCTCGTAATACCAGTTCTAGTAGGAGGGTTTGGTAATTGATTAATTCCTCTAATATTAGGAGCTCCAGACATAGCTTTTCCACGACTAAATAACATAAGATTTTGACTTCTTCCTCCTTCTCTAATTCTTTTACTCTCTTCAAGTGCAGTAGAAAAAGGTGTAGGAACAGGATGAACTGTTTATCCTCCTCTTGCCTCAAATATTGCACATTCAGGTCCTTCTGTGGATTTAGCTATTTTTTCTCTTCATATTGCAGGAATCTCATCTATTTTAGGTGCCCTCAATTTTATTACCACTGTTATTAATATACGATATAAAGGATTACGACTTGAACGTGTTCCTCTCTTTGTATGAGCCGCCAAAATTACAGCTATTCTTTTACTACTATCCCTACCAGTTTTAGCAGGAGCTATTACTATGCTTCTAACTGATCGTAATCTAAATACGGCTTTCTTTGACCCTGCTGGTGGAGGAGACCCCG-T</t>
  </si>
  <si>
    <t>AAA4723</t>
  </si>
  <si>
    <t>GCACTTGATCTGGCCTTTTAGGCACTTCTATAAGTCTTCTTATTCGTGCTGAATTAGGTCAGCCCGGATCTCTCCTAGGAAGAGATCAATTATATAATACTATTGTAACAGCCCATGCATTTCTAATAATTTTTTTCCTAGTAATGCCTGTCCTAGTAGGGGGATTTGGTAATTGATTAATTCCTTTAATATTAGGAGCTCCTGATATAGCTTTCCCTCGATTAAATAATATAAGATTTTGACTTCTTCCTCCTTCCTTAATTCTTTTATTATCATCTAGAGCTGTAGAAAAAGGGGTAGGTACAGGCTGAACTGTTTACCCCCCTCTTTCATCAAATATTGCTCATGCTGGCCCTTCTGTTGACTTAGCTATTTTCTCCCTTCATATTGCGGGGGTTTCCTCTATTTTAGGAGCCCTTAACTTTATTACTACTGTAGTAAACATACGATATAAAGGTCTACGACTTGAACGTGTTCCTTTATTTGTCTGATCTGCTAAAATTACTGCGATCCTTCTCTTACTATCTTTACCTGTTCTAGCAGGAGCTATCACTATACTTCTTACTGACCGTAATTTAAATACTGCCTTTTTTGACCCGGCTGGGGGAGGGGACCCTG-T</t>
  </si>
  <si>
    <t>AAV0901</t>
  </si>
  <si>
    <t>AAM9531</t>
  </si>
  <si>
    <t>GTGTATGAGCTGGAATAATTGGGGCCGGTATAAGACTACTTATTCGAATTGAATTAAGACAACCAGGAGCATTTCTTGGGAGAGATCAGCTATACAATACAATTGTAACAGCCCATGCATTTTTAATAATTTTCTTTCTAGTTATACCTGTATTTATTGGCGGATTTGGAAACTGACTACTACCACTAATATTAGGTGCTCCAGACATAGCATTTCCACGACTAAATAATATGAGATTTTGACTATTACCTCCGTCACTAATCCTTTTAGTGTCCTCAGCGGCTGTTGAAAAAGGAGCAGGAACAGGATGAACCGTATACCCGCCACTAGCAAGAAATATTGCCCATGCTGGTCCCTCAGTAGATCTAGCCATTTTCTCTTTACATTTAGCAGGAGCATCTTCAATTCTTGGGGCAATTAATTTTATTACCACAGTAATCAATATACGATGATCAGGCCTACGGCTAGAACGAATTCCTCTATTTGTATGAGCTGTAGTAATTACAGTAGTACTACTATTATTATCTCTGCCAGTTCTTGCTGGAGCCATTACAATATTACTAACAGACCGAAATCTTAATACATCATTCTTTGATCCGTCAGGAGGAGGAGACCCGATT</t>
  </si>
  <si>
    <t>GAGTTTGAGCCGGAATAGTAGGAGCAGGTATAAGGCTCCTCATTCGAATCGAGCTTAGCCAACCTGGTGCATTCCTAGGAAGGGACCAACTATATAATACAATTGTAACAGCACATGCATTCCTAATAATTTTCTTCTTAGTTATACCAGTTTTTATTGGTGGATTCGGAAACTGACTACTCCCACTTATATTAGGAGCACCTGATATAGCATTCCCACGACTAAATAATATGAGATTTTGATTACTACCTCCGTCACTCATTCTACTTGTATCCTCGGCAGCAGTAGAAAAAGGTGCAGGAACAGGATGAACTGTTTACCCGCCATTAGCAAGAAACATTGCACACGCTGGGCCGTCAGTAGATCTAGCCATTTTCTCACTACACTTAGCTGGTGCATCATCAATTCTTGGAGCTATCAATTTTATTACCACAGTAATTAATATACGATGATCAGGACTTCGTTTAGAGCGAATTCCTCTATTTGTATGAGCAGTAGTTATTACTGTAGTTCTATTACTACTATCACTACCAGTATTAGCTGGAGCCATTACTATACTACTAACAGATCGAAACTTAAACACCTCATTCTTCGACCCAGCAGGAGGCGGAGACCCTATT</t>
  </si>
  <si>
    <t>AAA8899</t>
  </si>
  <si>
    <t>GTATTTGAGCTGGAATAATTGGTGCCGGGATAAGATTACTTATCCGTATCGAATTAAGACAACCAGGATCATTTCTAGGAAGTGATCAACTATACAATACAATCGTAACAGCTCACGCATTTCTAATAATTTTCTTCTTAGTTATACCAGTATTTATTGGTGGATTCGGAAACTGACTACTACCACTAATACTAGGGGCACCAGACATAGCATTTCCACGCCTTAACAATATGAGGTTTTGACTACTTCCACCATCACTTATTCTATTAGTATCTTCCGCGGCCGTTGAAAAAGGTGCCGGGACAGGATGAACTGTATACCCGCCCCTAGCAAGAAATATTGCACATGCTGGGCCATCAGTAGATCTAGCAATTTTCTCATTACATTTAGCAGGAGCTTCCTCAATTCTTGGAGCTATCAACTTTATTACCACAGTAATCAATATACGATGATCGGGCCTACGACTAGAACGAATCCCACTATTTGTATGAGCAGTAGTAATCACAGTAGTGCTACTACTACTATCTCTACCAGTATTAGCTGGAGCTATCACAATACTACTAACAGATCGTAACCTTAACACATCATTTTTTGATCCCGCAGGAGGGGGGGACCCTATC</t>
  </si>
  <si>
    <t>pValueBinomial</t>
  </si>
  <si>
    <t>pValueWilcoxon</t>
  </si>
  <si>
    <t>AllClasses</t>
  </si>
  <si>
    <t>classNames</t>
  </si>
  <si>
    <t>("29", "17")</t>
  </si>
  <si>
    <t>negative</t>
  </si>
  <si>
    <t>("62", "2")</t>
  </si>
  <si>
    <t>positive</t>
  </si>
  <si>
    <t>("59", "47")</t>
  </si>
  <si>
    <t>("68", "61")</t>
  </si>
  <si>
    <t>RelativeDist</t>
  </si>
  <si>
    <t>Sign</t>
  </si>
  <si>
    <t>Class</t>
  </si>
  <si>
    <t>pseudoReplicates</t>
  </si>
  <si>
    <t>variable</t>
  </si>
  <si>
    <t>value</t>
  </si>
  <si>
    <t>sign</t>
  </si>
  <si>
    <t>className</t>
  </si>
  <si>
    <t>(blank)</t>
  </si>
  <si>
    <t>Grand Total</t>
  </si>
  <si>
    <t>Row Labels</t>
  </si>
  <si>
    <t>Count of sign</t>
  </si>
  <si>
    <t>MEAN</t>
  </si>
  <si>
    <t>MEDIAN</t>
  </si>
  <si>
    <t>MAX</t>
  </si>
  <si>
    <t>MIN</t>
  </si>
  <si>
    <t>Medians by class</t>
  </si>
  <si>
    <t>Median</t>
  </si>
  <si>
    <t>HalfinGroupDist</t>
  </si>
  <si>
    <t>HalfoutGroupDistanceDiff</t>
  </si>
  <si>
    <t>EstimatedBranchLengths</t>
  </si>
  <si>
    <t>RelativeBrLength</t>
  </si>
  <si>
    <t>SignedRelativeBrLength</t>
  </si>
  <si>
    <t>Mean</t>
  </si>
  <si>
    <t>Count</t>
  </si>
  <si>
    <t>Positives</t>
  </si>
  <si>
    <t>Negatives</t>
  </si>
  <si>
    <t>original</t>
  </si>
  <si>
    <t>averaging pseudoreps</t>
  </si>
  <si>
    <t>pval binom</t>
  </si>
  <si>
    <t>as values:</t>
  </si>
  <si>
    <t>pval Wilcox</t>
  </si>
  <si>
    <t>opposite signs</t>
  </si>
  <si>
    <t>ingroup distances for pseudoreps</t>
  </si>
  <si>
    <t>pair 17</t>
  </si>
  <si>
    <t>pair 29</t>
  </si>
  <si>
    <t>pair 62</t>
  </si>
  <si>
    <t>pair 2</t>
  </si>
  <si>
    <t>pair 59</t>
  </si>
  <si>
    <t>pair 47</t>
  </si>
  <si>
    <t>pair 68</t>
  </si>
  <si>
    <t>pair 61</t>
  </si>
  <si>
    <t>same as with R pipeline</t>
  </si>
  <si>
    <t>revised value after converting to relative branch lengths in this file</t>
  </si>
  <si>
    <t>before looking at pseudoreps</t>
  </si>
  <si>
    <t>mean</t>
  </si>
  <si>
    <t>median</t>
  </si>
  <si>
    <t>in this sheet</t>
  </si>
  <si>
    <t>removing pairs</t>
  </si>
  <si>
    <t>with &lt;2% IG distance</t>
  </si>
  <si>
    <t>average method for pseudoreplicates</t>
  </si>
  <si>
    <t>("62", "2") - removing pair but leaving 62</t>
  </si>
  <si>
    <t>("62", "2") - leaving 62</t>
  </si>
  <si>
    <t>removing this pair due to small IG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</si>
</sst>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Adamowicz" refreshedDate="42773.836480439815" createdVersion="4" refreshedVersion="4" minRefreshableVersion="3" recordCount="67">
  <cacheSource type="worksheet">
    <worksheetSource ref="C1:C1048576" sheet="RelativeDist"/>
  </cacheSource>
  <cacheFields count="1">
    <cacheField name="sign" numFmtId="0">
      <sharedItems containsBlank="1" count="3">
        <s v="negative"/>
        <s v="posi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H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ig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5" x14ac:dyDescent="0.25"/>
  <cols>
    <col min="1" max="1" width="13.42578125" customWidth="1"/>
    <col min="2" max="2" width="15.5703125" customWidth="1"/>
    <col min="4" max="4" width="12" bestFit="1" customWidth="1"/>
    <col min="5" max="5" width="15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-1.08301362517272</v>
      </c>
      <c r="C2" t="s">
        <v>23</v>
      </c>
      <c r="D2">
        <v>1.3099354684689301E-2</v>
      </c>
      <c r="E2">
        <v>1.7029161090096102E-2</v>
      </c>
      <c r="F2">
        <v>1.9693962885290701E-2</v>
      </c>
      <c r="G2" t="s">
        <v>24</v>
      </c>
      <c r="H2">
        <v>38.773000000000003</v>
      </c>
      <c r="I2">
        <v>21.393699999999999</v>
      </c>
      <c r="J2">
        <v>38.764000000000003</v>
      </c>
      <c r="K2">
        <v>38.781999999999996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31</v>
      </c>
      <c r="U2" t="s">
        <v>31</v>
      </c>
      <c r="V2" t="s">
        <v>31</v>
      </c>
      <c r="W2" t="s">
        <v>32</v>
      </c>
    </row>
    <row r="3" spans="1:23" x14ac:dyDescent="0.25">
      <c r="A3">
        <v>1</v>
      </c>
      <c r="B3">
        <v>-1.08301362517272</v>
      </c>
      <c r="C3" t="s">
        <v>33</v>
      </c>
      <c r="D3">
        <v>1.3099354684689301E-2</v>
      </c>
      <c r="E3">
        <v>1.7029161090096102E-2</v>
      </c>
      <c r="F3">
        <v>2.13288301384158E-2</v>
      </c>
      <c r="G3" t="s">
        <v>24</v>
      </c>
      <c r="H3">
        <v>60.166699999999999</v>
      </c>
      <c r="I3">
        <v>21.393699999999999</v>
      </c>
      <c r="J3">
        <v>57.969200000000001</v>
      </c>
      <c r="K3">
        <v>67.854600000000005</v>
      </c>
      <c r="L3" t="s">
        <v>25</v>
      </c>
      <c r="M3" t="s">
        <v>26</v>
      </c>
      <c r="N3" t="s">
        <v>31</v>
      </c>
      <c r="O3" t="s">
        <v>31</v>
      </c>
      <c r="P3" t="s">
        <v>31</v>
      </c>
      <c r="Q3" t="s">
        <v>34</v>
      </c>
      <c r="R3" t="s">
        <v>25</v>
      </c>
      <c r="S3" t="s">
        <v>26</v>
      </c>
      <c r="T3" t="s">
        <v>31</v>
      </c>
      <c r="U3" t="s">
        <v>31</v>
      </c>
      <c r="V3" t="s">
        <v>31</v>
      </c>
      <c r="W3" t="s">
        <v>32</v>
      </c>
    </row>
    <row r="4" spans="1:23" x14ac:dyDescent="0.25">
      <c r="A4">
        <v>2</v>
      </c>
      <c r="B4">
        <v>1.13384819666757</v>
      </c>
      <c r="C4" t="s">
        <v>35</v>
      </c>
      <c r="D4">
        <v>1.8050368919383199E-2</v>
      </c>
      <c r="E4">
        <v>2.34654795951981E-2</v>
      </c>
      <c r="F4">
        <v>2.8034790211551301E-2</v>
      </c>
      <c r="G4" t="s">
        <v>36</v>
      </c>
      <c r="H4">
        <v>41.083500000000001</v>
      </c>
      <c r="I4">
        <v>24.009799999999998</v>
      </c>
      <c r="J4">
        <v>38.764000000000003</v>
      </c>
      <c r="K4">
        <v>51.243000000000002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37</v>
      </c>
      <c r="R4" t="s">
        <v>25</v>
      </c>
      <c r="S4" t="s">
        <v>26</v>
      </c>
      <c r="T4" t="s">
        <v>31</v>
      </c>
      <c r="U4" t="s">
        <v>31</v>
      </c>
      <c r="V4" t="s">
        <v>31</v>
      </c>
      <c r="W4" t="s">
        <v>38</v>
      </c>
    </row>
    <row r="5" spans="1:23" x14ac:dyDescent="0.25">
      <c r="A5">
        <v>2</v>
      </c>
      <c r="B5">
        <v>1.13384819666757</v>
      </c>
      <c r="C5" t="s">
        <v>24</v>
      </c>
      <c r="D5">
        <v>1.8050368919383199E-2</v>
      </c>
      <c r="E5">
        <v>2.34654795951981E-2</v>
      </c>
      <c r="F5">
        <v>2.4725347091388999E-2</v>
      </c>
      <c r="G5" t="s">
        <v>36</v>
      </c>
      <c r="H5">
        <v>65.093299999999999</v>
      </c>
      <c r="I5">
        <v>24.009799999999998</v>
      </c>
      <c r="J5">
        <v>56.5443</v>
      </c>
      <c r="K5">
        <v>65.093299999999999</v>
      </c>
      <c r="L5" t="s">
        <v>25</v>
      </c>
      <c r="M5" t="s">
        <v>26</v>
      </c>
      <c r="N5" t="s">
        <v>31</v>
      </c>
      <c r="O5" t="s">
        <v>31</v>
      </c>
      <c r="P5" t="s">
        <v>31</v>
      </c>
      <c r="Q5" t="s">
        <v>32</v>
      </c>
      <c r="R5" t="s">
        <v>25</v>
      </c>
      <c r="S5" t="s">
        <v>26</v>
      </c>
      <c r="T5" t="s">
        <v>31</v>
      </c>
      <c r="U5" t="s">
        <v>31</v>
      </c>
      <c r="V5" t="s">
        <v>31</v>
      </c>
      <c r="W5" t="s">
        <v>38</v>
      </c>
    </row>
    <row r="6" spans="1:23" x14ac:dyDescent="0.25">
      <c r="A6">
        <v>3</v>
      </c>
      <c r="B6">
        <v>1.0551935139541599</v>
      </c>
      <c r="C6" t="s">
        <v>39</v>
      </c>
      <c r="D6">
        <v>2.3092301786145599E-2</v>
      </c>
      <c r="E6">
        <v>3.0019992321989299E-2</v>
      </c>
      <c r="F6">
        <v>0.154235231210055</v>
      </c>
      <c r="G6" t="s">
        <v>40</v>
      </c>
      <c r="H6">
        <v>33.451999999999998</v>
      </c>
      <c r="I6">
        <v>20.166499999999999</v>
      </c>
      <c r="J6">
        <v>33.451999999999998</v>
      </c>
      <c r="K6">
        <v>33.451999999999998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41</v>
      </c>
      <c r="S6" t="s">
        <v>42</v>
      </c>
      <c r="T6" t="s">
        <v>43</v>
      </c>
      <c r="U6" t="s">
        <v>44</v>
      </c>
      <c r="V6" t="s">
        <v>45</v>
      </c>
      <c r="W6" t="s">
        <v>47</v>
      </c>
    </row>
    <row r="7" spans="1:23" x14ac:dyDescent="0.25">
      <c r="A7">
        <v>3</v>
      </c>
      <c r="B7">
        <v>1.0551935139541599</v>
      </c>
      <c r="C7" t="s">
        <v>48</v>
      </c>
      <c r="D7">
        <v>2.3092301786145599E-2</v>
      </c>
      <c r="E7">
        <v>3.0019992321989299E-2</v>
      </c>
      <c r="F7">
        <v>0.14616772105818199</v>
      </c>
      <c r="G7" t="s">
        <v>40</v>
      </c>
      <c r="H7">
        <v>53.618499999999997</v>
      </c>
      <c r="I7">
        <v>20.166499999999999</v>
      </c>
      <c r="J7">
        <v>53.563000000000002</v>
      </c>
      <c r="K7">
        <v>53.673999999999999</v>
      </c>
      <c r="L7" t="s">
        <v>41</v>
      </c>
      <c r="M7" t="s">
        <v>42</v>
      </c>
      <c r="N7" t="s">
        <v>43</v>
      </c>
      <c r="O7" t="s">
        <v>31</v>
      </c>
      <c r="P7" t="s">
        <v>31</v>
      </c>
      <c r="Q7" t="s">
        <v>49</v>
      </c>
      <c r="R7" t="s">
        <v>41</v>
      </c>
      <c r="S7" t="s">
        <v>42</v>
      </c>
      <c r="T7" t="s">
        <v>43</v>
      </c>
      <c r="U7" t="s">
        <v>44</v>
      </c>
      <c r="V7" t="s">
        <v>45</v>
      </c>
      <c r="W7" t="s">
        <v>47</v>
      </c>
    </row>
    <row r="8" spans="1:23" x14ac:dyDescent="0.25">
      <c r="A8">
        <v>4</v>
      </c>
      <c r="B8">
        <v>-1.05675986984498</v>
      </c>
      <c r="C8" t="s">
        <v>50</v>
      </c>
      <c r="D8">
        <v>2.4818815346444999E-2</v>
      </c>
      <c r="E8">
        <v>3.22644599503785E-2</v>
      </c>
      <c r="F8">
        <v>0.29695243495940998</v>
      </c>
      <c r="G8" t="s">
        <v>51</v>
      </c>
      <c r="H8">
        <v>0.91700000000000004</v>
      </c>
      <c r="I8">
        <v>20.346</v>
      </c>
      <c r="J8">
        <v>0.91700000000000004</v>
      </c>
      <c r="K8">
        <v>0.91700000000000004</v>
      </c>
      <c r="L8" t="s">
        <v>41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  <c r="R8" t="s">
        <v>41</v>
      </c>
      <c r="S8" t="s">
        <v>52</v>
      </c>
      <c r="T8" t="s">
        <v>53</v>
      </c>
      <c r="U8" t="s">
        <v>57</v>
      </c>
      <c r="V8" t="s">
        <v>58</v>
      </c>
      <c r="W8" t="s">
        <v>59</v>
      </c>
    </row>
    <row r="9" spans="1:23" x14ac:dyDescent="0.25">
      <c r="A9">
        <v>4</v>
      </c>
      <c r="B9">
        <v>-1.05675986984498</v>
      </c>
      <c r="C9" t="s">
        <v>60</v>
      </c>
      <c r="D9">
        <v>2.4818815346444999E-2</v>
      </c>
      <c r="E9">
        <v>3.22644599503785E-2</v>
      </c>
      <c r="F9">
        <v>0.31380741651785699</v>
      </c>
      <c r="G9" t="s">
        <v>51</v>
      </c>
      <c r="H9">
        <v>21.263000000000002</v>
      </c>
      <c r="I9">
        <v>20.346</v>
      </c>
      <c r="J9">
        <v>21.263000000000002</v>
      </c>
      <c r="K9">
        <v>21.263000000000002</v>
      </c>
      <c r="L9" t="s">
        <v>41</v>
      </c>
      <c r="M9" t="s">
        <v>52</v>
      </c>
      <c r="N9" t="s">
        <v>31</v>
      </c>
      <c r="O9" t="s">
        <v>31</v>
      </c>
      <c r="P9" t="s">
        <v>31</v>
      </c>
      <c r="Q9" t="s">
        <v>61</v>
      </c>
      <c r="R9" t="s">
        <v>41</v>
      </c>
      <c r="S9" t="s">
        <v>52</v>
      </c>
      <c r="T9" t="s">
        <v>53</v>
      </c>
      <c r="U9" t="s">
        <v>57</v>
      </c>
      <c r="V9" t="s">
        <v>58</v>
      </c>
      <c r="W9" t="s">
        <v>59</v>
      </c>
    </row>
    <row r="10" spans="1:23" x14ac:dyDescent="0.25">
      <c r="A10">
        <v>5</v>
      </c>
      <c r="B10">
        <v>1.0223533666431199</v>
      </c>
      <c r="C10" t="s">
        <v>62</v>
      </c>
      <c r="D10">
        <v>2.4860862424617099E-2</v>
      </c>
      <c r="E10">
        <v>3.2319121152002299E-2</v>
      </c>
      <c r="F10">
        <v>0.135817929266217</v>
      </c>
      <c r="G10" t="s">
        <v>63</v>
      </c>
      <c r="H10">
        <v>41.683</v>
      </c>
      <c r="I10">
        <v>21.652999999999999</v>
      </c>
      <c r="J10">
        <v>41.683</v>
      </c>
      <c r="K10">
        <v>41.683</v>
      </c>
      <c r="L10" t="s">
        <v>41</v>
      </c>
      <c r="M10" t="s">
        <v>42</v>
      </c>
      <c r="N10" t="s">
        <v>64</v>
      </c>
      <c r="O10" t="s">
        <v>65</v>
      </c>
      <c r="P10" t="s">
        <v>66</v>
      </c>
      <c r="Q10" t="s">
        <v>67</v>
      </c>
      <c r="R10" t="s">
        <v>41</v>
      </c>
      <c r="S10" t="s">
        <v>42</v>
      </c>
      <c r="T10" t="s">
        <v>64</v>
      </c>
      <c r="U10" t="s">
        <v>65</v>
      </c>
      <c r="V10" t="s">
        <v>68</v>
      </c>
      <c r="W10" t="s">
        <v>69</v>
      </c>
    </row>
    <row r="11" spans="1:23" x14ac:dyDescent="0.25">
      <c r="A11">
        <v>5</v>
      </c>
      <c r="B11">
        <v>1.0223533666431199</v>
      </c>
      <c r="C11" t="s">
        <v>70</v>
      </c>
      <c r="D11">
        <v>2.4860862424617099E-2</v>
      </c>
      <c r="E11">
        <v>3.2319121152002299E-2</v>
      </c>
      <c r="F11">
        <v>0.13284832201626501</v>
      </c>
      <c r="G11" t="s">
        <v>63</v>
      </c>
      <c r="H11">
        <v>63.335999999999999</v>
      </c>
      <c r="I11">
        <v>21.652999999999999</v>
      </c>
      <c r="J11">
        <v>63.335999999999999</v>
      </c>
      <c r="K11">
        <v>63.335999999999999</v>
      </c>
      <c r="L11" t="s">
        <v>41</v>
      </c>
      <c r="M11" t="s">
        <v>42</v>
      </c>
      <c r="N11" t="s">
        <v>31</v>
      </c>
      <c r="O11" t="s">
        <v>31</v>
      </c>
      <c r="P11" t="s">
        <v>31</v>
      </c>
      <c r="Q11" t="s">
        <v>71</v>
      </c>
      <c r="R11" t="s">
        <v>41</v>
      </c>
      <c r="S11" t="s">
        <v>42</v>
      </c>
      <c r="T11" t="s">
        <v>64</v>
      </c>
      <c r="U11" t="s">
        <v>65</v>
      </c>
      <c r="V11" t="s">
        <v>68</v>
      </c>
      <c r="W11" t="s">
        <v>69</v>
      </c>
    </row>
    <row r="12" spans="1:23" x14ac:dyDescent="0.25">
      <c r="A12">
        <v>6</v>
      </c>
      <c r="B12">
        <v>-1.04654083427941</v>
      </c>
      <c r="C12" t="s">
        <v>72</v>
      </c>
      <c r="D12">
        <v>2.6465523542687799E-2</v>
      </c>
      <c r="E12">
        <v>3.44051806054941E-2</v>
      </c>
      <c r="F12">
        <v>3.5043585177061701E-2</v>
      </c>
      <c r="G12" t="s">
        <v>73</v>
      </c>
      <c r="H12">
        <v>41.878</v>
      </c>
      <c r="I12">
        <v>21.434999999999999</v>
      </c>
      <c r="J12">
        <v>41.878</v>
      </c>
      <c r="K12">
        <v>41.878</v>
      </c>
      <c r="L12" t="s">
        <v>41</v>
      </c>
      <c r="M12" t="s">
        <v>42</v>
      </c>
      <c r="N12" t="s">
        <v>74</v>
      </c>
      <c r="O12" t="s">
        <v>75</v>
      </c>
      <c r="P12" t="s">
        <v>76</v>
      </c>
      <c r="Q12" t="s">
        <v>77</v>
      </c>
      <c r="R12" t="s">
        <v>41</v>
      </c>
      <c r="S12" t="s">
        <v>42</v>
      </c>
      <c r="T12" t="s">
        <v>74</v>
      </c>
      <c r="U12" t="s">
        <v>75</v>
      </c>
      <c r="V12" t="s">
        <v>76</v>
      </c>
      <c r="W12" t="s">
        <v>78</v>
      </c>
    </row>
    <row r="13" spans="1:23" x14ac:dyDescent="0.25">
      <c r="A13">
        <v>6</v>
      </c>
      <c r="B13">
        <v>-1.04654083427941</v>
      </c>
      <c r="C13" t="s">
        <v>79</v>
      </c>
      <c r="D13">
        <v>2.6465523542687799E-2</v>
      </c>
      <c r="E13">
        <v>3.44051806054941E-2</v>
      </c>
      <c r="F13">
        <v>3.6674542867343798E-2</v>
      </c>
      <c r="G13" t="s">
        <v>73</v>
      </c>
      <c r="H13">
        <v>63.313000000000002</v>
      </c>
      <c r="I13">
        <v>21.434999999999999</v>
      </c>
      <c r="J13">
        <v>63.313000000000002</v>
      </c>
      <c r="K13">
        <v>63.313000000000002</v>
      </c>
      <c r="L13" t="s">
        <v>41</v>
      </c>
      <c r="M13" t="s">
        <v>42</v>
      </c>
      <c r="N13" t="s">
        <v>31</v>
      </c>
      <c r="O13" t="s">
        <v>31</v>
      </c>
      <c r="P13" t="s">
        <v>31</v>
      </c>
      <c r="Q13" t="s">
        <v>80</v>
      </c>
      <c r="R13" t="s">
        <v>41</v>
      </c>
      <c r="S13" t="s">
        <v>42</v>
      </c>
      <c r="T13" t="s">
        <v>74</v>
      </c>
      <c r="U13" t="s">
        <v>75</v>
      </c>
      <c r="V13" t="s">
        <v>76</v>
      </c>
      <c r="W13" t="s">
        <v>78</v>
      </c>
    </row>
    <row r="14" spans="1:23" x14ac:dyDescent="0.25">
      <c r="A14">
        <v>7</v>
      </c>
      <c r="B14">
        <v>-1.12011169405888</v>
      </c>
      <c r="C14" t="s">
        <v>81</v>
      </c>
      <c r="D14">
        <v>2.64791446183523E-2</v>
      </c>
      <c r="E14">
        <v>3.44228880038581E-2</v>
      </c>
      <c r="F14">
        <v>0.10746293633033201</v>
      </c>
      <c r="G14" t="s">
        <v>82</v>
      </c>
      <c r="H14">
        <v>66.918000000000006</v>
      </c>
      <c r="I14">
        <v>21.849</v>
      </c>
      <c r="J14">
        <v>66.918000000000006</v>
      </c>
      <c r="K14">
        <v>66.918000000000006</v>
      </c>
      <c r="L14" t="s">
        <v>41</v>
      </c>
      <c r="M14" t="s">
        <v>52</v>
      </c>
      <c r="N14" t="s">
        <v>83</v>
      </c>
      <c r="O14" t="s">
        <v>84</v>
      </c>
      <c r="P14" t="s">
        <v>85</v>
      </c>
      <c r="Q14" t="s">
        <v>86</v>
      </c>
      <c r="R14" t="s">
        <v>41</v>
      </c>
      <c r="S14" t="s">
        <v>52</v>
      </c>
      <c r="T14" t="s">
        <v>83</v>
      </c>
      <c r="U14" t="s">
        <v>87</v>
      </c>
      <c r="V14" t="s">
        <v>88</v>
      </c>
      <c r="W14" t="s">
        <v>89</v>
      </c>
    </row>
    <row r="15" spans="1:23" x14ac:dyDescent="0.25">
      <c r="A15">
        <v>7</v>
      </c>
      <c r="B15">
        <v>-1.12011169405888</v>
      </c>
      <c r="C15" t="s">
        <v>90</v>
      </c>
      <c r="D15">
        <v>2.64791446183523E-2</v>
      </c>
      <c r="E15">
        <v>3.44228880038581E-2</v>
      </c>
      <c r="F15">
        <v>9.5939482553676902E-2</v>
      </c>
      <c r="G15" t="s">
        <v>82</v>
      </c>
      <c r="H15">
        <v>45.069000000000003</v>
      </c>
      <c r="I15">
        <v>21.849</v>
      </c>
      <c r="J15">
        <v>44.956000000000003</v>
      </c>
      <c r="K15">
        <v>45.098999999999997</v>
      </c>
      <c r="L15" t="s">
        <v>41</v>
      </c>
      <c r="M15" t="s">
        <v>52</v>
      </c>
      <c r="N15" t="s">
        <v>83</v>
      </c>
      <c r="O15" t="s">
        <v>84</v>
      </c>
      <c r="P15" t="s">
        <v>85</v>
      </c>
      <c r="Q15" t="s">
        <v>91</v>
      </c>
      <c r="R15" t="s">
        <v>41</v>
      </c>
      <c r="S15" t="s">
        <v>52</v>
      </c>
      <c r="T15" t="s">
        <v>83</v>
      </c>
      <c r="U15" t="s">
        <v>87</v>
      </c>
      <c r="V15" t="s">
        <v>88</v>
      </c>
      <c r="W15" t="s">
        <v>89</v>
      </c>
    </row>
    <row r="16" spans="1:23" x14ac:dyDescent="0.25">
      <c r="A16">
        <v>8</v>
      </c>
      <c r="B16">
        <v>1.03932727011199</v>
      </c>
      <c r="C16" t="s">
        <v>92</v>
      </c>
      <c r="D16">
        <v>3.1511475444878499E-2</v>
      </c>
      <c r="E16">
        <v>4.0964918078342002E-2</v>
      </c>
      <c r="F16">
        <v>4.5128700573293802E-2</v>
      </c>
      <c r="G16" t="s">
        <v>93</v>
      </c>
      <c r="H16">
        <v>62.8797</v>
      </c>
      <c r="I16">
        <v>20.939699999999998</v>
      </c>
      <c r="J16">
        <v>62.8797</v>
      </c>
      <c r="K16">
        <v>62.8797</v>
      </c>
      <c r="L16" t="s">
        <v>25</v>
      </c>
      <c r="M16" t="s">
        <v>26</v>
      </c>
      <c r="N16" t="s">
        <v>31</v>
      </c>
      <c r="O16" t="s">
        <v>31</v>
      </c>
      <c r="P16" t="s">
        <v>31</v>
      </c>
      <c r="Q16" t="s">
        <v>94</v>
      </c>
      <c r="R16" t="s">
        <v>25</v>
      </c>
      <c r="S16" t="s">
        <v>26</v>
      </c>
      <c r="T16" t="s">
        <v>31</v>
      </c>
      <c r="U16" t="s">
        <v>31</v>
      </c>
      <c r="V16" t="s">
        <v>31</v>
      </c>
      <c r="W16" t="s">
        <v>95</v>
      </c>
    </row>
    <row r="17" spans="1:23" x14ac:dyDescent="0.25">
      <c r="A17">
        <v>8</v>
      </c>
      <c r="B17">
        <v>1.03932727011199</v>
      </c>
      <c r="C17" t="s">
        <v>96</v>
      </c>
      <c r="D17">
        <v>3.1511475444878499E-2</v>
      </c>
      <c r="E17">
        <v>4.0964918078342002E-2</v>
      </c>
      <c r="F17">
        <v>4.6903489170542802E-2</v>
      </c>
      <c r="G17" t="s">
        <v>93</v>
      </c>
      <c r="H17">
        <v>41.94</v>
      </c>
      <c r="I17">
        <v>20.939699999999998</v>
      </c>
      <c r="J17">
        <v>41.94</v>
      </c>
      <c r="K17">
        <v>41.94</v>
      </c>
      <c r="L17" t="s">
        <v>25</v>
      </c>
      <c r="M17" t="s">
        <v>26</v>
      </c>
      <c r="N17" t="s">
        <v>97</v>
      </c>
      <c r="O17" t="s">
        <v>98</v>
      </c>
      <c r="P17" t="s">
        <v>31</v>
      </c>
      <c r="Q17" t="s">
        <v>99</v>
      </c>
      <c r="R17" t="s">
        <v>25</v>
      </c>
      <c r="S17" t="s">
        <v>26</v>
      </c>
      <c r="T17" t="s">
        <v>31</v>
      </c>
      <c r="U17" t="s">
        <v>31</v>
      </c>
      <c r="V17" t="s">
        <v>31</v>
      </c>
      <c r="W17" t="s">
        <v>95</v>
      </c>
    </row>
    <row r="18" spans="1:23" x14ac:dyDescent="0.25">
      <c r="A18">
        <v>9</v>
      </c>
      <c r="B18">
        <v>-1.10172870811948</v>
      </c>
      <c r="C18" t="s">
        <v>100</v>
      </c>
      <c r="D18">
        <v>3.1615404377424897E-2</v>
      </c>
      <c r="E18">
        <v>4.1100025690652402E-2</v>
      </c>
      <c r="F18">
        <v>0.15103559089270599</v>
      </c>
      <c r="G18" t="s">
        <v>101</v>
      </c>
      <c r="H18">
        <v>37.799999999999997</v>
      </c>
      <c r="I18">
        <v>22.625</v>
      </c>
      <c r="J18">
        <v>37.799999999999997</v>
      </c>
      <c r="K18">
        <v>37.799999999999997</v>
      </c>
      <c r="L18" t="s">
        <v>41</v>
      </c>
      <c r="M18" t="s">
        <v>52</v>
      </c>
      <c r="N18" t="s">
        <v>102</v>
      </c>
      <c r="O18" t="s">
        <v>103</v>
      </c>
      <c r="P18" t="s">
        <v>104</v>
      </c>
      <c r="Q18" t="s">
        <v>105</v>
      </c>
      <c r="R18" t="s">
        <v>41</v>
      </c>
      <c r="S18" t="s">
        <v>52</v>
      </c>
      <c r="T18" t="s">
        <v>102</v>
      </c>
      <c r="U18" t="s">
        <v>103</v>
      </c>
      <c r="V18" t="s">
        <v>106</v>
      </c>
      <c r="W18" t="s">
        <v>107</v>
      </c>
    </row>
    <row r="19" spans="1:23" x14ac:dyDescent="0.25">
      <c r="A19">
        <v>9</v>
      </c>
      <c r="B19">
        <v>-1.10172870811948</v>
      </c>
      <c r="C19" t="s">
        <v>108</v>
      </c>
      <c r="D19">
        <v>3.1615404377424897E-2</v>
      </c>
      <c r="E19">
        <v>4.1100025690652402E-2</v>
      </c>
      <c r="F19">
        <v>0.13708963901876101</v>
      </c>
      <c r="G19" t="s">
        <v>101</v>
      </c>
      <c r="H19">
        <v>15.175000000000001</v>
      </c>
      <c r="I19">
        <v>22.625</v>
      </c>
      <c r="J19">
        <v>9.52</v>
      </c>
      <c r="K19">
        <v>20.83</v>
      </c>
      <c r="L19" t="s">
        <v>41</v>
      </c>
      <c r="M19" t="s">
        <v>52</v>
      </c>
      <c r="N19" t="s">
        <v>102</v>
      </c>
      <c r="O19" t="s">
        <v>103</v>
      </c>
      <c r="P19" t="s">
        <v>104</v>
      </c>
      <c r="Q19" t="s">
        <v>109</v>
      </c>
      <c r="R19" t="s">
        <v>41</v>
      </c>
      <c r="S19" t="s">
        <v>52</v>
      </c>
      <c r="T19" t="s">
        <v>102</v>
      </c>
      <c r="U19" t="s">
        <v>103</v>
      </c>
      <c r="V19" t="s">
        <v>106</v>
      </c>
      <c r="W19" t="s">
        <v>107</v>
      </c>
    </row>
    <row r="20" spans="1:23" x14ac:dyDescent="0.25">
      <c r="A20">
        <v>10</v>
      </c>
      <c r="B20">
        <v>-1.1130564259863001</v>
      </c>
      <c r="C20" t="s">
        <v>110</v>
      </c>
      <c r="D20">
        <v>3.2227673502469197E-2</v>
      </c>
      <c r="E20">
        <v>4.1895975553209903E-2</v>
      </c>
      <c r="F20">
        <v>5.8585773220415298E-2</v>
      </c>
      <c r="G20" t="s">
        <v>111</v>
      </c>
      <c r="H20">
        <v>70.789000000000001</v>
      </c>
      <c r="I20">
        <v>21.928999999999998</v>
      </c>
      <c r="J20">
        <v>70.412999999999997</v>
      </c>
      <c r="K20">
        <v>71.165000000000006</v>
      </c>
      <c r="L20" t="s">
        <v>41</v>
      </c>
      <c r="M20" t="s">
        <v>42</v>
      </c>
      <c r="N20" t="s">
        <v>31</v>
      </c>
      <c r="O20" t="s">
        <v>31</v>
      </c>
      <c r="P20" t="s">
        <v>31</v>
      </c>
      <c r="Q20" t="s">
        <v>112</v>
      </c>
      <c r="R20" t="s">
        <v>41</v>
      </c>
      <c r="S20" t="s">
        <v>42</v>
      </c>
      <c r="T20" t="s">
        <v>31</v>
      </c>
      <c r="U20" t="s">
        <v>31</v>
      </c>
      <c r="V20" t="s">
        <v>31</v>
      </c>
      <c r="W20" t="s">
        <v>113</v>
      </c>
    </row>
    <row r="21" spans="1:23" x14ac:dyDescent="0.25">
      <c r="A21">
        <v>10</v>
      </c>
      <c r="B21">
        <v>-1.1130564259863001</v>
      </c>
      <c r="C21" t="s">
        <v>114</v>
      </c>
      <c r="D21">
        <v>3.2227673502469197E-2</v>
      </c>
      <c r="E21">
        <v>4.1895975553209903E-2</v>
      </c>
      <c r="F21">
        <v>5.2635043338886703E-2</v>
      </c>
      <c r="G21" t="s">
        <v>111</v>
      </c>
      <c r="H21">
        <v>48.86</v>
      </c>
      <c r="I21">
        <v>21.928999999999998</v>
      </c>
      <c r="J21">
        <v>48.86</v>
      </c>
      <c r="K21">
        <v>48.86</v>
      </c>
      <c r="L21" t="s">
        <v>41</v>
      </c>
      <c r="M21" t="s">
        <v>42</v>
      </c>
      <c r="N21" t="s">
        <v>115</v>
      </c>
      <c r="O21" t="s">
        <v>31</v>
      </c>
      <c r="P21" t="s">
        <v>31</v>
      </c>
      <c r="Q21" t="s">
        <v>116</v>
      </c>
      <c r="R21" t="s">
        <v>41</v>
      </c>
      <c r="S21" t="s">
        <v>42</v>
      </c>
      <c r="T21" t="s">
        <v>31</v>
      </c>
      <c r="U21" t="s">
        <v>31</v>
      </c>
      <c r="V21" t="s">
        <v>31</v>
      </c>
      <c r="W21" t="s">
        <v>113</v>
      </c>
    </row>
    <row r="22" spans="1:23" x14ac:dyDescent="0.25">
      <c r="A22">
        <v>11</v>
      </c>
      <c r="B22">
        <v>1.1412024899008599</v>
      </c>
      <c r="C22" t="s">
        <v>117</v>
      </c>
      <c r="D22">
        <v>3.6662630428901298E-2</v>
      </c>
      <c r="E22">
        <v>4.7661419557571701E-2</v>
      </c>
      <c r="F22">
        <v>4.9280246517129103E-2</v>
      </c>
      <c r="G22" t="s">
        <v>118</v>
      </c>
      <c r="H22">
        <v>64.222899999999996</v>
      </c>
      <c r="I22">
        <v>26.302900000000001</v>
      </c>
      <c r="J22">
        <v>63.619</v>
      </c>
      <c r="K22">
        <v>64.826800000000006</v>
      </c>
      <c r="L22" t="s">
        <v>25</v>
      </c>
      <c r="M22" t="s">
        <v>26</v>
      </c>
      <c r="N22" t="s">
        <v>31</v>
      </c>
      <c r="O22" t="s">
        <v>31</v>
      </c>
      <c r="P22" t="s">
        <v>31</v>
      </c>
      <c r="Q22" t="s">
        <v>119</v>
      </c>
      <c r="R22" t="s">
        <v>25</v>
      </c>
      <c r="S22" t="s">
        <v>26</v>
      </c>
      <c r="T22" t="s">
        <v>31</v>
      </c>
      <c r="U22" t="s">
        <v>31</v>
      </c>
      <c r="V22" t="s">
        <v>31</v>
      </c>
      <c r="W22" t="s">
        <v>120</v>
      </c>
    </row>
    <row r="23" spans="1:23" x14ac:dyDescent="0.25">
      <c r="A23">
        <v>11</v>
      </c>
      <c r="B23">
        <v>1.1412024899008599</v>
      </c>
      <c r="C23" t="s">
        <v>121</v>
      </c>
      <c r="D23">
        <v>3.6662630428901298E-2</v>
      </c>
      <c r="E23">
        <v>4.7661419557571701E-2</v>
      </c>
      <c r="F23">
        <v>5.6238740028276099E-2</v>
      </c>
      <c r="G23" t="s">
        <v>118</v>
      </c>
      <c r="H23">
        <v>37.92</v>
      </c>
      <c r="I23">
        <v>26.302900000000001</v>
      </c>
      <c r="J23">
        <v>41.872999999999998</v>
      </c>
      <c r="K23">
        <v>59.510300000000001</v>
      </c>
      <c r="L23" t="s">
        <v>25</v>
      </c>
      <c r="M23" t="s">
        <v>26</v>
      </c>
      <c r="N23" t="s">
        <v>31</v>
      </c>
      <c r="O23" t="s">
        <v>31</v>
      </c>
      <c r="P23" t="s">
        <v>31</v>
      </c>
      <c r="Q23" t="s">
        <v>122</v>
      </c>
      <c r="R23" t="s">
        <v>25</v>
      </c>
      <c r="S23" t="s">
        <v>26</v>
      </c>
      <c r="T23" t="s">
        <v>31</v>
      </c>
      <c r="U23" t="s">
        <v>31</v>
      </c>
      <c r="V23" t="s">
        <v>31</v>
      </c>
      <c r="W23" t="s">
        <v>120</v>
      </c>
    </row>
    <row r="24" spans="1:23" x14ac:dyDescent="0.25">
      <c r="A24">
        <v>12</v>
      </c>
      <c r="B24">
        <v>1.10725090709949</v>
      </c>
      <c r="C24" t="s">
        <v>123</v>
      </c>
      <c r="D24">
        <v>3.8261980310218602E-2</v>
      </c>
      <c r="E24">
        <v>4.9740574403284103E-2</v>
      </c>
      <c r="F24">
        <v>0.110917796890041</v>
      </c>
      <c r="G24" t="s">
        <v>124</v>
      </c>
      <c r="H24">
        <v>25.382000000000001</v>
      </c>
      <c r="I24">
        <v>24.869669999999999</v>
      </c>
      <c r="J24">
        <v>25.382000000000001</v>
      </c>
      <c r="K24">
        <v>25.382000000000001</v>
      </c>
      <c r="L24" t="s">
        <v>25</v>
      </c>
      <c r="M24" t="s">
        <v>26</v>
      </c>
      <c r="N24" t="s">
        <v>31</v>
      </c>
      <c r="O24" t="s">
        <v>31</v>
      </c>
      <c r="P24" t="s">
        <v>31</v>
      </c>
      <c r="Q24" t="s">
        <v>125</v>
      </c>
      <c r="R24" t="s">
        <v>25</v>
      </c>
      <c r="S24" t="s">
        <v>26</v>
      </c>
      <c r="T24" t="s">
        <v>31</v>
      </c>
      <c r="U24" t="s">
        <v>31</v>
      </c>
      <c r="V24" t="s">
        <v>31</v>
      </c>
      <c r="W24" t="s">
        <v>126</v>
      </c>
    </row>
    <row r="25" spans="1:23" x14ac:dyDescent="0.25">
      <c r="A25">
        <v>12</v>
      </c>
      <c r="B25">
        <v>1.10725090709949</v>
      </c>
      <c r="C25" t="s">
        <v>127</v>
      </c>
      <c r="D25">
        <v>3.8261980310218602E-2</v>
      </c>
      <c r="E25">
        <v>4.9740574403284103E-2</v>
      </c>
      <c r="F25">
        <v>0.122813831219974</v>
      </c>
      <c r="G25" t="s">
        <v>124</v>
      </c>
      <c r="H25">
        <v>0.51232999999999995</v>
      </c>
      <c r="I25">
        <v>24.869669999999999</v>
      </c>
      <c r="J25">
        <v>22.585000000000001</v>
      </c>
      <c r="K25">
        <v>0.51232999999999995</v>
      </c>
      <c r="L25" t="s">
        <v>25</v>
      </c>
      <c r="M25" t="s">
        <v>26</v>
      </c>
      <c r="N25" t="s">
        <v>31</v>
      </c>
      <c r="O25" t="s">
        <v>31</v>
      </c>
      <c r="P25" t="s">
        <v>31</v>
      </c>
      <c r="Q25" t="s">
        <v>128</v>
      </c>
      <c r="R25" t="s">
        <v>25</v>
      </c>
      <c r="S25" t="s">
        <v>26</v>
      </c>
      <c r="T25" t="s">
        <v>31</v>
      </c>
      <c r="U25" t="s">
        <v>31</v>
      </c>
      <c r="V25" t="s">
        <v>31</v>
      </c>
      <c r="W25" t="s">
        <v>126</v>
      </c>
    </row>
    <row r="26" spans="1:23" x14ac:dyDescent="0.25">
      <c r="A26">
        <v>13</v>
      </c>
      <c r="B26">
        <v>1.1296127270401</v>
      </c>
      <c r="C26" t="s">
        <v>129</v>
      </c>
      <c r="D26">
        <v>4.06869456151326E-2</v>
      </c>
      <c r="E26">
        <v>5.2893029299672399E-2</v>
      </c>
      <c r="F26">
        <v>6.7798827202840806E-2</v>
      </c>
      <c r="G26" t="s">
        <v>130</v>
      </c>
      <c r="H26">
        <v>45.075000000000003</v>
      </c>
      <c r="I26">
        <v>21.477</v>
      </c>
      <c r="J26">
        <v>45.075000000000003</v>
      </c>
      <c r="K26">
        <v>45.085000000000001</v>
      </c>
      <c r="L26" t="s">
        <v>41</v>
      </c>
      <c r="M26" t="s">
        <v>131</v>
      </c>
      <c r="N26" t="s">
        <v>132</v>
      </c>
      <c r="O26" t="s">
        <v>133</v>
      </c>
      <c r="P26" t="s">
        <v>134</v>
      </c>
      <c r="Q26" t="s">
        <v>135</v>
      </c>
      <c r="R26" t="s">
        <v>41</v>
      </c>
      <c r="S26" t="s">
        <v>131</v>
      </c>
      <c r="T26" t="s">
        <v>132</v>
      </c>
      <c r="U26" t="s">
        <v>133</v>
      </c>
      <c r="V26" t="s">
        <v>136</v>
      </c>
      <c r="W26" t="s">
        <v>137</v>
      </c>
    </row>
    <row r="27" spans="1:23" x14ac:dyDescent="0.25">
      <c r="A27">
        <v>13</v>
      </c>
      <c r="B27">
        <v>1.1296127270401</v>
      </c>
      <c r="C27" t="s">
        <v>138</v>
      </c>
      <c r="D27">
        <v>4.06869456151326E-2</v>
      </c>
      <c r="E27">
        <v>5.2893029299672399E-2</v>
      </c>
      <c r="F27">
        <v>6.0019531986411502E-2</v>
      </c>
      <c r="G27" t="s">
        <v>130</v>
      </c>
      <c r="H27">
        <v>66.552000000000007</v>
      </c>
      <c r="I27">
        <v>21.477</v>
      </c>
      <c r="J27">
        <v>66.552000000000007</v>
      </c>
      <c r="K27">
        <v>66.552000000000007</v>
      </c>
      <c r="L27" t="s">
        <v>41</v>
      </c>
      <c r="M27" t="s">
        <v>131</v>
      </c>
      <c r="N27" t="s">
        <v>132</v>
      </c>
      <c r="O27" t="s">
        <v>133</v>
      </c>
      <c r="P27" t="s">
        <v>136</v>
      </c>
      <c r="Q27" t="s">
        <v>139</v>
      </c>
      <c r="R27" t="s">
        <v>41</v>
      </c>
      <c r="S27" t="s">
        <v>131</v>
      </c>
      <c r="T27" t="s">
        <v>132</v>
      </c>
      <c r="U27" t="s">
        <v>133</v>
      </c>
      <c r="V27" t="s">
        <v>136</v>
      </c>
      <c r="W27" t="s">
        <v>137</v>
      </c>
    </row>
    <row r="28" spans="1:23" x14ac:dyDescent="0.25">
      <c r="A28">
        <v>14</v>
      </c>
      <c r="B28">
        <v>-1.05476750570318</v>
      </c>
      <c r="C28" t="s">
        <v>140</v>
      </c>
      <c r="D28">
        <v>4.1682475049032601E-2</v>
      </c>
      <c r="E28">
        <v>5.4187217563742403E-2</v>
      </c>
      <c r="F28">
        <v>6.8220697477382602E-2</v>
      </c>
      <c r="G28" t="s">
        <v>141</v>
      </c>
      <c r="H28">
        <v>43.811</v>
      </c>
      <c r="I28">
        <v>22.328700000000001</v>
      </c>
      <c r="J28">
        <v>43.811</v>
      </c>
      <c r="K28">
        <v>43.811</v>
      </c>
      <c r="L28" t="s">
        <v>25</v>
      </c>
      <c r="M28" t="s">
        <v>26</v>
      </c>
      <c r="N28" t="s">
        <v>97</v>
      </c>
      <c r="O28" t="s">
        <v>98</v>
      </c>
      <c r="P28" t="s">
        <v>31</v>
      </c>
      <c r="Q28" t="s">
        <v>142</v>
      </c>
      <c r="R28" t="s">
        <v>25</v>
      </c>
      <c r="S28" t="s">
        <v>26</v>
      </c>
      <c r="T28" t="s">
        <v>31</v>
      </c>
      <c r="U28" t="s">
        <v>31</v>
      </c>
      <c r="V28" t="s">
        <v>31</v>
      </c>
      <c r="W28" t="s">
        <v>143</v>
      </c>
    </row>
    <row r="29" spans="1:23" x14ac:dyDescent="0.25">
      <c r="A29">
        <v>14</v>
      </c>
      <c r="B29">
        <v>-1.05476750570318</v>
      </c>
      <c r="C29" t="s">
        <v>144</v>
      </c>
      <c r="D29">
        <v>4.1682475049032601E-2</v>
      </c>
      <c r="E29">
        <v>5.4187217563742403E-2</v>
      </c>
      <c r="F29">
        <v>7.1956974915550101E-2</v>
      </c>
      <c r="G29" t="s">
        <v>141</v>
      </c>
      <c r="H29">
        <v>66.139700000000005</v>
      </c>
      <c r="I29">
        <v>22.328700000000001</v>
      </c>
      <c r="J29">
        <v>65.951400000000007</v>
      </c>
      <c r="K29">
        <v>66.328000000000003</v>
      </c>
      <c r="L29" t="s">
        <v>25</v>
      </c>
      <c r="M29" t="s">
        <v>26</v>
      </c>
      <c r="N29" t="s">
        <v>31</v>
      </c>
      <c r="O29" t="s">
        <v>31</v>
      </c>
      <c r="P29" t="s">
        <v>31</v>
      </c>
      <c r="Q29" t="s">
        <v>145</v>
      </c>
      <c r="R29" t="s">
        <v>25</v>
      </c>
      <c r="S29" t="s">
        <v>26</v>
      </c>
      <c r="T29" t="s">
        <v>31</v>
      </c>
      <c r="U29" t="s">
        <v>31</v>
      </c>
      <c r="V29" t="s">
        <v>31</v>
      </c>
      <c r="W29" t="s">
        <v>143</v>
      </c>
    </row>
    <row r="30" spans="1:23" x14ac:dyDescent="0.25">
      <c r="A30">
        <v>15</v>
      </c>
      <c r="B30">
        <v>1.04648895103805</v>
      </c>
      <c r="C30" t="s">
        <v>146</v>
      </c>
      <c r="D30">
        <v>4.3336188562584199E-2</v>
      </c>
      <c r="E30">
        <v>5.6337045131359398E-2</v>
      </c>
      <c r="F30">
        <v>0.18120037167827599</v>
      </c>
      <c r="G30" t="s">
        <v>147</v>
      </c>
      <c r="H30">
        <v>78.125799999999998</v>
      </c>
      <c r="I30">
        <v>31.5108</v>
      </c>
      <c r="J30">
        <v>77.619200000000006</v>
      </c>
      <c r="K30">
        <v>78.254199999999997</v>
      </c>
      <c r="L30" t="s">
        <v>25</v>
      </c>
      <c r="M30" t="s">
        <v>26</v>
      </c>
      <c r="N30" t="s">
        <v>97</v>
      </c>
      <c r="O30" t="s">
        <v>148</v>
      </c>
      <c r="P30" t="s">
        <v>149</v>
      </c>
      <c r="Q30" t="s">
        <v>150</v>
      </c>
      <c r="R30" t="s">
        <v>25</v>
      </c>
      <c r="S30" t="s">
        <v>26</v>
      </c>
      <c r="T30" t="s">
        <v>31</v>
      </c>
      <c r="U30" t="s">
        <v>31</v>
      </c>
      <c r="V30" t="s">
        <v>31</v>
      </c>
      <c r="W30" t="s">
        <v>151</v>
      </c>
    </row>
    <row r="31" spans="1:23" x14ac:dyDescent="0.25">
      <c r="A31">
        <v>15</v>
      </c>
      <c r="B31">
        <v>1.04648895103805</v>
      </c>
      <c r="C31" t="s">
        <v>152</v>
      </c>
      <c r="D31">
        <v>4.3336188562584199E-2</v>
      </c>
      <c r="E31">
        <v>5.6337045131359398E-2</v>
      </c>
      <c r="F31">
        <v>0.189624186885303</v>
      </c>
      <c r="G31" t="s">
        <v>147</v>
      </c>
      <c r="H31">
        <v>46.615000000000002</v>
      </c>
      <c r="I31">
        <v>31.5108</v>
      </c>
      <c r="J31">
        <v>46.615000000000002</v>
      </c>
      <c r="K31">
        <v>47.228099999999998</v>
      </c>
      <c r="L31" t="s">
        <v>25</v>
      </c>
      <c r="M31" t="s">
        <v>26</v>
      </c>
      <c r="N31" t="s">
        <v>97</v>
      </c>
      <c r="O31" t="s">
        <v>148</v>
      </c>
      <c r="P31" t="s">
        <v>153</v>
      </c>
      <c r="Q31" t="s">
        <v>154</v>
      </c>
      <c r="R31" t="s">
        <v>25</v>
      </c>
      <c r="S31" t="s">
        <v>26</v>
      </c>
      <c r="T31" t="s">
        <v>31</v>
      </c>
      <c r="U31" t="s">
        <v>31</v>
      </c>
      <c r="V31" t="s">
        <v>31</v>
      </c>
      <c r="W31" t="s">
        <v>151</v>
      </c>
    </row>
    <row r="32" spans="1:23" x14ac:dyDescent="0.25">
      <c r="A32">
        <v>16</v>
      </c>
      <c r="B32">
        <v>-1.0177660298189299</v>
      </c>
      <c r="C32" t="s">
        <v>155</v>
      </c>
      <c r="D32">
        <v>4.3435235764951098E-2</v>
      </c>
      <c r="E32">
        <v>5.6465806494436499E-2</v>
      </c>
      <c r="F32">
        <v>0.150042640756406</v>
      </c>
      <c r="G32" t="s">
        <v>156</v>
      </c>
      <c r="H32">
        <v>45.069000000000003</v>
      </c>
      <c r="I32">
        <v>21.849</v>
      </c>
      <c r="J32">
        <v>43.442999999999998</v>
      </c>
      <c r="K32">
        <v>45.098999999999997</v>
      </c>
      <c r="L32" t="s">
        <v>41</v>
      </c>
      <c r="M32" t="s">
        <v>42</v>
      </c>
      <c r="N32" t="s">
        <v>157</v>
      </c>
      <c r="O32" t="s">
        <v>158</v>
      </c>
      <c r="P32" t="s">
        <v>159</v>
      </c>
      <c r="Q32" t="s">
        <v>160</v>
      </c>
      <c r="R32" t="s">
        <v>41</v>
      </c>
      <c r="S32" t="s">
        <v>42</v>
      </c>
      <c r="T32" t="s">
        <v>157</v>
      </c>
      <c r="U32" t="s">
        <v>158</v>
      </c>
      <c r="V32" t="s">
        <v>161</v>
      </c>
      <c r="W32" t="s">
        <v>162</v>
      </c>
    </row>
    <row r="33" spans="1:23" x14ac:dyDescent="0.25">
      <c r="A33">
        <v>16</v>
      </c>
      <c r="B33">
        <v>-1.0177660298189299</v>
      </c>
      <c r="C33" t="s">
        <v>163</v>
      </c>
      <c r="D33">
        <v>4.3435235764951098E-2</v>
      </c>
      <c r="E33">
        <v>5.6465806494436499E-2</v>
      </c>
      <c r="F33">
        <v>0.15270830278619399</v>
      </c>
      <c r="G33" t="s">
        <v>156</v>
      </c>
      <c r="H33">
        <v>66.918000000000006</v>
      </c>
      <c r="I33">
        <v>21.849</v>
      </c>
      <c r="J33">
        <v>59.658999999999999</v>
      </c>
      <c r="K33">
        <v>66.918000000000006</v>
      </c>
      <c r="L33" t="s">
        <v>41</v>
      </c>
      <c r="M33" t="s">
        <v>42</v>
      </c>
      <c r="N33" t="s">
        <v>157</v>
      </c>
      <c r="O33" t="s">
        <v>158</v>
      </c>
      <c r="P33" t="s">
        <v>164</v>
      </c>
      <c r="Q33" t="s">
        <v>165</v>
      </c>
      <c r="R33" t="s">
        <v>41</v>
      </c>
      <c r="S33" t="s">
        <v>42</v>
      </c>
      <c r="T33" t="s">
        <v>157</v>
      </c>
      <c r="U33" t="s">
        <v>158</v>
      </c>
      <c r="V33" t="s">
        <v>161</v>
      </c>
      <c r="W33" t="s">
        <v>162</v>
      </c>
    </row>
    <row r="34" spans="1:23" x14ac:dyDescent="0.25">
      <c r="A34">
        <v>17</v>
      </c>
      <c r="B34">
        <v>-1.32805025399925</v>
      </c>
      <c r="C34" t="s">
        <v>166</v>
      </c>
      <c r="D34">
        <v>4.58053806193673E-2</v>
      </c>
      <c r="E34">
        <v>5.95469948051775E-2</v>
      </c>
      <c r="F34">
        <v>0.103684103676939</v>
      </c>
      <c r="G34" t="s">
        <v>167</v>
      </c>
      <c r="H34">
        <v>78.962000000000003</v>
      </c>
      <c r="I34">
        <v>20.164000000000001</v>
      </c>
      <c r="J34">
        <v>78.23</v>
      </c>
      <c r="K34">
        <v>79.694000000000003</v>
      </c>
      <c r="L34" t="s">
        <v>41</v>
      </c>
      <c r="M34" t="s">
        <v>131</v>
      </c>
      <c r="N34" t="s">
        <v>31</v>
      </c>
      <c r="O34" t="s">
        <v>31</v>
      </c>
      <c r="P34" t="s">
        <v>31</v>
      </c>
      <c r="Q34" t="s">
        <v>168</v>
      </c>
      <c r="R34" t="s">
        <v>41</v>
      </c>
      <c r="S34" t="s">
        <v>131</v>
      </c>
      <c r="T34" t="s">
        <v>132</v>
      </c>
      <c r="U34" t="s">
        <v>133</v>
      </c>
      <c r="V34" t="s">
        <v>169</v>
      </c>
      <c r="W34" t="s">
        <v>170</v>
      </c>
    </row>
    <row r="35" spans="1:23" x14ac:dyDescent="0.25">
      <c r="A35">
        <v>17</v>
      </c>
      <c r="B35">
        <v>-1.32805025399925</v>
      </c>
      <c r="C35" t="s">
        <v>171</v>
      </c>
      <c r="D35">
        <v>4.58053806193673E-2</v>
      </c>
      <c r="E35">
        <v>5.95469948051775E-2</v>
      </c>
      <c r="F35">
        <v>7.8072424868492904E-2</v>
      </c>
      <c r="G35" t="s">
        <v>167</v>
      </c>
      <c r="H35">
        <v>58.798000000000002</v>
      </c>
      <c r="I35">
        <v>20.164000000000001</v>
      </c>
      <c r="J35">
        <v>58.798000000000002</v>
      </c>
      <c r="K35">
        <v>58.798000000000002</v>
      </c>
      <c r="L35" t="s">
        <v>41</v>
      </c>
      <c r="M35" t="s">
        <v>131</v>
      </c>
      <c r="N35" t="s">
        <v>132</v>
      </c>
      <c r="O35" t="s">
        <v>133</v>
      </c>
      <c r="P35" t="s">
        <v>172</v>
      </c>
      <c r="Q35" t="s">
        <v>173</v>
      </c>
      <c r="R35" t="s">
        <v>41</v>
      </c>
      <c r="S35" t="s">
        <v>131</v>
      </c>
      <c r="T35" t="s">
        <v>132</v>
      </c>
      <c r="U35" t="s">
        <v>133</v>
      </c>
      <c r="V35" t="s">
        <v>169</v>
      </c>
      <c r="W35" t="s">
        <v>170</v>
      </c>
    </row>
    <row r="36" spans="1:23" x14ac:dyDescent="0.25">
      <c r="A36">
        <v>18</v>
      </c>
      <c r="B36">
        <v>1.1031591476362299</v>
      </c>
      <c r="C36" t="s">
        <v>174</v>
      </c>
      <c r="D36">
        <v>4.69885834831568E-2</v>
      </c>
      <c r="E36">
        <v>6.1085158528103797E-2</v>
      </c>
      <c r="F36">
        <v>0.15981422559953301</v>
      </c>
      <c r="G36" t="s">
        <v>175</v>
      </c>
      <c r="H36">
        <v>64.205150000000003</v>
      </c>
      <c r="I36">
        <v>20.679349999999999</v>
      </c>
      <c r="J36">
        <v>59.701999999999998</v>
      </c>
      <c r="K36">
        <v>68.708299999999994</v>
      </c>
      <c r="L36" t="s">
        <v>25</v>
      </c>
      <c r="M36" t="s">
        <v>26</v>
      </c>
      <c r="N36" t="s">
        <v>27</v>
      </c>
      <c r="O36" t="s">
        <v>28</v>
      </c>
      <c r="P36" t="s">
        <v>176</v>
      </c>
      <c r="Q36" t="s">
        <v>177</v>
      </c>
      <c r="R36" t="s">
        <v>25</v>
      </c>
      <c r="S36" t="s">
        <v>26</v>
      </c>
      <c r="T36" t="s">
        <v>27</v>
      </c>
      <c r="U36" t="s">
        <v>28</v>
      </c>
      <c r="V36" t="s">
        <v>178</v>
      </c>
      <c r="W36" t="s">
        <v>179</v>
      </c>
    </row>
    <row r="37" spans="1:23" x14ac:dyDescent="0.25">
      <c r="A37">
        <v>18</v>
      </c>
      <c r="B37">
        <v>1.1031591476362299</v>
      </c>
      <c r="C37" t="s">
        <v>180</v>
      </c>
      <c r="D37">
        <v>4.69885834831568E-2</v>
      </c>
      <c r="E37">
        <v>6.1085158528103797E-2</v>
      </c>
      <c r="F37">
        <v>0.17630052489252501</v>
      </c>
      <c r="G37" t="s">
        <v>175</v>
      </c>
      <c r="H37">
        <v>43.525799999999997</v>
      </c>
      <c r="I37">
        <v>20.679349999999999</v>
      </c>
      <c r="J37">
        <v>38.764000000000003</v>
      </c>
      <c r="K37">
        <v>60.27</v>
      </c>
      <c r="L37" t="s">
        <v>25</v>
      </c>
      <c r="M37" t="s">
        <v>26</v>
      </c>
      <c r="N37" t="s">
        <v>27</v>
      </c>
      <c r="O37" t="s">
        <v>28</v>
      </c>
      <c r="P37" t="s">
        <v>176</v>
      </c>
      <c r="Q37" t="s">
        <v>181</v>
      </c>
      <c r="R37" t="s">
        <v>25</v>
      </c>
      <c r="S37" t="s">
        <v>26</v>
      </c>
      <c r="T37" t="s">
        <v>27</v>
      </c>
      <c r="U37" t="s">
        <v>28</v>
      </c>
      <c r="V37" t="s">
        <v>178</v>
      </c>
      <c r="W37" t="s">
        <v>179</v>
      </c>
    </row>
    <row r="38" spans="1:23" x14ac:dyDescent="0.25">
      <c r="A38">
        <v>19</v>
      </c>
      <c r="B38">
        <v>1.0731200572619699</v>
      </c>
      <c r="C38" t="s">
        <v>182</v>
      </c>
      <c r="D38">
        <v>4.8921860981392798E-2</v>
      </c>
      <c r="E38">
        <v>6.3598419275810697E-2</v>
      </c>
      <c r="F38">
        <v>0.108401292733375</v>
      </c>
      <c r="G38" t="s">
        <v>183</v>
      </c>
      <c r="H38">
        <v>44.997100000000003</v>
      </c>
      <c r="I38">
        <v>22.8809</v>
      </c>
      <c r="J38">
        <v>44.997100000000003</v>
      </c>
      <c r="K38">
        <v>44.997100000000003</v>
      </c>
      <c r="L38" t="s">
        <v>41</v>
      </c>
      <c r="M38" t="s">
        <v>184</v>
      </c>
      <c r="N38" t="s">
        <v>185</v>
      </c>
      <c r="O38" t="s">
        <v>186</v>
      </c>
      <c r="P38" t="s">
        <v>187</v>
      </c>
      <c r="Q38" t="s">
        <v>188</v>
      </c>
      <c r="R38" t="s">
        <v>41</v>
      </c>
      <c r="S38" t="s">
        <v>184</v>
      </c>
      <c r="T38" t="s">
        <v>185</v>
      </c>
      <c r="U38" t="s">
        <v>189</v>
      </c>
      <c r="V38" t="s">
        <v>190</v>
      </c>
      <c r="W38" t="s">
        <v>191</v>
      </c>
    </row>
    <row r="39" spans="1:23" x14ac:dyDescent="0.25">
      <c r="A39">
        <v>19</v>
      </c>
      <c r="B39">
        <v>1.0731200572619699</v>
      </c>
      <c r="C39" t="s">
        <v>192</v>
      </c>
      <c r="D39">
        <v>4.8921860981392798E-2</v>
      </c>
      <c r="E39">
        <v>6.3598419275810697E-2</v>
      </c>
      <c r="F39">
        <v>0.101015065369253</v>
      </c>
      <c r="G39" t="s">
        <v>183</v>
      </c>
      <c r="H39">
        <v>67.878</v>
      </c>
      <c r="I39">
        <v>22.8809</v>
      </c>
      <c r="J39">
        <v>67.878</v>
      </c>
      <c r="K39">
        <v>67.878</v>
      </c>
      <c r="L39" t="s">
        <v>41</v>
      </c>
      <c r="M39" t="s">
        <v>184</v>
      </c>
      <c r="N39" t="s">
        <v>31</v>
      </c>
      <c r="O39" t="s">
        <v>31</v>
      </c>
      <c r="P39" t="s">
        <v>31</v>
      </c>
      <c r="Q39" t="s">
        <v>193</v>
      </c>
      <c r="R39" t="s">
        <v>41</v>
      </c>
      <c r="S39" t="s">
        <v>184</v>
      </c>
      <c r="T39" t="s">
        <v>185</v>
      </c>
      <c r="U39" t="s">
        <v>189</v>
      </c>
      <c r="V39" t="s">
        <v>190</v>
      </c>
      <c r="W39" t="s">
        <v>191</v>
      </c>
    </row>
    <row r="40" spans="1:23" x14ac:dyDescent="0.25">
      <c r="A40">
        <v>20</v>
      </c>
      <c r="B40">
        <v>1.0258899933188399</v>
      </c>
      <c r="C40" t="s">
        <v>194</v>
      </c>
      <c r="D40">
        <v>4.9230003247342898E-2</v>
      </c>
      <c r="E40">
        <v>6.3999004221545794E-2</v>
      </c>
      <c r="F40">
        <v>0.153950111938807</v>
      </c>
      <c r="G40" t="s">
        <v>195</v>
      </c>
      <c r="H40">
        <v>0.8</v>
      </c>
      <c r="I40">
        <v>20.265000000000001</v>
      </c>
      <c r="J40">
        <v>0.8</v>
      </c>
      <c r="K40">
        <v>9.77</v>
      </c>
      <c r="L40" t="s">
        <v>41</v>
      </c>
      <c r="M40" t="s">
        <v>196</v>
      </c>
      <c r="N40" t="s">
        <v>197</v>
      </c>
      <c r="O40" t="s">
        <v>198</v>
      </c>
      <c r="P40" t="s">
        <v>199</v>
      </c>
      <c r="Q40" t="s">
        <v>200</v>
      </c>
      <c r="R40" t="s">
        <v>41</v>
      </c>
      <c r="S40" t="s">
        <v>196</v>
      </c>
      <c r="T40" t="s">
        <v>197</v>
      </c>
      <c r="U40" t="s">
        <v>198</v>
      </c>
      <c r="V40" t="s">
        <v>201</v>
      </c>
      <c r="W40" t="s">
        <v>202</v>
      </c>
    </row>
    <row r="41" spans="1:23" x14ac:dyDescent="0.25">
      <c r="A41">
        <v>20</v>
      </c>
      <c r="B41">
        <v>1.0258899933188399</v>
      </c>
      <c r="C41" t="s">
        <v>203</v>
      </c>
      <c r="D41">
        <v>4.9230003247342898E-2</v>
      </c>
      <c r="E41">
        <v>6.3999004221545794E-2</v>
      </c>
      <c r="F41">
        <v>0.15006493185567099</v>
      </c>
      <c r="G41" t="s">
        <v>195</v>
      </c>
      <c r="H41">
        <v>21.065000000000001</v>
      </c>
      <c r="I41">
        <v>20.265000000000001</v>
      </c>
      <c r="J41">
        <v>31</v>
      </c>
      <c r="K41">
        <v>37.78</v>
      </c>
      <c r="L41" t="s">
        <v>41</v>
      </c>
      <c r="M41" t="s">
        <v>196</v>
      </c>
      <c r="N41" t="s">
        <v>197</v>
      </c>
      <c r="O41" t="s">
        <v>198</v>
      </c>
      <c r="P41" t="s">
        <v>204</v>
      </c>
      <c r="Q41" t="s">
        <v>205</v>
      </c>
      <c r="R41" t="s">
        <v>41</v>
      </c>
      <c r="S41" t="s">
        <v>196</v>
      </c>
      <c r="T41" t="s">
        <v>197</v>
      </c>
      <c r="U41" t="s">
        <v>198</v>
      </c>
      <c r="V41" t="s">
        <v>201</v>
      </c>
      <c r="W41" t="s">
        <v>202</v>
      </c>
    </row>
    <row r="42" spans="1:23" x14ac:dyDescent="0.25">
      <c r="A42">
        <v>21</v>
      </c>
      <c r="B42">
        <v>1.0320845778277099</v>
      </c>
      <c r="C42" t="s">
        <v>206</v>
      </c>
      <c r="D42">
        <v>4.9292609718496E-2</v>
      </c>
      <c r="E42">
        <v>6.40803926340449E-2</v>
      </c>
      <c r="F42">
        <v>0.242053608567666</v>
      </c>
      <c r="G42" t="s">
        <v>207</v>
      </c>
      <c r="H42">
        <v>33.573</v>
      </c>
      <c r="I42">
        <v>22.858499999999999</v>
      </c>
      <c r="J42">
        <v>33.573</v>
      </c>
      <c r="K42">
        <v>33.573</v>
      </c>
      <c r="L42" t="s">
        <v>41</v>
      </c>
      <c r="M42" t="s">
        <v>208</v>
      </c>
      <c r="N42" t="s">
        <v>209</v>
      </c>
      <c r="O42" t="s">
        <v>210</v>
      </c>
      <c r="P42" t="s">
        <v>211</v>
      </c>
      <c r="Q42" t="s">
        <v>212</v>
      </c>
      <c r="R42" t="s">
        <v>41</v>
      </c>
      <c r="S42" t="s">
        <v>213</v>
      </c>
      <c r="T42" t="s">
        <v>214</v>
      </c>
      <c r="U42" t="s">
        <v>31</v>
      </c>
      <c r="V42" t="s">
        <v>31</v>
      </c>
      <c r="W42" t="s">
        <v>215</v>
      </c>
    </row>
    <row r="43" spans="1:23" x14ac:dyDescent="0.25">
      <c r="A43">
        <v>21</v>
      </c>
      <c r="B43">
        <v>1.0320845778277099</v>
      </c>
      <c r="C43" t="s">
        <v>216</v>
      </c>
      <c r="D43">
        <v>4.9292609718496E-2</v>
      </c>
      <c r="E43">
        <v>6.40803926340449E-2</v>
      </c>
      <c r="F43">
        <v>0.234528849444812</v>
      </c>
      <c r="G43" t="s">
        <v>207</v>
      </c>
      <c r="H43">
        <v>56.4315</v>
      </c>
      <c r="I43">
        <v>22.858499999999999</v>
      </c>
      <c r="J43">
        <v>45.073</v>
      </c>
      <c r="K43">
        <v>60.298000000000002</v>
      </c>
      <c r="L43" t="s">
        <v>41</v>
      </c>
      <c r="M43" t="s">
        <v>208</v>
      </c>
      <c r="N43" t="s">
        <v>31</v>
      </c>
      <c r="O43" t="s">
        <v>31</v>
      </c>
      <c r="P43" t="s">
        <v>31</v>
      </c>
      <c r="Q43" t="s">
        <v>217</v>
      </c>
      <c r="R43" t="s">
        <v>41</v>
      </c>
      <c r="S43" t="s">
        <v>213</v>
      </c>
      <c r="T43" t="s">
        <v>214</v>
      </c>
      <c r="U43" t="s">
        <v>31</v>
      </c>
      <c r="V43" t="s">
        <v>31</v>
      </c>
      <c r="W43" t="s">
        <v>215</v>
      </c>
    </row>
    <row r="44" spans="1:23" x14ac:dyDescent="0.25">
      <c r="A44">
        <v>22</v>
      </c>
      <c r="B44">
        <v>-1.0853935970606099</v>
      </c>
      <c r="C44" t="s">
        <v>218</v>
      </c>
      <c r="D44">
        <v>5.4297270732534098E-2</v>
      </c>
      <c r="E44">
        <v>7.0586451952294404E-2</v>
      </c>
      <c r="F44">
        <v>0.189928249729368</v>
      </c>
      <c r="G44" t="s">
        <v>219</v>
      </c>
      <c r="H44">
        <v>58.364899999999999</v>
      </c>
      <c r="I44">
        <v>24.7029</v>
      </c>
      <c r="J44">
        <v>58.261000000000003</v>
      </c>
      <c r="K44">
        <v>63.703000000000003</v>
      </c>
      <c r="L44" t="s">
        <v>41</v>
      </c>
      <c r="M44" t="s">
        <v>52</v>
      </c>
      <c r="N44" t="s">
        <v>31</v>
      </c>
      <c r="O44" t="s">
        <v>31</v>
      </c>
      <c r="P44" t="s">
        <v>31</v>
      </c>
      <c r="Q44" t="s">
        <v>220</v>
      </c>
      <c r="R44" t="s">
        <v>41</v>
      </c>
      <c r="S44" t="s">
        <v>52</v>
      </c>
      <c r="T44" t="s">
        <v>221</v>
      </c>
      <c r="U44" t="s">
        <v>222</v>
      </c>
      <c r="V44" t="s">
        <v>223</v>
      </c>
      <c r="W44" t="s">
        <v>224</v>
      </c>
    </row>
    <row r="45" spans="1:23" x14ac:dyDescent="0.25">
      <c r="A45">
        <v>22</v>
      </c>
      <c r="B45">
        <v>-1.0853935970606099</v>
      </c>
      <c r="C45" t="s">
        <v>225</v>
      </c>
      <c r="D45">
        <v>5.4297270732534098E-2</v>
      </c>
      <c r="E45">
        <v>7.0586451952294404E-2</v>
      </c>
      <c r="F45">
        <v>0.174985599918517</v>
      </c>
      <c r="G45" t="s">
        <v>219</v>
      </c>
      <c r="H45">
        <v>33.661999999999999</v>
      </c>
      <c r="I45">
        <v>24.7029</v>
      </c>
      <c r="J45">
        <v>33.661999999999999</v>
      </c>
      <c r="K45">
        <v>33.661999999999999</v>
      </c>
      <c r="L45" t="s">
        <v>41</v>
      </c>
      <c r="M45" t="s">
        <v>52</v>
      </c>
      <c r="N45" t="s">
        <v>102</v>
      </c>
      <c r="O45" t="s">
        <v>226</v>
      </c>
      <c r="P45" t="s">
        <v>227</v>
      </c>
      <c r="Q45" t="s">
        <v>228</v>
      </c>
      <c r="R45" t="s">
        <v>41</v>
      </c>
      <c r="S45" t="s">
        <v>52</v>
      </c>
      <c r="T45" t="s">
        <v>221</v>
      </c>
      <c r="U45" t="s">
        <v>222</v>
      </c>
      <c r="V45" t="s">
        <v>223</v>
      </c>
      <c r="W45" t="s">
        <v>224</v>
      </c>
    </row>
    <row r="46" spans="1:23" x14ac:dyDescent="0.25">
      <c r="A46">
        <v>23</v>
      </c>
      <c r="B46">
        <v>-1.0445963764803301</v>
      </c>
      <c r="C46" t="s">
        <v>229</v>
      </c>
      <c r="D46">
        <v>5.4697616722321603E-2</v>
      </c>
      <c r="E46">
        <v>7.1106901739018097E-2</v>
      </c>
      <c r="F46">
        <v>8.4275995759025002E-2</v>
      </c>
      <c r="G46" t="s">
        <v>230</v>
      </c>
      <c r="H46">
        <v>68.503</v>
      </c>
      <c r="I46">
        <v>22.954000000000001</v>
      </c>
      <c r="J46">
        <v>68.503</v>
      </c>
      <c r="K46">
        <v>68.503</v>
      </c>
      <c r="L46" t="s">
        <v>25</v>
      </c>
      <c r="M46" t="s">
        <v>26</v>
      </c>
      <c r="N46" t="s">
        <v>31</v>
      </c>
      <c r="O46" t="s">
        <v>31</v>
      </c>
      <c r="P46" t="s">
        <v>31</v>
      </c>
      <c r="Q46" t="s">
        <v>231</v>
      </c>
      <c r="R46" t="s">
        <v>25</v>
      </c>
      <c r="S46" t="s">
        <v>26</v>
      </c>
      <c r="T46" t="s">
        <v>232</v>
      </c>
      <c r="U46" t="s">
        <v>31</v>
      </c>
      <c r="V46" t="s">
        <v>31</v>
      </c>
      <c r="W46" t="s">
        <v>233</v>
      </c>
    </row>
    <row r="47" spans="1:23" x14ac:dyDescent="0.25">
      <c r="A47">
        <v>23</v>
      </c>
      <c r="B47">
        <v>-1.0445963764803301</v>
      </c>
      <c r="C47" t="s">
        <v>234</v>
      </c>
      <c r="D47">
        <v>5.4697616722321603E-2</v>
      </c>
      <c r="E47">
        <v>7.1106901739018097E-2</v>
      </c>
      <c r="F47">
        <v>8.0678047192720495E-2</v>
      </c>
      <c r="G47" t="s">
        <v>230</v>
      </c>
      <c r="H47">
        <v>45.548999999999999</v>
      </c>
      <c r="I47">
        <v>22.954000000000001</v>
      </c>
      <c r="J47">
        <v>45.526899999999998</v>
      </c>
      <c r="K47">
        <v>58.759</v>
      </c>
      <c r="L47" t="s">
        <v>25</v>
      </c>
      <c r="M47" t="s">
        <v>26</v>
      </c>
      <c r="N47" t="s">
        <v>232</v>
      </c>
      <c r="O47" t="s">
        <v>235</v>
      </c>
      <c r="P47" t="s">
        <v>31</v>
      </c>
      <c r="Q47" t="s">
        <v>236</v>
      </c>
      <c r="R47" t="s">
        <v>25</v>
      </c>
      <c r="S47" t="s">
        <v>26</v>
      </c>
      <c r="T47" t="s">
        <v>232</v>
      </c>
      <c r="U47" t="s">
        <v>31</v>
      </c>
      <c r="V47" t="s">
        <v>31</v>
      </c>
      <c r="W47" t="s">
        <v>233</v>
      </c>
    </row>
    <row r="48" spans="1:23" x14ac:dyDescent="0.25">
      <c r="A48">
        <v>24</v>
      </c>
      <c r="B48">
        <v>1.0683574698953799</v>
      </c>
      <c r="C48" t="s">
        <v>237</v>
      </c>
      <c r="D48">
        <v>5.5902971649514299E-2</v>
      </c>
      <c r="E48">
        <v>7.2673863144368606E-2</v>
      </c>
      <c r="F48">
        <v>0.14783799690025901</v>
      </c>
      <c r="G48" t="s">
        <v>238</v>
      </c>
      <c r="H48">
        <v>44.996499999999997</v>
      </c>
      <c r="I48">
        <v>20.735499999999998</v>
      </c>
      <c r="J48">
        <v>44.985999999999997</v>
      </c>
      <c r="K48">
        <v>45.006999999999998</v>
      </c>
      <c r="L48" t="s">
        <v>41</v>
      </c>
      <c r="M48" t="s">
        <v>42</v>
      </c>
      <c r="N48" t="s">
        <v>157</v>
      </c>
      <c r="O48" t="s">
        <v>239</v>
      </c>
      <c r="P48" t="s">
        <v>240</v>
      </c>
      <c r="Q48" t="s">
        <v>241</v>
      </c>
      <c r="R48" t="s">
        <v>41</v>
      </c>
      <c r="S48" t="s">
        <v>42</v>
      </c>
      <c r="T48" t="s">
        <v>157</v>
      </c>
      <c r="U48" t="s">
        <v>242</v>
      </c>
      <c r="V48" t="s">
        <v>243</v>
      </c>
      <c r="W48" t="s">
        <v>244</v>
      </c>
    </row>
    <row r="49" spans="1:23" x14ac:dyDescent="0.25">
      <c r="A49">
        <v>24</v>
      </c>
      <c r="B49">
        <v>1.0683574698953799</v>
      </c>
      <c r="C49" t="s">
        <v>245</v>
      </c>
      <c r="D49">
        <v>5.5902971649514299E-2</v>
      </c>
      <c r="E49">
        <v>7.2673863144368606E-2</v>
      </c>
      <c r="F49">
        <v>0.13837877402096099</v>
      </c>
      <c r="G49" t="s">
        <v>238</v>
      </c>
      <c r="H49">
        <v>65.731999999999999</v>
      </c>
      <c r="I49">
        <v>20.735499999999998</v>
      </c>
      <c r="J49">
        <v>65.646000000000001</v>
      </c>
      <c r="K49">
        <v>65.805000000000007</v>
      </c>
      <c r="L49" t="s">
        <v>41</v>
      </c>
      <c r="M49" t="s">
        <v>42</v>
      </c>
      <c r="N49" t="s">
        <v>157</v>
      </c>
      <c r="O49" t="s">
        <v>239</v>
      </c>
      <c r="P49" t="s">
        <v>246</v>
      </c>
      <c r="Q49" t="s">
        <v>247</v>
      </c>
      <c r="R49" t="s">
        <v>41</v>
      </c>
      <c r="S49" t="s">
        <v>42</v>
      </c>
      <c r="T49" t="s">
        <v>157</v>
      </c>
      <c r="U49" t="s">
        <v>242</v>
      </c>
      <c r="V49" t="s">
        <v>243</v>
      </c>
      <c r="W49" t="s">
        <v>244</v>
      </c>
    </row>
    <row r="50" spans="1:23" x14ac:dyDescent="0.25">
      <c r="A50">
        <v>25</v>
      </c>
      <c r="B50">
        <v>-1.05857271040107</v>
      </c>
      <c r="C50" t="s">
        <v>248</v>
      </c>
      <c r="D50">
        <v>5.9115176011234997E-2</v>
      </c>
      <c r="E50">
        <v>7.68497288146055E-2</v>
      </c>
      <c r="F50">
        <v>0.13816054495289501</v>
      </c>
      <c r="G50" t="s">
        <v>249</v>
      </c>
      <c r="H50">
        <v>74.683999999999997</v>
      </c>
      <c r="I50">
        <v>21.01</v>
      </c>
      <c r="J50">
        <v>69.372</v>
      </c>
      <c r="K50">
        <v>74.73</v>
      </c>
      <c r="L50" t="s">
        <v>41</v>
      </c>
      <c r="M50" t="s">
        <v>42</v>
      </c>
      <c r="N50" t="s">
        <v>157</v>
      </c>
      <c r="O50" t="s">
        <v>242</v>
      </c>
      <c r="P50" t="s">
        <v>250</v>
      </c>
      <c r="Q50" t="s">
        <v>251</v>
      </c>
      <c r="R50" t="s">
        <v>41</v>
      </c>
      <c r="S50" t="s">
        <v>42</v>
      </c>
      <c r="T50" t="s">
        <v>157</v>
      </c>
      <c r="U50" t="s">
        <v>242</v>
      </c>
      <c r="V50" t="s">
        <v>252</v>
      </c>
      <c r="W50" t="s">
        <v>253</v>
      </c>
    </row>
    <row r="51" spans="1:23" x14ac:dyDescent="0.25">
      <c r="A51">
        <v>25</v>
      </c>
      <c r="B51">
        <v>-1.05857271040107</v>
      </c>
      <c r="C51" t="s">
        <v>254</v>
      </c>
      <c r="D51">
        <v>5.9115176011234997E-2</v>
      </c>
      <c r="E51">
        <v>7.68497288146055E-2</v>
      </c>
      <c r="F51">
        <v>0.13051587632610401</v>
      </c>
      <c r="G51" t="s">
        <v>249</v>
      </c>
      <c r="H51">
        <v>53.673999999999999</v>
      </c>
      <c r="I51">
        <v>21.01</v>
      </c>
      <c r="J51">
        <v>32.616</v>
      </c>
      <c r="K51">
        <v>59.493000000000002</v>
      </c>
      <c r="L51" t="s">
        <v>41</v>
      </c>
      <c r="M51" t="s">
        <v>42</v>
      </c>
      <c r="N51" t="s">
        <v>157</v>
      </c>
      <c r="O51" t="s">
        <v>242</v>
      </c>
      <c r="P51" t="s">
        <v>255</v>
      </c>
      <c r="Q51" t="s">
        <v>256</v>
      </c>
      <c r="R51" t="s">
        <v>41</v>
      </c>
      <c r="S51" t="s">
        <v>42</v>
      </c>
      <c r="T51" t="s">
        <v>157</v>
      </c>
      <c r="U51" t="s">
        <v>242</v>
      </c>
      <c r="V51" t="s">
        <v>252</v>
      </c>
      <c r="W51" t="s">
        <v>253</v>
      </c>
    </row>
    <row r="52" spans="1:23" x14ac:dyDescent="0.25">
      <c r="A52">
        <v>26</v>
      </c>
      <c r="B52">
        <v>1.04187426861632</v>
      </c>
      <c r="C52" t="s">
        <v>257</v>
      </c>
      <c r="D52">
        <v>6.3118074017346495E-2</v>
      </c>
      <c r="E52">
        <v>8.2053496222550495E-2</v>
      </c>
      <c r="F52">
        <v>0.22852792017162801</v>
      </c>
      <c r="G52" t="s">
        <v>258</v>
      </c>
      <c r="H52">
        <v>59.48</v>
      </c>
      <c r="I52">
        <v>25.858000000000001</v>
      </c>
      <c r="J52">
        <v>59.48</v>
      </c>
      <c r="K52">
        <v>59.48</v>
      </c>
      <c r="L52" t="s">
        <v>41</v>
      </c>
      <c r="M52" t="s">
        <v>42</v>
      </c>
      <c r="N52" t="s">
        <v>259</v>
      </c>
      <c r="O52" t="s">
        <v>260</v>
      </c>
      <c r="P52" t="s">
        <v>261</v>
      </c>
      <c r="Q52" t="s">
        <v>262</v>
      </c>
      <c r="R52" t="s">
        <v>41</v>
      </c>
      <c r="S52" t="s">
        <v>42</v>
      </c>
      <c r="T52" t="s">
        <v>259</v>
      </c>
      <c r="U52" t="s">
        <v>260</v>
      </c>
      <c r="V52" t="s">
        <v>263</v>
      </c>
      <c r="W52" t="s">
        <v>264</v>
      </c>
    </row>
    <row r="53" spans="1:23" x14ac:dyDescent="0.25">
      <c r="A53">
        <v>26</v>
      </c>
      <c r="B53">
        <v>1.04187426861632</v>
      </c>
      <c r="C53" t="s">
        <v>265</v>
      </c>
      <c r="D53">
        <v>6.3118074017346495E-2</v>
      </c>
      <c r="E53">
        <v>8.2053496222550495E-2</v>
      </c>
      <c r="F53">
        <v>0.23809735968722501</v>
      </c>
      <c r="G53" t="s">
        <v>258</v>
      </c>
      <c r="H53">
        <v>33.622</v>
      </c>
      <c r="I53">
        <v>25.858000000000001</v>
      </c>
      <c r="J53">
        <v>33.576000000000001</v>
      </c>
      <c r="K53">
        <v>33.667999999999999</v>
      </c>
      <c r="L53" t="s">
        <v>41</v>
      </c>
      <c r="M53" t="s">
        <v>42</v>
      </c>
      <c r="N53" t="s">
        <v>259</v>
      </c>
      <c r="O53" t="s">
        <v>260</v>
      </c>
      <c r="P53" t="s">
        <v>266</v>
      </c>
      <c r="Q53" t="s">
        <v>267</v>
      </c>
      <c r="R53" t="s">
        <v>41</v>
      </c>
      <c r="S53" t="s">
        <v>42</v>
      </c>
      <c r="T53" t="s">
        <v>259</v>
      </c>
      <c r="U53" t="s">
        <v>260</v>
      </c>
      <c r="V53" t="s">
        <v>263</v>
      </c>
      <c r="W53" t="s">
        <v>264</v>
      </c>
    </row>
    <row r="54" spans="1:23" x14ac:dyDescent="0.25">
      <c r="A54">
        <v>27</v>
      </c>
      <c r="B54">
        <v>1.07639368641481</v>
      </c>
      <c r="C54" t="s">
        <v>268</v>
      </c>
      <c r="D54">
        <v>6.8510909415432697E-2</v>
      </c>
      <c r="E54">
        <v>8.9064182240062503E-2</v>
      </c>
      <c r="F54">
        <v>0.12081051321485101</v>
      </c>
      <c r="G54" t="s">
        <v>269</v>
      </c>
      <c r="H54">
        <v>71.614999999999995</v>
      </c>
      <c r="I54">
        <v>26.542000000000002</v>
      </c>
      <c r="J54">
        <v>71.614999999999995</v>
      </c>
      <c r="K54">
        <v>71.614999999999995</v>
      </c>
      <c r="L54" t="s">
        <v>41</v>
      </c>
      <c r="M54" t="s">
        <v>270</v>
      </c>
      <c r="N54" t="s">
        <v>31</v>
      </c>
      <c r="O54" t="s">
        <v>31</v>
      </c>
      <c r="P54" t="s">
        <v>31</v>
      </c>
      <c r="Q54" t="s">
        <v>271</v>
      </c>
      <c r="R54" t="s">
        <v>41</v>
      </c>
      <c r="S54" t="s">
        <v>270</v>
      </c>
      <c r="T54" t="s">
        <v>272</v>
      </c>
      <c r="U54" t="s">
        <v>273</v>
      </c>
      <c r="V54" t="s">
        <v>274</v>
      </c>
      <c r="W54" t="s">
        <v>275</v>
      </c>
    </row>
    <row r="55" spans="1:23" x14ac:dyDescent="0.25">
      <c r="A55">
        <v>27</v>
      </c>
      <c r="B55">
        <v>1.07639368641481</v>
      </c>
      <c r="C55" t="s">
        <v>276</v>
      </c>
      <c r="D55">
        <v>6.8510909415432697E-2</v>
      </c>
      <c r="E55">
        <v>8.9064182240062503E-2</v>
      </c>
      <c r="F55">
        <v>0.13003967367699801</v>
      </c>
      <c r="G55" t="s">
        <v>269</v>
      </c>
      <c r="H55">
        <v>45.073</v>
      </c>
      <c r="I55">
        <v>26.542000000000002</v>
      </c>
      <c r="J55">
        <v>45.073</v>
      </c>
      <c r="K55">
        <v>45.073</v>
      </c>
      <c r="L55" t="s">
        <v>41</v>
      </c>
      <c r="M55" t="s">
        <v>270</v>
      </c>
      <c r="N55" t="s">
        <v>272</v>
      </c>
      <c r="O55" t="s">
        <v>273</v>
      </c>
      <c r="P55" t="s">
        <v>277</v>
      </c>
      <c r="Q55" t="s">
        <v>278</v>
      </c>
      <c r="R55" t="s">
        <v>41</v>
      </c>
      <c r="S55" t="s">
        <v>270</v>
      </c>
      <c r="T55" t="s">
        <v>272</v>
      </c>
      <c r="U55" t="s">
        <v>273</v>
      </c>
      <c r="V55" t="s">
        <v>274</v>
      </c>
      <c r="W55" t="s">
        <v>275</v>
      </c>
    </row>
    <row r="56" spans="1:23" x14ac:dyDescent="0.25">
      <c r="A56">
        <v>28</v>
      </c>
      <c r="B56">
        <v>-1.04334629540825</v>
      </c>
      <c r="C56" t="s">
        <v>279</v>
      </c>
      <c r="D56">
        <v>7.0544136735906093E-2</v>
      </c>
      <c r="E56">
        <v>9.1707377756678005E-2</v>
      </c>
      <c r="F56">
        <v>0.28440936736530498</v>
      </c>
      <c r="G56" t="s">
        <v>280</v>
      </c>
      <c r="H56">
        <v>37.868000000000002</v>
      </c>
      <c r="I56">
        <v>21.6</v>
      </c>
      <c r="J56">
        <v>37.868000000000002</v>
      </c>
      <c r="K56">
        <v>37.868000000000002</v>
      </c>
      <c r="L56" t="s">
        <v>41</v>
      </c>
      <c r="M56" t="s">
        <v>213</v>
      </c>
      <c r="N56" t="s">
        <v>281</v>
      </c>
      <c r="O56" t="s">
        <v>282</v>
      </c>
      <c r="P56" t="s">
        <v>283</v>
      </c>
      <c r="Q56" t="s">
        <v>284</v>
      </c>
      <c r="R56" t="s">
        <v>41</v>
      </c>
      <c r="S56" t="s">
        <v>42</v>
      </c>
      <c r="T56" t="s">
        <v>43</v>
      </c>
      <c r="U56" t="s">
        <v>31</v>
      </c>
      <c r="V56" t="s">
        <v>31</v>
      </c>
      <c r="W56" t="s">
        <v>285</v>
      </c>
    </row>
    <row r="57" spans="1:23" x14ac:dyDescent="0.25">
      <c r="A57">
        <v>28</v>
      </c>
      <c r="B57">
        <v>-1.04334629540825</v>
      </c>
      <c r="C57" t="s">
        <v>286</v>
      </c>
      <c r="D57">
        <v>7.0544136735906093E-2</v>
      </c>
      <c r="E57">
        <v>9.1707377756678005E-2</v>
      </c>
      <c r="F57">
        <v>0.296737459819996</v>
      </c>
      <c r="G57" t="s">
        <v>280</v>
      </c>
      <c r="H57">
        <v>59.468000000000004</v>
      </c>
      <c r="I57">
        <v>21.6</v>
      </c>
      <c r="J57">
        <v>48.832999999999998</v>
      </c>
      <c r="K57">
        <v>59.493000000000002</v>
      </c>
      <c r="L57" t="s">
        <v>41</v>
      </c>
      <c r="M57" t="s">
        <v>213</v>
      </c>
      <c r="N57" t="s">
        <v>281</v>
      </c>
      <c r="O57" t="s">
        <v>282</v>
      </c>
      <c r="P57" t="s">
        <v>287</v>
      </c>
      <c r="Q57" t="s">
        <v>288</v>
      </c>
      <c r="R57" t="s">
        <v>41</v>
      </c>
      <c r="S57" t="s">
        <v>42</v>
      </c>
      <c r="T57" t="s">
        <v>43</v>
      </c>
      <c r="U57" t="s">
        <v>31</v>
      </c>
      <c r="V57" t="s">
        <v>31</v>
      </c>
      <c r="W57" t="s">
        <v>285</v>
      </c>
    </row>
    <row r="58" spans="1:23" x14ac:dyDescent="0.25">
      <c r="A58">
        <v>29</v>
      </c>
      <c r="B58">
        <v>1.1742035319275099</v>
      </c>
      <c r="C58" t="s">
        <v>289</v>
      </c>
      <c r="D58">
        <v>7.2254221146740502E-2</v>
      </c>
      <c r="E58">
        <v>9.3930487490762604E-2</v>
      </c>
      <c r="F58">
        <v>0.109042705473859</v>
      </c>
      <c r="G58" t="s">
        <v>290</v>
      </c>
      <c r="H58">
        <v>66.281000000000006</v>
      </c>
      <c r="I58">
        <v>21.209499999999998</v>
      </c>
      <c r="J58">
        <v>62.085999999999999</v>
      </c>
      <c r="K58">
        <v>80.087999999999994</v>
      </c>
      <c r="L58" t="s">
        <v>41</v>
      </c>
      <c r="M58" t="s">
        <v>131</v>
      </c>
      <c r="N58" t="s">
        <v>132</v>
      </c>
      <c r="O58" t="s">
        <v>291</v>
      </c>
      <c r="P58" t="s">
        <v>292</v>
      </c>
      <c r="Q58" t="s">
        <v>293</v>
      </c>
      <c r="R58" t="s">
        <v>41</v>
      </c>
      <c r="S58" t="s">
        <v>131</v>
      </c>
      <c r="T58" t="s">
        <v>132</v>
      </c>
      <c r="U58" t="s">
        <v>291</v>
      </c>
      <c r="V58" t="s">
        <v>294</v>
      </c>
      <c r="W58" t="s">
        <v>295</v>
      </c>
    </row>
    <row r="59" spans="1:23" x14ac:dyDescent="0.25">
      <c r="A59">
        <v>29</v>
      </c>
      <c r="B59">
        <v>1.1742035319275099</v>
      </c>
      <c r="C59" t="s">
        <v>167</v>
      </c>
      <c r="D59">
        <v>7.2254221146740502E-2</v>
      </c>
      <c r="E59">
        <v>9.3930487490762604E-2</v>
      </c>
      <c r="F59">
        <v>0.128038329898336</v>
      </c>
      <c r="G59" t="s">
        <v>290</v>
      </c>
      <c r="H59">
        <v>45.0715</v>
      </c>
      <c r="I59">
        <v>21.209499999999998</v>
      </c>
      <c r="J59">
        <v>45.07</v>
      </c>
      <c r="K59">
        <v>66.533000000000001</v>
      </c>
      <c r="L59" t="s">
        <v>41</v>
      </c>
      <c r="M59" t="s">
        <v>131</v>
      </c>
      <c r="N59" t="s">
        <v>132</v>
      </c>
      <c r="O59" t="s">
        <v>133</v>
      </c>
      <c r="P59" t="s">
        <v>169</v>
      </c>
      <c r="Q59" t="s">
        <v>170</v>
      </c>
      <c r="R59" t="s">
        <v>41</v>
      </c>
      <c r="S59" t="s">
        <v>131</v>
      </c>
      <c r="T59" t="s">
        <v>132</v>
      </c>
      <c r="U59" t="s">
        <v>291</v>
      </c>
      <c r="V59" t="s">
        <v>294</v>
      </c>
      <c r="W59" t="s">
        <v>295</v>
      </c>
    </row>
    <row r="60" spans="1:23" x14ac:dyDescent="0.25">
      <c r="A60">
        <v>30</v>
      </c>
      <c r="B60">
        <v>-1.1323536567549799</v>
      </c>
      <c r="C60" t="s">
        <v>296</v>
      </c>
      <c r="D60">
        <v>8.2299074192020996E-2</v>
      </c>
      <c r="E60">
        <v>0.106988796449627</v>
      </c>
      <c r="F60">
        <v>0.24356713068349201</v>
      </c>
      <c r="G60" t="s">
        <v>297</v>
      </c>
      <c r="H60">
        <v>33.682000000000002</v>
      </c>
      <c r="I60">
        <v>32.845999999999997</v>
      </c>
      <c r="J60">
        <v>33.682000000000002</v>
      </c>
      <c r="K60">
        <v>33.682000000000002</v>
      </c>
      <c r="L60" t="s">
        <v>41</v>
      </c>
      <c r="M60" t="s">
        <v>270</v>
      </c>
      <c r="N60" t="s">
        <v>272</v>
      </c>
      <c r="O60" t="s">
        <v>298</v>
      </c>
      <c r="P60" t="s">
        <v>299</v>
      </c>
      <c r="Q60" t="s">
        <v>300</v>
      </c>
      <c r="R60" t="s">
        <v>41</v>
      </c>
      <c r="S60" t="s">
        <v>270</v>
      </c>
      <c r="T60" t="s">
        <v>31</v>
      </c>
      <c r="U60" t="s">
        <v>31</v>
      </c>
      <c r="V60" t="s">
        <v>31</v>
      </c>
      <c r="W60" t="s">
        <v>301</v>
      </c>
    </row>
    <row r="61" spans="1:23" x14ac:dyDescent="0.25">
      <c r="A61">
        <v>30</v>
      </c>
      <c r="B61">
        <v>-1.1323536567549799</v>
      </c>
      <c r="C61" t="s">
        <v>302</v>
      </c>
      <c r="D61">
        <v>8.2299074192020996E-2</v>
      </c>
      <c r="E61">
        <v>0.106988796449627</v>
      </c>
      <c r="F61">
        <v>0.27580413109476998</v>
      </c>
      <c r="G61" t="s">
        <v>297</v>
      </c>
      <c r="H61">
        <v>66.528000000000006</v>
      </c>
      <c r="I61">
        <v>32.845999999999997</v>
      </c>
      <c r="J61">
        <v>49.5535</v>
      </c>
      <c r="K61">
        <v>70.856999999999999</v>
      </c>
      <c r="L61" t="s">
        <v>41</v>
      </c>
      <c r="M61" t="s">
        <v>270</v>
      </c>
      <c r="N61" t="s">
        <v>272</v>
      </c>
      <c r="O61" t="s">
        <v>298</v>
      </c>
      <c r="P61" t="s">
        <v>303</v>
      </c>
      <c r="Q61" t="s">
        <v>304</v>
      </c>
      <c r="R61" t="s">
        <v>41</v>
      </c>
      <c r="S61" t="s">
        <v>270</v>
      </c>
      <c r="T61" t="s">
        <v>31</v>
      </c>
      <c r="U61" t="s">
        <v>31</v>
      </c>
      <c r="V61" t="s">
        <v>31</v>
      </c>
      <c r="W61" t="s">
        <v>301</v>
      </c>
    </row>
    <row r="62" spans="1:23" x14ac:dyDescent="0.25">
      <c r="A62">
        <v>31</v>
      </c>
      <c r="B62">
        <v>-1.05520247198718</v>
      </c>
      <c r="C62" t="s">
        <v>305</v>
      </c>
      <c r="D62">
        <v>8.3913553259541196E-2</v>
      </c>
      <c r="E62">
        <v>0.109087619237404</v>
      </c>
      <c r="F62">
        <v>0.13545691002846699</v>
      </c>
      <c r="G62" t="s">
        <v>306</v>
      </c>
      <c r="H62">
        <v>70.233000000000004</v>
      </c>
      <c r="I62">
        <v>30.397200000000002</v>
      </c>
      <c r="J62">
        <v>70.233000000000004</v>
      </c>
      <c r="K62">
        <v>70.233000000000004</v>
      </c>
      <c r="L62" t="s">
        <v>25</v>
      </c>
      <c r="M62" t="s">
        <v>26</v>
      </c>
      <c r="N62" t="s">
        <v>31</v>
      </c>
      <c r="O62" t="s">
        <v>31</v>
      </c>
      <c r="P62" t="s">
        <v>31</v>
      </c>
      <c r="Q62" t="s">
        <v>307</v>
      </c>
      <c r="R62" t="s">
        <v>25</v>
      </c>
      <c r="S62" t="s">
        <v>26</v>
      </c>
      <c r="T62" t="s">
        <v>232</v>
      </c>
      <c r="U62" t="s">
        <v>308</v>
      </c>
      <c r="V62" t="s">
        <v>309</v>
      </c>
      <c r="W62" t="s">
        <v>310</v>
      </c>
    </row>
    <row r="63" spans="1:23" x14ac:dyDescent="0.25">
      <c r="A63">
        <v>31</v>
      </c>
      <c r="B63">
        <v>-1.05520247198718</v>
      </c>
      <c r="C63" t="s">
        <v>311</v>
      </c>
      <c r="D63">
        <v>8.3913553259541196E-2</v>
      </c>
      <c r="E63">
        <v>0.109087619237404</v>
      </c>
      <c r="F63">
        <v>0.1283705389482</v>
      </c>
      <c r="G63" t="s">
        <v>306</v>
      </c>
      <c r="H63">
        <v>39.835799999999999</v>
      </c>
      <c r="I63">
        <v>30.397200000000002</v>
      </c>
      <c r="J63">
        <v>39.835799999999999</v>
      </c>
      <c r="K63">
        <v>39.835799999999999</v>
      </c>
      <c r="L63" t="s">
        <v>25</v>
      </c>
      <c r="M63" t="s">
        <v>26</v>
      </c>
      <c r="N63" t="s">
        <v>31</v>
      </c>
      <c r="O63" t="s">
        <v>31</v>
      </c>
      <c r="P63" t="s">
        <v>31</v>
      </c>
      <c r="Q63" t="s">
        <v>312</v>
      </c>
      <c r="R63" t="s">
        <v>25</v>
      </c>
      <c r="S63" t="s">
        <v>26</v>
      </c>
      <c r="T63" t="s">
        <v>232</v>
      </c>
      <c r="U63" t="s">
        <v>308</v>
      </c>
      <c r="V63" t="s">
        <v>309</v>
      </c>
      <c r="W63" t="s">
        <v>310</v>
      </c>
    </row>
    <row r="64" spans="1:23" x14ac:dyDescent="0.25">
      <c r="A64">
        <v>32</v>
      </c>
      <c r="B64">
        <v>-1.1094761072753201</v>
      </c>
      <c r="C64" t="s">
        <v>313</v>
      </c>
      <c r="D64">
        <v>8.5029649429474705E-2</v>
      </c>
      <c r="E64">
        <v>0.110538544258317</v>
      </c>
      <c r="F64">
        <v>0.17648525866943299</v>
      </c>
      <c r="G64" t="s">
        <v>314</v>
      </c>
      <c r="H64">
        <v>33.667999999999999</v>
      </c>
      <c r="I64">
        <v>33.101999999999997</v>
      </c>
      <c r="J64">
        <v>33.667999999999999</v>
      </c>
      <c r="K64">
        <v>33.667999999999999</v>
      </c>
      <c r="L64" t="s">
        <v>41</v>
      </c>
      <c r="M64" t="s">
        <v>52</v>
      </c>
      <c r="N64" t="s">
        <v>221</v>
      </c>
      <c r="O64" t="s">
        <v>222</v>
      </c>
      <c r="P64" t="s">
        <v>315</v>
      </c>
      <c r="Q64" t="s">
        <v>316</v>
      </c>
      <c r="R64" t="s">
        <v>41</v>
      </c>
      <c r="S64" t="s">
        <v>52</v>
      </c>
      <c r="T64" t="s">
        <v>221</v>
      </c>
      <c r="U64" t="s">
        <v>222</v>
      </c>
      <c r="V64" t="s">
        <v>317</v>
      </c>
      <c r="W64" t="s">
        <v>318</v>
      </c>
    </row>
    <row r="65" spans="1:23" x14ac:dyDescent="0.25">
      <c r="A65">
        <v>32</v>
      </c>
      <c r="B65">
        <v>-1.1094761072753201</v>
      </c>
      <c r="C65" t="s">
        <v>319</v>
      </c>
      <c r="D65">
        <v>8.5029649429474705E-2</v>
      </c>
      <c r="E65">
        <v>0.110538544258317</v>
      </c>
      <c r="F65">
        <v>0.195806177780041</v>
      </c>
      <c r="G65" t="s">
        <v>314</v>
      </c>
      <c r="H65">
        <v>66.77</v>
      </c>
      <c r="I65">
        <v>33.101999999999997</v>
      </c>
      <c r="J65">
        <v>56.48</v>
      </c>
      <c r="K65">
        <v>74.683999999999997</v>
      </c>
      <c r="L65" t="s">
        <v>41</v>
      </c>
      <c r="M65" t="s">
        <v>52</v>
      </c>
      <c r="N65" t="s">
        <v>221</v>
      </c>
      <c r="O65" t="s">
        <v>222</v>
      </c>
      <c r="P65" t="s">
        <v>320</v>
      </c>
      <c r="Q65" t="s">
        <v>321</v>
      </c>
      <c r="R65" t="s">
        <v>41</v>
      </c>
      <c r="S65" t="s">
        <v>52</v>
      </c>
      <c r="T65" t="s">
        <v>221</v>
      </c>
      <c r="U65" t="s">
        <v>222</v>
      </c>
      <c r="V65" t="s">
        <v>317</v>
      </c>
      <c r="W65" t="s">
        <v>318</v>
      </c>
    </row>
    <row r="66" spans="1:23" x14ac:dyDescent="0.25">
      <c r="A66">
        <v>33</v>
      </c>
      <c r="B66">
        <v>1.1961401008824499</v>
      </c>
      <c r="C66" t="s">
        <v>322</v>
      </c>
      <c r="D66">
        <v>8.5207150379449897E-2</v>
      </c>
      <c r="E66">
        <v>0.110769295493285</v>
      </c>
      <c r="F66">
        <v>0.12892462939291199</v>
      </c>
      <c r="G66" t="s">
        <v>323</v>
      </c>
      <c r="H66">
        <v>69.037499999999994</v>
      </c>
      <c r="I66">
        <v>35.656999999999996</v>
      </c>
      <c r="J66">
        <v>67.599000000000004</v>
      </c>
      <c r="K66">
        <v>70.475999999999999</v>
      </c>
      <c r="L66" t="s">
        <v>41</v>
      </c>
      <c r="M66" t="s">
        <v>213</v>
      </c>
      <c r="N66" t="s">
        <v>31</v>
      </c>
      <c r="O66" t="s">
        <v>31</v>
      </c>
      <c r="P66" t="s">
        <v>31</v>
      </c>
      <c r="Q66" t="s">
        <v>324</v>
      </c>
      <c r="R66" t="s">
        <v>41</v>
      </c>
      <c r="S66" t="s">
        <v>213</v>
      </c>
      <c r="T66" t="s">
        <v>214</v>
      </c>
      <c r="U66" t="s">
        <v>325</v>
      </c>
      <c r="V66" t="s">
        <v>326</v>
      </c>
      <c r="W66" t="s">
        <v>327</v>
      </c>
    </row>
    <row r="67" spans="1:23" x14ac:dyDescent="0.25">
      <c r="A67">
        <v>33</v>
      </c>
      <c r="B67">
        <v>1.1961401008824499</v>
      </c>
      <c r="C67" t="s">
        <v>328</v>
      </c>
      <c r="D67">
        <v>8.5207150379449897E-2</v>
      </c>
      <c r="E67">
        <v>0.110769295493285</v>
      </c>
      <c r="F67">
        <v>0.15421191920827099</v>
      </c>
      <c r="G67" t="s">
        <v>323</v>
      </c>
      <c r="H67">
        <v>33.380499999999998</v>
      </c>
      <c r="I67">
        <v>35.656999999999996</v>
      </c>
      <c r="J67">
        <v>32.729999999999997</v>
      </c>
      <c r="K67">
        <v>34.030999999999999</v>
      </c>
      <c r="L67" t="s">
        <v>41</v>
      </c>
      <c r="M67" t="s">
        <v>213</v>
      </c>
      <c r="N67" t="s">
        <v>214</v>
      </c>
      <c r="O67" t="s">
        <v>325</v>
      </c>
      <c r="P67" t="s">
        <v>326</v>
      </c>
      <c r="Q67" t="s">
        <v>329</v>
      </c>
      <c r="R67" t="s">
        <v>41</v>
      </c>
      <c r="S67" t="s">
        <v>213</v>
      </c>
      <c r="T67" t="s">
        <v>214</v>
      </c>
      <c r="U67" t="s">
        <v>325</v>
      </c>
      <c r="V67" t="s">
        <v>326</v>
      </c>
      <c r="W67" t="s">
        <v>327</v>
      </c>
    </row>
    <row r="68" spans="1:23" x14ac:dyDescent="0.25">
      <c r="A68">
        <v>34</v>
      </c>
      <c r="B68">
        <v>1.1507547452595299</v>
      </c>
      <c r="C68" t="s">
        <v>330</v>
      </c>
      <c r="D68">
        <v>9.2744541107904796E-2</v>
      </c>
      <c r="E68">
        <v>0.120567903440276</v>
      </c>
      <c r="F68">
        <v>0.140565603208467</v>
      </c>
      <c r="G68" t="s">
        <v>331</v>
      </c>
      <c r="H68">
        <v>35.507350000000002</v>
      </c>
      <c r="I68">
        <v>23.290649999999999</v>
      </c>
      <c r="J68">
        <v>34.000300000000003</v>
      </c>
      <c r="K68">
        <v>37.081899999999997</v>
      </c>
      <c r="L68" t="s">
        <v>41</v>
      </c>
      <c r="M68" t="s">
        <v>184</v>
      </c>
      <c r="N68" t="s">
        <v>185</v>
      </c>
      <c r="O68" t="s">
        <v>189</v>
      </c>
      <c r="P68" t="s">
        <v>332</v>
      </c>
      <c r="Q68" t="s">
        <v>333</v>
      </c>
      <c r="R68" t="s">
        <v>41</v>
      </c>
      <c r="S68" t="s">
        <v>184</v>
      </c>
      <c r="T68" t="s">
        <v>31</v>
      </c>
      <c r="U68" t="s">
        <v>31</v>
      </c>
      <c r="V68" t="s">
        <v>31</v>
      </c>
      <c r="W68" t="s">
        <v>334</v>
      </c>
    </row>
    <row r="69" spans="1:23" x14ac:dyDescent="0.25">
      <c r="A69">
        <v>34</v>
      </c>
      <c r="B69">
        <v>1.1507547452595299</v>
      </c>
      <c r="C69" t="s">
        <v>183</v>
      </c>
      <c r="D69">
        <v>9.2744541107904796E-2</v>
      </c>
      <c r="E69">
        <v>0.120567903440276</v>
      </c>
      <c r="F69">
        <v>0.12215079171953799</v>
      </c>
      <c r="G69" t="s">
        <v>331</v>
      </c>
      <c r="H69">
        <v>58.798000000000002</v>
      </c>
      <c r="I69">
        <v>23.290649999999999</v>
      </c>
      <c r="J69">
        <v>56.421999999999997</v>
      </c>
      <c r="K69">
        <v>71.777000000000001</v>
      </c>
      <c r="L69" t="s">
        <v>41</v>
      </c>
      <c r="M69" t="s">
        <v>184</v>
      </c>
      <c r="N69" t="s">
        <v>185</v>
      </c>
      <c r="O69" t="s">
        <v>189</v>
      </c>
      <c r="P69" t="s">
        <v>190</v>
      </c>
      <c r="Q69" t="s">
        <v>191</v>
      </c>
      <c r="R69" t="s">
        <v>41</v>
      </c>
      <c r="S69" t="s">
        <v>184</v>
      </c>
      <c r="T69" t="s">
        <v>31</v>
      </c>
      <c r="U69" t="s">
        <v>31</v>
      </c>
      <c r="V69" t="s">
        <v>31</v>
      </c>
      <c r="W69" t="s">
        <v>334</v>
      </c>
    </row>
    <row r="70" spans="1:23" x14ac:dyDescent="0.25">
      <c r="A70">
        <v>35</v>
      </c>
      <c r="B70">
        <v>1.06335197974407</v>
      </c>
      <c r="C70" t="s">
        <v>335</v>
      </c>
      <c r="D70">
        <v>9.5154665049250395E-2</v>
      </c>
      <c r="E70">
        <v>0.12370106456402601</v>
      </c>
      <c r="F70">
        <v>0.13200914817409701</v>
      </c>
      <c r="G70" t="s">
        <v>336</v>
      </c>
      <c r="H70">
        <v>60.173000000000002</v>
      </c>
      <c r="I70">
        <v>26.141999999999999</v>
      </c>
      <c r="J70">
        <v>60.173000000000002</v>
      </c>
      <c r="K70">
        <v>60.173000000000002</v>
      </c>
      <c r="L70" t="s">
        <v>41</v>
      </c>
      <c r="M70" t="s">
        <v>131</v>
      </c>
      <c r="N70" t="s">
        <v>31</v>
      </c>
      <c r="O70" t="s">
        <v>31</v>
      </c>
      <c r="P70" t="s">
        <v>31</v>
      </c>
      <c r="Q70" t="s">
        <v>337</v>
      </c>
      <c r="R70" t="s">
        <v>41</v>
      </c>
      <c r="S70" t="s">
        <v>131</v>
      </c>
      <c r="T70" t="s">
        <v>132</v>
      </c>
      <c r="U70" t="s">
        <v>31</v>
      </c>
      <c r="V70" t="s">
        <v>31</v>
      </c>
      <c r="W70" t="s">
        <v>338</v>
      </c>
    </row>
    <row r="71" spans="1:23" x14ac:dyDescent="0.25">
      <c r="A71">
        <v>35</v>
      </c>
      <c r="B71">
        <v>1.06335197974407</v>
      </c>
      <c r="C71" t="s">
        <v>339</v>
      </c>
      <c r="D71">
        <v>9.5154665049250395E-2</v>
      </c>
      <c r="E71">
        <v>0.12370106456402601</v>
      </c>
      <c r="F71">
        <v>0.140372189055255</v>
      </c>
      <c r="G71" t="s">
        <v>336</v>
      </c>
      <c r="H71">
        <v>34.030999999999999</v>
      </c>
      <c r="I71">
        <v>26.141999999999999</v>
      </c>
      <c r="J71">
        <v>34.030999999999999</v>
      </c>
      <c r="K71">
        <v>34.030999999999999</v>
      </c>
      <c r="L71" t="s">
        <v>41</v>
      </c>
      <c r="M71" t="s">
        <v>131</v>
      </c>
      <c r="N71" t="s">
        <v>132</v>
      </c>
      <c r="O71" t="s">
        <v>133</v>
      </c>
      <c r="P71" t="s">
        <v>136</v>
      </c>
      <c r="Q71" t="s">
        <v>340</v>
      </c>
      <c r="R71" t="s">
        <v>41</v>
      </c>
      <c r="S71" t="s">
        <v>131</v>
      </c>
      <c r="T71" t="s">
        <v>132</v>
      </c>
      <c r="U71" t="s">
        <v>31</v>
      </c>
      <c r="V71" t="s">
        <v>31</v>
      </c>
      <c r="W71" t="s">
        <v>338</v>
      </c>
    </row>
    <row r="72" spans="1:23" x14ac:dyDescent="0.25">
      <c r="A72">
        <v>36</v>
      </c>
      <c r="B72">
        <v>1.0721143096094701</v>
      </c>
      <c r="C72" t="s">
        <v>341</v>
      </c>
      <c r="D72">
        <v>9.6117662962445699E-2</v>
      </c>
      <c r="E72">
        <v>0.124952961851179</v>
      </c>
      <c r="F72">
        <v>0.187167930766521</v>
      </c>
      <c r="G72" t="s">
        <v>342</v>
      </c>
      <c r="H72">
        <v>25.318999999999999</v>
      </c>
      <c r="I72">
        <v>24.056000000000001</v>
      </c>
      <c r="J72">
        <v>25.318999999999999</v>
      </c>
      <c r="K72">
        <v>25.318999999999999</v>
      </c>
      <c r="L72" t="s">
        <v>25</v>
      </c>
      <c r="M72" t="s">
        <v>26</v>
      </c>
      <c r="N72" t="s">
        <v>31</v>
      </c>
      <c r="O72" t="s">
        <v>31</v>
      </c>
      <c r="P72" t="s">
        <v>31</v>
      </c>
      <c r="Q72" t="s">
        <v>343</v>
      </c>
      <c r="R72" t="s">
        <v>25</v>
      </c>
      <c r="S72" t="s">
        <v>26</v>
      </c>
      <c r="T72" t="s">
        <v>31</v>
      </c>
      <c r="U72" t="s">
        <v>31</v>
      </c>
      <c r="V72" t="s">
        <v>31</v>
      </c>
      <c r="W72" t="s">
        <v>344</v>
      </c>
    </row>
    <row r="73" spans="1:23" x14ac:dyDescent="0.25">
      <c r="A73">
        <v>36</v>
      </c>
      <c r="B73">
        <v>1.0721143096094701</v>
      </c>
      <c r="C73" t="s">
        <v>345</v>
      </c>
      <c r="D73">
        <v>9.6117662962445699E-2</v>
      </c>
      <c r="E73">
        <v>0.124952961851179</v>
      </c>
      <c r="F73">
        <v>0.174578334687744</v>
      </c>
      <c r="G73" t="s">
        <v>342</v>
      </c>
      <c r="H73">
        <v>49.375</v>
      </c>
      <c r="I73">
        <v>24.056000000000001</v>
      </c>
      <c r="J73">
        <v>38.764000000000003</v>
      </c>
      <c r="K73">
        <v>49.375</v>
      </c>
      <c r="L73" t="s">
        <v>25</v>
      </c>
      <c r="M73" t="s">
        <v>26</v>
      </c>
      <c r="N73" t="s">
        <v>27</v>
      </c>
      <c r="O73" t="s">
        <v>346</v>
      </c>
      <c r="P73" t="s">
        <v>347</v>
      </c>
      <c r="Q73" t="s">
        <v>348</v>
      </c>
      <c r="R73" t="s">
        <v>25</v>
      </c>
      <c r="S73" t="s">
        <v>26</v>
      </c>
      <c r="T73" t="s">
        <v>31</v>
      </c>
      <c r="U73" t="s">
        <v>31</v>
      </c>
      <c r="V73" t="s">
        <v>31</v>
      </c>
      <c r="W73" t="s">
        <v>344</v>
      </c>
    </row>
    <row r="74" spans="1:23" x14ac:dyDescent="0.25">
      <c r="A74">
        <v>37</v>
      </c>
      <c r="B74">
        <v>1.00453348275483</v>
      </c>
      <c r="C74" t="s">
        <v>349</v>
      </c>
      <c r="D74">
        <v>9.63955942702375E-2</v>
      </c>
      <c r="E74">
        <v>0.125314272551309</v>
      </c>
      <c r="F74">
        <v>0.20929027398323899</v>
      </c>
      <c r="G74" t="s">
        <v>350</v>
      </c>
      <c r="H74">
        <v>68.503</v>
      </c>
      <c r="I74">
        <v>34.256999999999998</v>
      </c>
      <c r="J74">
        <v>68.503</v>
      </c>
      <c r="K74">
        <v>68.503</v>
      </c>
      <c r="L74" t="s">
        <v>25</v>
      </c>
      <c r="M74" t="s">
        <v>26</v>
      </c>
      <c r="N74" t="s">
        <v>31</v>
      </c>
      <c r="O74" t="s">
        <v>31</v>
      </c>
      <c r="P74" t="s">
        <v>31</v>
      </c>
      <c r="Q74" t="s">
        <v>351</v>
      </c>
      <c r="R74" t="s">
        <v>25</v>
      </c>
      <c r="S74" t="s">
        <v>26</v>
      </c>
      <c r="T74" t="s">
        <v>232</v>
      </c>
      <c r="U74" t="s">
        <v>352</v>
      </c>
      <c r="V74" t="s">
        <v>353</v>
      </c>
      <c r="W74" t="s">
        <v>354</v>
      </c>
    </row>
    <row r="75" spans="1:23" x14ac:dyDescent="0.25">
      <c r="A75">
        <v>37</v>
      </c>
      <c r="B75">
        <v>1.00453348275483</v>
      </c>
      <c r="C75" t="s">
        <v>355</v>
      </c>
      <c r="D75">
        <v>9.63955942702375E-2</v>
      </c>
      <c r="E75">
        <v>0.125314272551309</v>
      </c>
      <c r="F75">
        <v>0.21023908783109599</v>
      </c>
      <c r="G75" t="s">
        <v>350</v>
      </c>
      <c r="H75">
        <v>34.246000000000002</v>
      </c>
      <c r="I75">
        <v>34.256999999999998</v>
      </c>
      <c r="J75">
        <v>34.246000000000002</v>
      </c>
      <c r="K75">
        <v>51.198999999999998</v>
      </c>
      <c r="L75" t="s">
        <v>25</v>
      </c>
      <c r="M75" t="s">
        <v>26</v>
      </c>
      <c r="N75" t="s">
        <v>232</v>
      </c>
      <c r="O75" t="s">
        <v>352</v>
      </c>
      <c r="P75" t="s">
        <v>353</v>
      </c>
      <c r="Q75" t="s">
        <v>356</v>
      </c>
      <c r="R75" t="s">
        <v>25</v>
      </c>
      <c r="S75" t="s">
        <v>26</v>
      </c>
      <c r="T75" t="s">
        <v>232</v>
      </c>
      <c r="U75" t="s">
        <v>352</v>
      </c>
      <c r="V75" t="s">
        <v>353</v>
      </c>
      <c r="W75" t="s">
        <v>354</v>
      </c>
    </row>
    <row r="76" spans="1:23" x14ac:dyDescent="0.25">
      <c r="A76">
        <v>38</v>
      </c>
      <c r="B76">
        <v>-1.1265970351185699</v>
      </c>
      <c r="C76" t="s">
        <v>357</v>
      </c>
      <c r="D76">
        <v>0.100068274888789</v>
      </c>
      <c r="E76">
        <v>0.13008875735542499</v>
      </c>
      <c r="F76">
        <v>0.15509626467543999</v>
      </c>
      <c r="G76" t="s">
        <v>358</v>
      </c>
      <c r="H76">
        <v>58.692500000000003</v>
      </c>
      <c r="I76">
        <v>24.6615</v>
      </c>
      <c r="J76">
        <v>57.914000000000001</v>
      </c>
      <c r="K76">
        <v>59.470999999999997</v>
      </c>
      <c r="L76" t="s">
        <v>41</v>
      </c>
      <c r="M76" t="s">
        <v>42</v>
      </c>
      <c r="N76" t="s">
        <v>359</v>
      </c>
      <c r="O76" t="s">
        <v>360</v>
      </c>
      <c r="P76" t="s">
        <v>361</v>
      </c>
      <c r="Q76" t="s">
        <v>362</v>
      </c>
      <c r="R76" t="s">
        <v>41</v>
      </c>
      <c r="S76" t="s">
        <v>42</v>
      </c>
      <c r="T76" t="s">
        <v>31</v>
      </c>
      <c r="U76" t="s">
        <v>31</v>
      </c>
      <c r="V76" t="s">
        <v>31</v>
      </c>
      <c r="W76" t="s">
        <v>363</v>
      </c>
    </row>
    <row r="77" spans="1:23" x14ac:dyDescent="0.25">
      <c r="A77">
        <v>38</v>
      </c>
      <c r="B77">
        <v>-1.1265970351185699</v>
      </c>
      <c r="C77" t="s">
        <v>364</v>
      </c>
      <c r="D77">
        <v>0.100068274888789</v>
      </c>
      <c r="E77">
        <v>0.13008875735542499</v>
      </c>
      <c r="F77">
        <v>0.137667914827343</v>
      </c>
      <c r="G77" t="s">
        <v>358</v>
      </c>
      <c r="H77">
        <v>34.030999999999999</v>
      </c>
      <c r="I77">
        <v>24.6615</v>
      </c>
      <c r="J77">
        <v>33.576000000000001</v>
      </c>
      <c r="K77">
        <v>34.030999999999999</v>
      </c>
      <c r="L77" t="s">
        <v>41</v>
      </c>
      <c r="M77" t="s">
        <v>42</v>
      </c>
      <c r="N77" t="s">
        <v>359</v>
      </c>
      <c r="O77" t="s">
        <v>360</v>
      </c>
      <c r="P77" t="s">
        <v>365</v>
      </c>
      <c r="Q77" t="s">
        <v>366</v>
      </c>
      <c r="R77" t="s">
        <v>41</v>
      </c>
      <c r="S77" t="s">
        <v>42</v>
      </c>
      <c r="T77" t="s">
        <v>31</v>
      </c>
      <c r="U77" t="s">
        <v>31</v>
      </c>
      <c r="V77" t="s">
        <v>31</v>
      </c>
      <c r="W77" t="s">
        <v>363</v>
      </c>
    </row>
    <row r="78" spans="1:23" x14ac:dyDescent="0.25">
      <c r="A78">
        <v>39</v>
      </c>
      <c r="B78">
        <v>-1.0510617879731201</v>
      </c>
      <c r="C78" t="s">
        <v>367</v>
      </c>
      <c r="D78">
        <v>0.10042723761998799</v>
      </c>
      <c r="E78">
        <v>0.13055540890598499</v>
      </c>
      <c r="F78">
        <v>0.145034470626447</v>
      </c>
      <c r="G78" t="s">
        <v>368</v>
      </c>
      <c r="H78">
        <v>37.932000000000002</v>
      </c>
      <c r="I78">
        <v>21.122900000000001</v>
      </c>
      <c r="J78">
        <v>35.968000000000004</v>
      </c>
      <c r="K78">
        <v>38.747999999999998</v>
      </c>
      <c r="L78" t="s">
        <v>41</v>
      </c>
      <c r="M78" t="s">
        <v>42</v>
      </c>
      <c r="N78" t="s">
        <v>369</v>
      </c>
      <c r="O78" t="s">
        <v>370</v>
      </c>
      <c r="P78" t="s">
        <v>371</v>
      </c>
      <c r="Q78" t="s">
        <v>372</v>
      </c>
      <c r="R78" t="s">
        <v>41</v>
      </c>
      <c r="S78" t="s">
        <v>42</v>
      </c>
      <c r="T78" t="s">
        <v>369</v>
      </c>
      <c r="U78" t="s">
        <v>370</v>
      </c>
      <c r="V78" t="s">
        <v>373</v>
      </c>
      <c r="W78" t="s">
        <v>374</v>
      </c>
    </row>
    <row r="79" spans="1:23" x14ac:dyDescent="0.25">
      <c r="A79">
        <v>39</v>
      </c>
      <c r="B79">
        <v>-1.0510617879731201</v>
      </c>
      <c r="C79" t="s">
        <v>375</v>
      </c>
      <c r="D79">
        <v>0.10042723761998799</v>
      </c>
      <c r="E79">
        <v>0.13055540890598499</v>
      </c>
      <c r="F79">
        <v>0.15244019001436801</v>
      </c>
      <c r="G79" t="s">
        <v>368</v>
      </c>
      <c r="H79">
        <v>59.054900000000004</v>
      </c>
      <c r="I79">
        <v>21.122900000000001</v>
      </c>
      <c r="J79">
        <v>53.817999999999998</v>
      </c>
      <c r="K79">
        <v>61.206000000000003</v>
      </c>
      <c r="L79" t="s">
        <v>41</v>
      </c>
      <c r="M79" t="s">
        <v>42</v>
      </c>
      <c r="N79" t="s">
        <v>31</v>
      </c>
      <c r="O79" t="s">
        <v>31</v>
      </c>
      <c r="P79" t="s">
        <v>31</v>
      </c>
      <c r="Q79" t="s">
        <v>376</v>
      </c>
      <c r="R79" t="s">
        <v>41</v>
      </c>
      <c r="S79" t="s">
        <v>42</v>
      </c>
      <c r="T79" t="s">
        <v>369</v>
      </c>
      <c r="U79" t="s">
        <v>370</v>
      </c>
      <c r="V79" t="s">
        <v>373</v>
      </c>
      <c r="W79" t="s">
        <v>374</v>
      </c>
    </row>
    <row r="80" spans="1:23" x14ac:dyDescent="0.25">
      <c r="A80">
        <v>40</v>
      </c>
      <c r="B80">
        <v>-1.01544183829461</v>
      </c>
      <c r="C80" t="s">
        <v>377</v>
      </c>
      <c r="D80">
        <v>0.107082066686465</v>
      </c>
      <c r="E80">
        <v>0.13920668669240499</v>
      </c>
      <c r="F80">
        <v>0.23964793079073199</v>
      </c>
      <c r="G80" t="s">
        <v>378</v>
      </c>
      <c r="H80">
        <v>61.203000000000003</v>
      </c>
      <c r="I80">
        <v>45.3035</v>
      </c>
      <c r="J80">
        <v>61.203000000000003</v>
      </c>
      <c r="K80">
        <v>61.203000000000003</v>
      </c>
      <c r="L80" t="s">
        <v>41</v>
      </c>
      <c r="M80" t="s">
        <v>184</v>
      </c>
      <c r="N80" t="s">
        <v>31</v>
      </c>
      <c r="O80" t="s">
        <v>31</v>
      </c>
      <c r="P80" t="s">
        <v>31</v>
      </c>
      <c r="Q80" t="s">
        <v>379</v>
      </c>
      <c r="R80" t="s">
        <v>41</v>
      </c>
      <c r="S80" t="s">
        <v>184</v>
      </c>
      <c r="T80" t="s">
        <v>185</v>
      </c>
      <c r="U80" t="s">
        <v>189</v>
      </c>
      <c r="V80" t="s">
        <v>380</v>
      </c>
      <c r="W80" t="s">
        <v>381</v>
      </c>
    </row>
    <row r="81" spans="1:23" x14ac:dyDescent="0.25">
      <c r="A81">
        <v>40</v>
      </c>
      <c r="B81">
        <v>-1.01544183829461</v>
      </c>
      <c r="C81" t="s">
        <v>382</v>
      </c>
      <c r="D81">
        <v>0.107082066686465</v>
      </c>
      <c r="E81">
        <v>0.13920668669240499</v>
      </c>
      <c r="F81">
        <v>0.23600360134186499</v>
      </c>
      <c r="G81" t="s">
        <v>378</v>
      </c>
      <c r="H81">
        <v>15.8995</v>
      </c>
      <c r="I81">
        <v>45.3035</v>
      </c>
      <c r="J81">
        <v>14.46</v>
      </c>
      <c r="K81">
        <v>17.338999999999999</v>
      </c>
      <c r="L81" t="s">
        <v>41</v>
      </c>
      <c r="M81" t="s">
        <v>184</v>
      </c>
      <c r="N81" t="s">
        <v>31</v>
      </c>
      <c r="O81" t="s">
        <v>31</v>
      </c>
      <c r="P81" t="s">
        <v>31</v>
      </c>
      <c r="Q81" t="s">
        <v>383</v>
      </c>
      <c r="R81" t="s">
        <v>41</v>
      </c>
      <c r="S81" t="s">
        <v>184</v>
      </c>
      <c r="T81" t="s">
        <v>185</v>
      </c>
      <c r="U81" t="s">
        <v>189</v>
      </c>
      <c r="V81" t="s">
        <v>380</v>
      </c>
      <c r="W81" t="s">
        <v>381</v>
      </c>
    </row>
    <row r="82" spans="1:23" x14ac:dyDescent="0.25">
      <c r="A82">
        <v>41</v>
      </c>
      <c r="B82">
        <v>1.2613660283928201</v>
      </c>
      <c r="C82" t="s">
        <v>384</v>
      </c>
      <c r="D82">
        <v>0.107135739443844</v>
      </c>
      <c r="E82">
        <v>0.139276461276998</v>
      </c>
      <c r="F82">
        <v>0.18216140012500101</v>
      </c>
      <c r="G82" t="s">
        <v>385</v>
      </c>
      <c r="H82">
        <v>32.715499999999999</v>
      </c>
      <c r="I82">
        <v>26.014500000000002</v>
      </c>
      <c r="J82">
        <v>32.32</v>
      </c>
      <c r="K82">
        <v>33.110999999999997</v>
      </c>
      <c r="L82" t="s">
        <v>25</v>
      </c>
      <c r="M82" t="s">
        <v>26</v>
      </c>
      <c r="N82" t="s">
        <v>31</v>
      </c>
      <c r="O82" t="s">
        <v>31</v>
      </c>
      <c r="P82" t="s">
        <v>31</v>
      </c>
      <c r="Q82" t="s">
        <v>386</v>
      </c>
      <c r="R82" t="s">
        <v>25</v>
      </c>
      <c r="S82" t="s">
        <v>26</v>
      </c>
      <c r="T82" t="s">
        <v>31</v>
      </c>
      <c r="U82" t="s">
        <v>31</v>
      </c>
      <c r="V82" t="s">
        <v>31</v>
      </c>
      <c r="W82" t="s">
        <v>387</v>
      </c>
    </row>
    <row r="83" spans="1:23" x14ac:dyDescent="0.25">
      <c r="A83">
        <v>41</v>
      </c>
      <c r="B83">
        <v>1.2613660283928201</v>
      </c>
      <c r="C83" t="s">
        <v>388</v>
      </c>
      <c r="D83">
        <v>0.107135739443844</v>
      </c>
      <c r="E83">
        <v>0.139276461276998</v>
      </c>
      <c r="F83">
        <v>0.14441597127608</v>
      </c>
      <c r="G83" t="s">
        <v>385</v>
      </c>
      <c r="H83">
        <v>58.73</v>
      </c>
      <c r="I83">
        <v>26.014500000000002</v>
      </c>
      <c r="J83">
        <v>49.070999999999998</v>
      </c>
      <c r="K83">
        <v>58.731000000000002</v>
      </c>
      <c r="L83" t="s">
        <v>25</v>
      </c>
      <c r="M83" t="s">
        <v>26</v>
      </c>
      <c r="N83" t="s">
        <v>27</v>
      </c>
      <c r="O83" t="s">
        <v>31</v>
      </c>
      <c r="P83" t="s">
        <v>31</v>
      </c>
      <c r="Q83" t="s">
        <v>389</v>
      </c>
      <c r="R83" t="s">
        <v>25</v>
      </c>
      <c r="S83" t="s">
        <v>26</v>
      </c>
      <c r="T83" t="s">
        <v>31</v>
      </c>
      <c r="U83" t="s">
        <v>31</v>
      </c>
      <c r="V83" t="s">
        <v>31</v>
      </c>
      <c r="W83" t="s">
        <v>387</v>
      </c>
    </row>
    <row r="84" spans="1:23" x14ac:dyDescent="0.25">
      <c r="A84">
        <v>42</v>
      </c>
      <c r="B84">
        <v>-1.1218974715002901</v>
      </c>
      <c r="C84" t="s">
        <v>219</v>
      </c>
      <c r="D84">
        <v>0.10757673843540699</v>
      </c>
      <c r="E84">
        <v>0.139849759966029</v>
      </c>
      <c r="F84">
        <v>0.174985599918517</v>
      </c>
      <c r="G84" t="s">
        <v>225</v>
      </c>
      <c r="H84">
        <v>38.454999999999998</v>
      </c>
      <c r="I84">
        <v>21.225999999999999</v>
      </c>
      <c r="J84">
        <v>38.454999999999998</v>
      </c>
      <c r="K84">
        <v>38.454999999999998</v>
      </c>
      <c r="L84" t="s">
        <v>41</v>
      </c>
      <c r="M84" t="s">
        <v>52</v>
      </c>
      <c r="N84" t="s">
        <v>221</v>
      </c>
      <c r="O84" t="s">
        <v>222</v>
      </c>
      <c r="P84" t="s">
        <v>223</v>
      </c>
      <c r="Q84" t="s">
        <v>224</v>
      </c>
      <c r="R84" t="s">
        <v>41</v>
      </c>
      <c r="S84" t="s">
        <v>52</v>
      </c>
      <c r="T84" t="s">
        <v>102</v>
      </c>
      <c r="U84" t="s">
        <v>226</v>
      </c>
      <c r="V84" t="s">
        <v>227</v>
      </c>
      <c r="W84" t="s">
        <v>228</v>
      </c>
    </row>
    <row r="85" spans="1:23" x14ac:dyDescent="0.25">
      <c r="A85">
        <v>42</v>
      </c>
      <c r="B85">
        <v>-1.1218974715002901</v>
      </c>
      <c r="C85" t="s">
        <v>390</v>
      </c>
      <c r="D85">
        <v>0.10757673843540699</v>
      </c>
      <c r="E85">
        <v>0.139849759966029</v>
      </c>
      <c r="F85">
        <v>0.19631590209754601</v>
      </c>
      <c r="G85" t="s">
        <v>225</v>
      </c>
      <c r="H85">
        <v>59.680999999999997</v>
      </c>
      <c r="I85">
        <v>21.225999999999999</v>
      </c>
      <c r="J85">
        <v>59.649000000000001</v>
      </c>
      <c r="K85">
        <v>72.099999999999994</v>
      </c>
      <c r="L85" t="s">
        <v>41</v>
      </c>
      <c r="M85" t="s">
        <v>52</v>
      </c>
      <c r="N85" t="s">
        <v>31</v>
      </c>
      <c r="O85" t="s">
        <v>31</v>
      </c>
      <c r="P85" t="s">
        <v>31</v>
      </c>
      <c r="Q85" t="s">
        <v>391</v>
      </c>
      <c r="R85" t="s">
        <v>41</v>
      </c>
      <c r="S85" t="s">
        <v>52</v>
      </c>
      <c r="T85" t="s">
        <v>102</v>
      </c>
      <c r="U85" t="s">
        <v>226</v>
      </c>
      <c r="V85" t="s">
        <v>227</v>
      </c>
      <c r="W85" t="s">
        <v>228</v>
      </c>
    </row>
    <row r="86" spans="1:23" x14ac:dyDescent="0.25">
      <c r="A86">
        <v>43</v>
      </c>
      <c r="B86">
        <v>-1.0591173573505499</v>
      </c>
      <c r="C86" t="s">
        <v>392</v>
      </c>
      <c r="D86">
        <v>0.11193981143928</v>
      </c>
      <c r="E86">
        <v>0.145521754871064</v>
      </c>
      <c r="F86">
        <v>0.22470115018076001</v>
      </c>
      <c r="G86" t="s">
        <v>393</v>
      </c>
      <c r="H86">
        <v>6.0490000000000004</v>
      </c>
      <c r="I86">
        <v>53.252000000000002</v>
      </c>
      <c r="J86">
        <v>6.0490000000000004</v>
      </c>
      <c r="K86">
        <v>6.0490000000000004</v>
      </c>
      <c r="L86" t="s">
        <v>41</v>
      </c>
      <c r="M86" t="s">
        <v>184</v>
      </c>
      <c r="N86" t="s">
        <v>31</v>
      </c>
      <c r="O86" t="s">
        <v>31</v>
      </c>
      <c r="P86" t="s">
        <v>31</v>
      </c>
      <c r="Q86" t="s">
        <v>394</v>
      </c>
      <c r="R86" t="s">
        <v>41</v>
      </c>
      <c r="S86" t="s">
        <v>184</v>
      </c>
      <c r="T86" t="s">
        <v>395</v>
      </c>
      <c r="U86" t="s">
        <v>396</v>
      </c>
      <c r="V86" t="s">
        <v>397</v>
      </c>
      <c r="W86" t="s">
        <v>398</v>
      </c>
    </row>
    <row r="87" spans="1:23" x14ac:dyDescent="0.25">
      <c r="A87">
        <v>43</v>
      </c>
      <c r="B87">
        <v>-1.0591173573505499</v>
      </c>
      <c r="C87" t="s">
        <v>399</v>
      </c>
      <c r="D87">
        <v>0.11193981143928</v>
      </c>
      <c r="E87">
        <v>0.145521754871064</v>
      </c>
      <c r="F87">
        <v>0.23798488837307599</v>
      </c>
      <c r="G87" t="s">
        <v>393</v>
      </c>
      <c r="H87">
        <v>59.301000000000002</v>
      </c>
      <c r="I87">
        <v>53.252000000000002</v>
      </c>
      <c r="J87">
        <v>32.542000000000002</v>
      </c>
      <c r="K87">
        <v>61.430999999999997</v>
      </c>
      <c r="L87" t="s">
        <v>41</v>
      </c>
      <c r="M87" t="s">
        <v>184</v>
      </c>
      <c r="N87" t="s">
        <v>31</v>
      </c>
      <c r="O87" t="s">
        <v>31</v>
      </c>
      <c r="P87" t="s">
        <v>31</v>
      </c>
      <c r="Q87" t="s">
        <v>400</v>
      </c>
      <c r="R87" t="s">
        <v>41</v>
      </c>
      <c r="S87" t="s">
        <v>184</v>
      </c>
      <c r="T87" t="s">
        <v>395</v>
      </c>
      <c r="U87" t="s">
        <v>396</v>
      </c>
      <c r="V87" t="s">
        <v>397</v>
      </c>
      <c r="W87" t="s">
        <v>398</v>
      </c>
    </row>
    <row r="88" spans="1:23" x14ac:dyDescent="0.25">
      <c r="A88">
        <v>44</v>
      </c>
      <c r="B88">
        <v>-1.0758101321933899</v>
      </c>
      <c r="C88" t="s">
        <v>401</v>
      </c>
      <c r="D88">
        <v>0.115400805070094</v>
      </c>
      <c r="E88">
        <v>0.150021046591122</v>
      </c>
      <c r="F88">
        <v>0.22198146262295801</v>
      </c>
      <c r="G88" t="s">
        <v>402</v>
      </c>
      <c r="H88">
        <v>15.378</v>
      </c>
      <c r="I88">
        <v>23.109000000000002</v>
      </c>
      <c r="J88">
        <v>9.6449999999999996</v>
      </c>
      <c r="K88">
        <v>20.088000000000001</v>
      </c>
      <c r="L88" t="s">
        <v>41</v>
      </c>
      <c r="M88" t="s">
        <v>270</v>
      </c>
      <c r="N88" t="s">
        <v>31</v>
      </c>
      <c r="O88" t="s">
        <v>31</v>
      </c>
      <c r="P88" t="s">
        <v>31</v>
      </c>
      <c r="Q88" t="s">
        <v>403</v>
      </c>
      <c r="R88" t="s">
        <v>41</v>
      </c>
      <c r="S88" t="s">
        <v>270</v>
      </c>
      <c r="T88" t="s">
        <v>31</v>
      </c>
      <c r="U88" t="s">
        <v>31</v>
      </c>
      <c r="V88" t="s">
        <v>31</v>
      </c>
      <c r="W88" t="s">
        <v>404</v>
      </c>
    </row>
    <row r="89" spans="1:23" x14ac:dyDescent="0.25">
      <c r="A89">
        <v>44</v>
      </c>
      <c r="B89">
        <v>-1.0758101321933899</v>
      </c>
      <c r="C89" t="s">
        <v>405</v>
      </c>
      <c r="D89">
        <v>0.115400805070094</v>
      </c>
      <c r="E89">
        <v>0.150021046591122</v>
      </c>
      <c r="F89">
        <v>0.23880990664888799</v>
      </c>
      <c r="G89" t="s">
        <v>402</v>
      </c>
      <c r="H89">
        <v>38.487000000000002</v>
      </c>
      <c r="I89">
        <v>23.109000000000002</v>
      </c>
      <c r="J89">
        <v>38.487000000000002</v>
      </c>
      <c r="K89">
        <v>38.487000000000002</v>
      </c>
      <c r="L89" t="s">
        <v>41</v>
      </c>
      <c r="M89" t="s">
        <v>270</v>
      </c>
      <c r="N89" t="s">
        <v>272</v>
      </c>
      <c r="O89" t="s">
        <v>406</v>
      </c>
      <c r="P89" t="s">
        <v>407</v>
      </c>
      <c r="Q89" t="s">
        <v>408</v>
      </c>
      <c r="R89" t="s">
        <v>41</v>
      </c>
      <c r="S89" t="s">
        <v>270</v>
      </c>
      <c r="T89" t="s">
        <v>31</v>
      </c>
      <c r="U89" t="s">
        <v>31</v>
      </c>
      <c r="V89" t="s">
        <v>31</v>
      </c>
      <c r="W89" t="s">
        <v>404</v>
      </c>
    </row>
    <row r="90" spans="1:23" x14ac:dyDescent="0.25">
      <c r="A90">
        <v>45</v>
      </c>
      <c r="B90">
        <v>-1.0191837209277099</v>
      </c>
      <c r="C90" t="s">
        <v>409</v>
      </c>
      <c r="D90">
        <v>0.119525458658755</v>
      </c>
      <c r="E90">
        <v>0.155383096256382</v>
      </c>
      <c r="F90">
        <v>0.178274147023016</v>
      </c>
      <c r="G90" t="s">
        <v>410</v>
      </c>
      <c r="H90">
        <v>44.8367</v>
      </c>
      <c r="I90">
        <v>23.017900000000001</v>
      </c>
      <c r="J90">
        <v>44.8367</v>
      </c>
      <c r="K90">
        <v>44.8367</v>
      </c>
      <c r="L90" t="s">
        <v>25</v>
      </c>
      <c r="M90" t="s">
        <v>26</v>
      </c>
      <c r="N90" t="s">
        <v>31</v>
      </c>
      <c r="O90" t="s">
        <v>31</v>
      </c>
      <c r="P90" t="s">
        <v>31</v>
      </c>
      <c r="Q90" t="s">
        <v>411</v>
      </c>
      <c r="R90" t="s">
        <v>25</v>
      </c>
      <c r="S90" t="s">
        <v>26</v>
      </c>
      <c r="T90" t="s">
        <v>31</v>
      </c>
      <c r="U90" t="s">
        <v>31</v>
      </c>
      <c r="V90" t="s">
        <v>31</v>
      </c>
      <c r="W90" t="s">
        <v>412</v>
      </c>
    </row>
    <row r="91" spans="1:23" x14ac:dyDescent="0.25">
      <c r="A91">
        <v>45</v>
      </c>
      <c r="B91">
        <v>-1.0191837209277099</v>
      </c>
      <c r="C91" t="s">
        <v>413</v>
      </c>
      <c r="D91">
        <v>0.119525458658755</v>
      </c>
      <c r="E91">
        <v>0.155383096256382</v>
      </c>
      <c r="F91">
        <v>0.181694108508131</v>
      </c>
      <c r="G91" t="s">
        <v>410</v>
      </c>
      <c r="H91">
        <v>67.854600000000005</v>
      </c>
      <c r="I91">
        <v>23.017900000000001</v>
      </c>
      <c r="J91">
        <v>67.854600000000005</v>
      </c>
      <c r="K91">
        <v>67.854600000000005</v>
      </c>
      <c r="L91" t="s">
        <v>25</v>
      </c>
      <c r="M91" t="s">
        <v>26</v>
      </c>
      <c r="N91" t="s">
        <v>31</v>
      </c>
      <c r="O91" t="s">
        <v>31</v>
      </c>
      <c r="P91" t="s">
        <v>31</v>
      </c>
      <c r="Q91" t="s">
        <v>414</v>
      </c>
      <c r="R91" t="s">
        <v>25</v>
      </c>
      <c r="S91" t="s">
        <v>26</v>
      </c>
      <c r="T91" t="s">
        <v>31</v>
      </c>
      <c r="U91" t="s">
        <v>31</v>
      </c>
      <c r="V91" t="s">
        <v>31</v>
      </c>
      <c r="W91" t="s">
        <v>412</v>
      </c>
    </row>
    <row r="92" spans="1:23" x14ac:dyDescent="0.25">
      <c r="A92">
        <v>46</v>
      </c>
      <c r="B92">
        <v>1.0568044618586301</v>
      </c>
      <c r="C92" t="s">
        <v>415</v>
      </c>
      <c r="D92">
        <v>0.125514619402882</v>
      </c>
      <c r="E92">
        <v>0.163169005223747</v>
      </c>
      <c r="F92">
        <v>0.175876068313575</v>
      </c>
      <c r="G92" t="s">
        <v>416</v>
      </c>
      <c r="H92">
        <v>33.573</v>
      </c>
      <c r="I92">
        <v>25.885999999999999</v>
      </c>
      <c r="J92">
        <v>33.573</v>
      </c>
      <c r="K92">
        <v>33.573</v>
      </c>
      <c r="L92" t="s">
        <v>41</v>
      </c>
      <c r="M92" t="s">
        <v>52</v>
      </c>
      <c r="N92" t="s">
        <v>83</v>
      </c>
      <c r="O92" t="s">
        <v>417</v>
      </c>
      <c r="P92" t="s">
        <v>418</v>
      </c>
      <c r="Q92" t="s">
        <v>419</v>
      </c>
      <c r="R92" t="s">
        <v>41</v>
      </c>
      <c r="S92" t="s">
        <v>52</v>
      </c>
      <c r="T92" t="s">
        <v>83</v>
      </c>
      <c r="U92" t="s">
        <v>417</v>
      </c>
      <c r="V92" t="s">
        <v>420</v>
      </c>
      <c r="W92" t="s">
        <v>421</v>
      </c>
    </row>
    <row r="93" spans="1:23" x14ac:dyDescent="0.25">
      <c r="A93">
        <v>46</v>
      </c>
      <c r="B93">
        <v>1.0568044618586301</v>
      </c>
      <c r="C93" t="s">
        <v>422</v>
      </c>
      <c r="D93">
        <v>0.125514619402882</v>
      </c>
      <c r="E93">
        <v>0.163169005223747</v>
      </c>
      <c r="F93">
        <v>0.16642252626778101</v>
      </c>
      <c r="G93" t="s">
        <v>416</v>
      </c>
      <c r="H93">
        <v>59.459000000000003</v>
      </c>
      <c r="I93">
        <v>25.885999999999999</v>
      </c>
      <c r="J93">
        <v>48.857999999999997</v>
      </c>
      <c r="K93">
        <v>59.459000000000003</v>
      </c>
      <c r="L93" t="s">
        <v>41</v>
      </c>
      <c r="M93" t="s">
        <v>52</v>
      </c>
      <c r="N93" t="s">
        <v>83</v>
      </c>
      <c r="O93" t="s">
        <v>417</v>
      </c>
      <c r="P93" t="s">
        <v>423</v>
      </c>
      <c r="Q93" t="s">
        <v>424</v>
      </c>
      <c r="R93" t="s">
        <v>41</v>
      </c>
      <c r="S93" t="s">
        <v>52</v>
      </c>
      <c r="T93" t="s">
        <v>83</v>
      </c>
      <c r="U93" t="s">
        <v>417</v>
      </c>
      <c r="V93" t="s">
        <v>420</v>
      </c>
      <c r="W93" t="s">
        <v>421</v>
      </c>
    </row>
    <row r="94" spans="1:23" x14ac:dyDescent="0.25">
      <c r="A94">
        <v>47</v>
      </c>
      <c r="B94">
        <v>1.0191274329897599</v>
      </c>
      <c r="C94" t="s">
        <v>425</v>
      </c>
      <c r="D94">
        <v>0.12659109763169599</v>
      </c>
      <c r="E94">
        <v>0.16456842692120399</v>
      </c>
      <c r="F94">
        <v>0.18258339834944501</v>
      </c>
      <c r="G94" t="s">
        <v>426</v>
      </c>
      <c r="H94">
        <v>53.673999999999999</v>
      </c>
      <c r="I94">
        <v>21.01</v>
      </c>
      <c r="J94">
        <v>53.673999999999999</v>
      </c>
      <c r="K94">
        <v>53.673999999999999</v>
      </c>
      <c r="L94" t="s">
        <v>41</v>
      </c>
      <c r="M94" t="s">
        <v>42</v>
      </c>
      <c r="N94" t="s">
        <v>64</v>
      </c>
      <c r="O94" t="s">
        <v>31</v>
      </c>
      <c r="P94" t="s">
        <v>31</v>
      </c>
      <c r="Q94" t="s">
        <v>427</v>
      </c>
      <c r="R94" t="s">
        <v>41</v>
      </c>
      <c r="S94" t="s">
        <v>42</v>
      </c>
      <c r="T94" t="s">
        <v>31</v>
      </c>
      <c r="U94" t="s">
        <v>31</v>
      </c>
      <c r="V94" t="s">
        <v>31</v>
      </c>
      <c r="W94" t="s">
        <v>428</v>
      </c>
    </row>
    <row r="95" spans="1:23" x14ac:dyDescent="0.25">
      <c r="A95">
        <v>47</v>
      </c>
      <c r="B95">
        <v>1.0191274329897599</v>
      </c>
      <c r="C95" t="s">
        <v>429</v>
      </c>
      <c r="D95">
        <v>0.12659109763169599</v>
      </c>
      <c r="E95">
        <v>0.16456842692120399</v>
      </c>
      <c r="F95">
        <v>0.17915659262925601</v>
      </c>
      <c r="G95" t="s">
        <v>426</v>
      </c>
      <c r="H95">
        <v>74.683999999999997</v>
      </c>
      <c r="I95">
        <v>21.01</v>
      </c>
      <c r="J95">
        <v>74.683999999999997</v>
      </c>
      <c r="K95">
        <v>74.683999999999997</v>
      </c>
      <c r="L95" t="s">
        <v>41</v>
      </c>
      <c r="M95" t="s">
        <v>42</v>
      </c>
      <c r="N95" t="s">
        <v>64</v>
      </c>
      <c r="O95" t="s">
        <v>430</v>
      </c>
      <c r="P95" t="s">
        <v>431</v>
      </c>
      <c r="Q95" t="s">
        <v>432</v>
      </c>
      <c r="R95" t="s">
        <v>41</v>
      </c>
      <c r="S95" t="s">
        <v>42</v>
      </c>
      <c r="T95" t="s">
        <v>31</v>
      </c>
      <c r="U95" t="s">
        <v>31</v>
      </c>
      <c r="V95" t="s">
        <v>31</v>
      </c>
      <c r="W95" t="s">
        <v>428</v>
      </c>
    </row>
    <row r="96" spans="1:23" x14ac:dyDescent="0.25">
      <c r="A96">
        <v>48</v>
      </c>
      <c r="B96">
        <v>-1.11385414029359</v>
      </c>
      <c r="C96" t="s">
        <v>258</v>
      </c>
      <c r="D96">
        <v>0.12674735644396001</v>
      </c>
      <c r="E96">
        <v>0.16477156337714799</v>
      </c>
      <c r="F96">
        <v>0.218916117386663</v>
      </c>
      <c r="G96" t="s">
        <v>433</v>
      </c>
      <c r="H96">
        <v>33.707000000000001</v>
      </c>
      <c r="I96">
        <v>33.210999999999999</v>
      </c>
      <c r="J96">
        <v>33.576000000000001</v>
      </c>
      <c r="K96">
        <v>33.707000000000001</v>
      </c>
      <c r="L96" t="s">
        <v>41</v>
      </c>
      <c r="M96" t="s">
        <v>42</v>
      </c>
      <c r="N96" t="s">
        <v>259</v>
      </c>
      <c r="O96" t="s">
        <v>260</v>
      </c>
      <c r="P96" t="s">
        <v>263</v>
      </c>
      <c r="Q96" t="s">
        <v>264</v>
      </c>
      <c r="R96" t="s">
        <v>41</v>
      </c>
      <c r="S96" t="s">
        <v>42</v>
      </c>
      <c r="T96" t="s">
        <v>259</v>
      </c>
      <c r="U96" t="s">
        <v>260</v>
      </c>
      <c r="V96" t="s">
        <v>434</v>
      </c>
      <c r="W96" t="s">
        <v>435</v>
      </c>
    </row>
    <row r="97" spans="1:23" x14ac:dyDescent="0.25">
      <c r="A97">
        <v>48</v>
      </c>
      <c r="B97">
        <v>-1.11385414029359</v>
      </c>
      <c r="C97" t="s">
        <v>436</v>
      </c>
      <c r="D97">
        <v>0.12674735644396001</v>
      </c>
      <c r="E97">
        <v>0.16477156337714799</v>
      </c>
      <c r="F97">
        <v>0.24384062372813201</v>
      </c>
      <c r="G97" t="s">
        <v>433</v>
      </c>
      <c r="H97">
        <v>66.918000000000006</v>
      </c>
      <c r="I97">
        <v>33.210999999999999</v>
      </c>
      <c r="J97">
        <v>58.481000000000002</v>
      </c>
      <c r="K97">
        <v>78.149000000000001</v>
      </c>
      <c r="L97" t="s">
        <v>41</v>
      </c>
      <c r="M97" t="s">
        <v>42</v>
      </c>
      <c r="N97" t="s">
        <v>259</v>
      </c>
      <c r="O97" t="s">
        <v>260</v>
      </c>
      <c r="P97" t="s">
        <v>437</v>
      </c>
      <c r="Q97" t="s">
        <v>438</v>
      </c>
      <c r="R97" t="s">
        <v>41</v>
      </c>
      <c r="S97" t="s">
        <v>42</v>
      </c>
      <c r="T97" t="s">
        <v>259</v>
      </c>
      <c r="U97" t="s">
        <v>260</v>
      </c>
      <c r="V97" t="s">
        <v>434</v>
      </c>
      <c r="W97" t="s">
        <v>435</v>
      </c>
    </row>
    <row r="98" spans="1:23" x14ac:dyDescent="0.25">
      <c r="A98">
        <v>49</v>
      </c>
      <c r="B98">
        <v>-1.20102036254561</v>
      </c>
      <c r="C98" t="s">
        <v>439</v>
      </c>
      <c r="D98">
        <v>0.13251200123395501</v>
      </c>
      <c r="E98">
        <v>0.172265601604142</v>
      </c>
      <c r="F98">
        <v>0.21320576099264199</v>
      </c>
      <c r="G98" t="s">
        <v>440</v>
      </c>
      <c r="H98">
        <v>48</v>
      </c>
      <c r="I98">
        <v>35.436</v>
      </c>
      <c r="J98">
        <v>48</v>
      </c>
      <c r="K98">
        <v>48</v>
      </c>
      <c r="L98" t="s">
        <v>41</v>
      </c>
      <c r="M98" t="s">
        <v>270</v>
      </c>
      <c r="N98" t="s">
        <v>272</v>
      </c>
      <c r="O98" t="s">
        <v>441</v>
      </c>
      <c r="P98" t="s">
        <v>442</v>
      </c>
      <c r="Q98" t="s">
        <v>443</v>
      </c>
      <c r="R98" t="s">
        <v>41</v>
      </c>
      <c r="S98" t="s">
        <v>270</v>
      </c>
      <c r="T98" t="s">
        <v>272</v>
      </c>
      <c r="U98" t="s">
        <v>441</v>
      </c>
      <c r="V98" t="s">
        <v>31</v>
      </c>
      <c r="W98" t="s">
        <v>444</v>
      </c>
    </row>
    <row r="99" spans="1:23" x14ac:dyDescent="0.25">
      <c r="A99">
        <v>49</v>
      </c>
      <c r="B99">
        <v>-1.20102036254561</v>
      </c>
      <c r="C99" t="s">
        <v>445</v>
      </c>
      <c r="D99">
        <v>0.13251200123395501</v>
      </c>
      <c r="E99">
        <v>0.172265601604142</v>
      </c>
      <c r="F99">
        <v>0.17752052141792601</v>
      </c>
      <c r="G99" t="s">
        <v>440</v>
      </c>
      <c r="H99">
        <v>12.564</v>
      </c>
      <c r="I99">
        <v>35.436</v>
      </c>
      <c r="J99">
        <v>12.564</v>
      </c>
      <c r="K99">
        <v>12.564</v>
      </c>
      <c r="L99" t="s">
        <v>41</v>
      </c>
      <c r="M99" t="s">
        <v>270</v>
      </c>
      <c r="N99" t="s">
        <v>31</v>
      </c>
      <c r="O99" t="s">
        <v>31</v>
      </c>
      <c r="P99" t="s">
        <v>31</v>
      </c>
      <c r="Q99" t="s">
        <v>446</v>
      </c>
      <c r="R99" t="s">
        <v>41</v>
      </c>
      <c r="S99" t="s">
        <v>270</v>
      </c>
      <c r="T99" t="s">
        <v>272</v>
      </c>
      <c r="U99" t="s">
        <v>441</v>
      </c>
      <c r="V99" t="s">
        <v>31</v>
      </c>
      <c r="W99" t="s">
        <v>444</v>
      </c>
    </row>
    <row r="100" spans="1:23" x14ac:dyDescent="0.25">
      <c r="A100">
        <v>50</v>
      </c>
      <c r="B100">
        <v>-1.0229444399482099</v>
      </c>
      <c r="C100" t="s">
        <v>447</v>
      </c>
      <c r="D100">
        <v>0.13273864060408999</v>
      </c>
      <c r="E100">
        <v>0.17256023278531701</v>
      </c>
      <c r="F100">
        <v>0.17492936544176699</v>
      </c>
      <c r="G100" t="s">
        <v>448</v>
      </c>
      <c r="H100">
        <v>37.868000000000002</v>
      </c>
      <c r="I100">
        <v>20.914000000000001</v>
      </c>
      <c r="J100">
        <v>37.868000000000002</v>
      </c>
      <c r="K100">
        <v>37.868000000000002</v>
      </c>
      <c r="L100" t="s">
        <v>41</v>
      </c>
      <c r="M100" t="s">
        <v>52</v>
      </c>
      <c r="N100" t="s">
        <v>102</v>
      </c>
      <c r="O100" t="s">
        <v>449</v>
      </c>
      <c r="P100" t="s">
        <v>450</v>
      </c>
      <c r="Q100" t="s">
        <v>451</v>
      </c>
      <c r="R100" t="s">
        <v>41</v>
      </c>
      <c r="S100" t="s">
        <v>52</v>
      </c>
      <c r="T100" t="s">
        <v>102</v>
      </c>
      <c r="U100" t="s">
        <v>31</v>
      </c>
      <c r="V100" t="s">
        <v>31</v>
      </c>
      <c r="W100" t="s">
        <v>452</v>
      </c>
    </row>
    <row r="101" spans="1:23" x14ac:dyDescent="0.25">
      <c r="A101">
        <v>50</v>
      </c>
      <c r="B101">
        <v>-1.0229444399482099</v>
      </c>
      <c r="C101" t="s">
        <v>453</v>
      </c>
      <c r="D101">
        <v>0.13273864060408999</v>
      </c>
      <c r="E101">
        <v>0.17256023278531701</v>
      </c>
      <c r="F101">
        <v>0.17894302176232499</v>
      </c>
      <c r="G101" t="s">
        <v>448</v>
      </c>
      <c r="H101">
        <v>58.781999999999996</v>
      </c>
      <c r="I101">
        <v>20.914000000000001</v>
      </c>
      <c r="J101">
        <v>58.767000000000003</v>
      </c>
      <c r="K101">
        <v>58.848999999999997</v>
      </c>
      <c r="L101" t="s">
        <v>41</v>
      </c>
      <c r="M101" t="s">
        <v>52</v>
      </c>
      <c r="N101" t="s">
        <v>102</v>
      </c>
      <c r="O101" t="s">
        <v>31</v>
      </c>
      <c r="P101" t="s">
        <v>31</v>
      </c>
      <c r="Q101" t="s">
        <v>454</v>
      </c>
      <c r="R101" t="s">
        <v>41</v>
      </c>
      <c r="S101" t="s">
        <v>52</v>
      </c>
      <c r="T101" t="s">
        <v>102</v>
      </c>
      <c r="U101" t="s">
        <v>31</v>
      </c>
      <c r="V101" t="s">
        <v>31</v>
      </c>
      <c r="W101" t="s">
        <v>452</v>
      </c>
    </row>
    <row r="102" spans="1:23" x14ac:dyDescent="0.25">
      <c r="A102">
        <v>51</v>
      </c>
      <c r="B102">
        <v>-1.09894495178396</v>
      </c>
      <c r="C102" t="s">
        <v>455</v>
      </c>
      <c r="D102">
        <v>0.13547014514599701</v>
      </c>
      <c r="E102">
        <v>0.176111188689796</v>
      </c>
      <c r="F102">
        <v>0.20931233723418499</v>
      </c>
      <c r="G102" t="s">
        <v>456</v>
      </c>
      <c r="H102">
        <v>36.042999999999999</v>
      </c>
      <c r="I102">
        <v>23.463999999999999</v>
      </c>
      <c r="J102">
        <v>36.042999999999999</v>
      </c>
      <c r="K102">
        <v>36.042999999999999</v>
      </c>
      <c r="L102" t="s">
        <v>41</v>
      </c>
      <c r="M102" t="s">
        <v>184</v>
      </c>
      <c r="N102" t="s">
        <v>185</v>
      </c>
      <c r="O102" t="s">
        <v>31</v>
      </c>
      <c r="P102" t="s">
        <v>31</v>
      </c>
      <c r="Q102" t="s">
        <v>457</v>
      </c>
      <c r="R102" t="s">
        <v>41</v>
      </c>
      <c r="S102" t="s">
        <v>184</v>
      </c>
      <c r="T102" t="s">
        <v>185</v>
      </c>
      <c r="U102" t="s">
        <v>458</v>
      </c>
      <c r="V102" t="s">
        <v>459</v>
      </c>
      <c r="W102" t="s">
        <v>460</v>
      </c>
    </row>
    <row r="103" spans="1:23" x14ac:dyDescent="0.25">
      <c r="A103">
        <v>51</v>
      </c>
      <c r="B103">
        <v>-1.09894495178396</v>
      </c>
      <c r="C103" t="s">
        <v>461</v>
      </c>
      <c r="D103">
        <v>0.13547014514599701</v>
      </c>
      <c r="E103">
        <v>0.176111188689796</v>
      </c>
      <c r="F103">
        <v>0.23002273634960901</v>
      </c>
      <c r="G103" t="s">
        <v>456</v>
      </c>
      <c r="H103">
        <v>59.506999999999998</v>
      </c>
      <c r="I103">
        <v>23.463999999999999</v>
      </c>
      <c r="J103">
        <v>59.506999999999998</v>
      </c>
      <c r="K103">
        <v>59.506999999999998</v>
      </c>
      <c r="L103" t="s">
        <v>41</v>
      </c>
      <c r="M103" t="s">
        <v>184</v>
      </c>
      <c r="N103" t="s">
        <v>185</v>
      </c>
      <c r="O103" t="s">
        <v>189</v>
      </c>
      <c r="P103" t="s">
        <v>31</v>
      </c>
      <c r="Q103" t="s">
        <v>462</v>
      </c>
      <c r="R103" t="s">
        <v>41</v>
      </c>
      <c r="S103" t="s">
        <v>184</v>
      </c>
      <c r="T103" t="s">
        <v>185</v>
      </c>
      <c r="U103" t="s">
        <v>458</v>
      </c>
      <c r="V103" t="s">
        <v>459</v>
      </c>
      <c r="W103" t="s">
        <v>460</v>
      </c>
    </row>
    <row r="104" spans="1:23" x14ac:dyDescent="0.25">
      <c r="A104">
        <v>52</v>
      </c>
      <c r="B104">
        <v>1.03561846723137</v>
      </c>
      <c r="C104" t="s">
        <v>463</v>
      </c>
      <c r="D104">
        <v>0.13549708628955101</v>
      </c>
      <c r="E104">
        <v>0.17614621217641599</v>
      </c>
      <c r="F104">
        <v>0.32110453509553599</v>
      </c>
      <c r="G104" t="s">
        <v>464</v>
      </c>
      <c r="H104">
        <v>61.073999999999998</v>
      </c>
      <c r="I104">
        <v>24.314900000000002</v>
      </c>
      <c r="J104">
        <v>61.073999999999998</v>
      </c>
      <c r="K104">
        <v>61.073999999999998</v>
      </c>
      <c r="L104" t="s">
        <v>41</v>
      </c>
      <c r="M104" t="s">
        <v>465</v>
      </c>
      <c r="N104" t="s">
        <v>31</v>
      </c>
      <c r="O104" t="s">
        <v>31</v>
      </c>
      <c r="P104" t="s">
        <v>31</v>
      </c>
      <c r="Q104" t="s">
        <v>466</v>
      </c>
      <c r="R104" t="s">
        <v>41</v>
      </c>
      <c r="S104" t="s">
        <v>31</v>
      </c>
      <c r="T104" t="s">
        <v>31</v>
      </c>
      <c r="U104" t="s">
        <v>31</v>
      </c>
      <c r="V104" t="s">
        <v>31</v>
      </c>
      <c r="W104" t="s">
        <v>467</v>
      </c>
    </row>
    <row r="105" spans="1:23" x14ac:dyDescent="0.25">
      <c r="A105">
        <v>52</v>
      </c>
      <c r="B105">
        <v>1.03561846723137</v>
      </c>
      <c r="C105" t="s">
        <v>468</v>
      </c>
      <c r="D105">
        <v>0.13549708628955101</v>
      </c>
      <c r="E105">
        <v>0.17614621217641599</v>
      </c>
      <c r="F105">
        <v>0.33254178645667898</v>
      </c>
      <c r="G105" t="s">
        <v>464</v>
      </c>
      <c r="H105">
        <v>36.759099999999997</v>
      </c>
      <c r="I105">
        <v>24.314900000000002</v>
      </c>
      <c r="J105">
        <v>35.031199999999998</v>
      </c>
      <c r="K105">
        <v>38.5</v>
      </c>
      <c r="L105" t="s">
        <v>41</v>
      </c>
      <c r="M105" t="s">
        <v>465</v>
      </c>
      <c r="N105" t="s">
        <v>469</v>
      </c>
      <c r="O105" t="s">
        <v>470</v>
      </c>
      <c r="P105" t="s">
        <v>471</v>
      </c>
      <c r="Q105" t="s">
        <v>472</v>
      </c>
      <c r="R105" t="s">
        <v>41</v>
      </c>
      <c r="S105" t="s">
        <v>31</v>
      </c>
      <c r="T105" t="s">
        <v>31</v>
      </c>
      <c r="U105" t="s">
        <v>31</v>
      </c>
      <c r="V105" t="s">
        <v>31</v>
      </c>
      <c r="W105" t="s">
        <v>467</v>
      </c>
    </row>
    <row r="106" spans="1:23" x14ac:dyDescent="0.25">
      <c r="A106">
        <v>53</v>
      </c>
      <c r="B106">
        <v>1.0015151440483101</v>
      </c>
      <c r="C106" t="s">
        <v>473</v>
      </c>
      <c r="D106">
        <v>0.13574589501075501</v>
      </c>
      <c r="E106">
        <v>0.17646966351398199</v>
      </c>
      <c r="F106">
        <v>0.17784762006999399</v>
      </c>
      <c r="G106" t="s">
        <v>474</v>
      </c>
      <c r="H106">
        <v>71.44</v>
      </c>
      <c r="I106">
        <v>26.364999999999998</v>
      </c>
      <c r="J106">
        <v>71.44</v>
      </c>
      <c r="K106">
        <v>71.44</v>
      </c>
      <c r="L106" t="s">
        <v>41</v>
      </c>
      <c r="M106" t="s">
        <v>42</v>
      </c>
      <c r="N106" t="s">
        <v>31</v>
      </c>
      <c r="O106" t="s">
        <v>31</v>
      </c>
      <c r="P106" t="s">
        <v>31</v>
      </c>
      <c r="Q106" t="s">
        <v>475</v>
      </c>
      <c r="R106" t="s">
        <v>41</v>
      </c>
      <c r="S106" t="s">
        <v>42</v>
      </c>
      <c r="T106" t="s">
        <v>64</v>
      </c>
      <c r="U106" t="s">
        <v>65</v>
      </c>
      <c r="V106" t="s">
        <v>476</v>
      </c>
      <c r="W106" t="s">
        <v>477</v>
      </c>
    </row>
    <row r="107" spans="1:23" x14ac:dyDescent="0.25">
      <c r="A107">
        <v>53</v>
      </c>
      <c r="B107">
        <v>1.0015151440483101</v>
      </c>
      <c r="C107" t="s">
        <v>478</v>
      </c>
      <c r="D107">
        <v>0.13574589501075501</v>
      </c>
      <c r="E107">
        <v>0.17646966351398199</v>
      </c>
      <c r="F107">
        <v>0.17811708483305</v>
      </c>
      <c r="G107" t="s">
        <v>474</v>
      </c>
      <c r="H107">
        <v>45.075000000000003</v>
      </c>
      <c r="I107">
        <v>26.364999999999998</v>
      </c>
      <c r="J107">
        <v>45.075000000000003</v>
      </c>
      <c r="K107">
        <v>45.075000000000003</v>
      </c>
      <c r="L107" t="s">
        <v>41</v>
      </c>
      <c r="M107" t="s">
        <v>42</v>
      </c>
      <c r="N107" t="s">
        <v>64</v>
      </c>
      <c r="O107" t="s">
        <v>65</v>
      </c>
      <c r="P107" t="s">
        <v>479</v>
      </c>
      <c r="Q107" t="s">
        <v>480</v>
      </c>
      <c r="R107" t="s">
        <v>41</v>
      </c>
      <c r="S107" t="s">
        <v>42</v>
      </c>
      <c r="T107" t="s">
        <v>64</v>
      </c>
      <c r="U107" t="s">
        <v>65</v>
      </c>
      <c r="V107" t="s">
        <v>476</v>
      </c>
      <c r="W107" t="s">
        <v>477</v>
      </c>
    </row>
    <row r="108" spans="1:23" x14ac:dyDescent="0.25">
      <c r="A108">
        <v>54</v>
      </c>
      <c r="B108">
        <v>1.0149349796568601</v>
      </c>
      <c r="C108" t="s">
        <v>456</v>
      </c>
      <c r="D108">
        <v>0.136061302102711</v>
      </c>
      <c r="E108">
        <v>0.176879692733524</v>
      </c>
      <c r="F108">
        <v>0.22317836108514499</v>
      </c>
      <c r="G108" t="s">
        <v>481</v>
      </c>
      <c r="H108">
        <v>35.4985</v>
      </c>
      <c r="I108">
        <v>21.919499999999999</v>
      </c>
      <c r="J108">
        <v>35.4985</v>
      </c>
      <c r="K108">
        <v>35.4985</v>
      </c>
      <c r="L108" t="s">
        <v>41</v>
      </c>
      <c r="M108" t="s">
        <v>184</v>
      </c>
      <c r="N108" t="s">
        <v>185</v>
      </c>
      <c r="O108" t="s">
        <v>458</v>
      </c>
      <c r="P108" t="s">
        <v>459</v>
      </c>
      <c r="Q108" t="s">
        <v>460</v>
      </c>
      <c r="R108" t="s">
        <v>41</v>
      </c>
      <c r="S108" t="s">
        <v>184</v>
      </c>
      <c r="T108" t="s">
        <v>185</v>
      </c>
      <c r="U108" t="s">
        <v>189</v>
      </c>
      <c r="V108" t="s">
        <v>332</v>
      </c>
      <c r="W108" t="s">
        <v>482</v>
      </c>
    </row>
    <row r="109" spans="1:23" x14ac:dyDescent="0.25">
      <c r="A109">
        <v>54</v>
      </c>
      <c r="B109">
        <v>1.0149349796568601</v>
      </c>
      <c r="C109" t="s">
        <v>483</v>
      </c>
      <c r="D109">
        <v>0.136061302102711</v>
      </c>
      <c r="E109">
        <v>0.176879692733524</v>
      </c>
      <c r="F109">
        <v>0.226511525367804</v>
      </c>
      <c r="G109" t="s">
        <v>481</v>
      </c>
      <c r="H109">
        <v>13.579000000000001</v>
      </c>
      <c r="I109">
        <v>21.919499999999999</v>
      </c>
      <c r="J109">
        <v>13.579000000000001</v>
      </c>
      <c r="K109">
        <v>13.579000000000001</v>
      </c>
      <c r="L109" t="s">
        <v>41</v>
      </c>
      <c r="M109" t="s">
        <v>184</v>
      </c>
      <c r="N109" t="s">
        <v>31</v>
      </c>
      <c r="O109" t="s">
        <v>31</v>
      </c>
      <c r="P109" t="s">
        <v>31</v>
      </c>
      <c r="Q109" t="s">
        <v>484</v>
      </c>
      <c r="R109" t="s">
        <v>41</v>
      </c>
      <c r="S109" t="s">
        <v>184</v>
      </c>
      <c r="T109" t="s">
        <v>185</v>
      </c>
      <c r="U109" t="s">
        <v>189</v>
      </c>
      <c r="V109" t="s">
        <v>332</v>
      </c>
      <c r="W109" t="s">
        <v>482</v>
      </c>
    </row>
    <row r="110" spans="1:23" x14ac:dyDescent="0.25">
      <c r="A110">
        <v>55</v>
      </c>
      <c r="B110">
        <v>-1.0186663283753401</v>
      </c>
      <c r="C110" t="s">
        <v>485</v>
      </c>
      <c r="D110">
        <v>0.13637600844724501</v>
      </c>
      <c r="E110">
        <v>0.17728881098141799</v>
      </c>
      <c r="F110">
        <v>0.18375641192228001</v>
      </c>
      <c r="G110" t="s">
        <v>486</v>
      </c>
      <c r="H110">
        <v>5.1520000000000001</v>
      </c>
      <c r="I110">
        <v>58.470999999999997</v>
      </c>
      <c r="J110">
        <v>5.1520000000000001</v>
      </c>
      <c r="K110">
        <v>5.1520000000000001</v>
      </c>
      <c r="L110" t="s">
        <v>41</v>
      </c>
      <c r="M110" t="s">
        <v>52</v>
      </c>
      <c r="N110" t="s">
        <v>31</v>
      </c>
      <c r="O110" t="s">
        <v>31</v>
      </c>
      <c r="P110" t="s">
        <v>31</v>
      </c>
      <c r="Q110" t="s">
        <v>487</v>
      </c>
      <c r="R110" t="s">
        <v>41</v>
      </c>
      <c r="S110" t="s">
        <v>52</v>
      </c>
      <c r="T110" t="s">
        <v>102</v>
      </c>
      <c r="U110" t="s">
        <v>31</v>
      </c>
      <c r="V110" t="s">
        <v>31</v>
      </c>
      <c r="W110" t="s">
        <v>488</v>
      </c>
    </row>
    <row r="111" spans="1:23" x14ac:dyDescent="0.25">
      <c r="A111">
        <v>55</v>
      </c>
      <c r="B111">
        <v>-1.0186663283753401</v>
      </c>
      <c r="C111" t="s">
        <v>489</v>
      </c>
      <c r="D111">
        <v>0.13637600844724501</v>
      </c>
      <c r="E111">
        <v>0.17728881098141799</v>
      </c>
      <c r="F111">
        <v>0.18718646944829501</v>
      </c>
      <c r="G111" t="s">
        <v>486</v>
      </c>
      <c r="H111">
        <v>63.622999999999998</v>
      </c>
      <c r="I111">
        <v>58.470999999999997</v>
      </c>
      <c r="J111">
        <v>63.622999999999998</v>
      </c>
      <c r="K111">
        <v>63.622999999999998</v>
      </c>
      <c r="L111" t="s">
        <v>41</v>
      </c>
      <c r="M111" t="s">
        <v>52</v>
      </c>
      <c r="N111" t="s">
        <v>31</v>
      </c>
      <c r="O111" t="s">
        <v>31</v>
      </c>
      <c r="P111" t="s">
        <v>31</v>
      </c>
      <c r="Q111" t="s">
        <v>490</v>
      </c>
      <c r="R111" t="s">
        <v>41</v>
      </c>
      <c r="S111" t="s">
        <v>52</v>
      </c>
      <c r="T111" t="s">
        <v>102</v>
      </c>
      <c r="U111" t="s">
        <v>31</v>
      </c>
      <c r="V111" t="s">
        <v>31</v>
      </c>
      <c r="W111" t="s">
        <v>488</v>
      </c>
    </row>
    <row r="112" spans="1:23" x14ac:dyDescent="0.25">
      <c r="A112">
        <v>56</v>
      </c>
      <c r="B112">
        <v>-1.0019521640159901</v>
      </c>
      <c r="C112" t="s">
        <v>491</v>
      </c>
      <c r="D112">
        <v>0.13690427734923699</v>
      </c>
      <c r="E112">
        <v>0.17797556055400801</v>
      </c>
      <c r="F112">
        <v>0.192322703471589</v>
      </c>
      <c r="G112" t="s">
        <v>492</v>
      </c>
      <c r="H112">
        <v>43.776800000000001</v>
      </c>
      <c r="I112">
        <v>23.277200000000001</v>
      </c>
      <c r="J112">
        <v>43.776800000000001</v>
      </c>
      <c r="K112">
        <v>43.776800000000001</v>
      </c>
      <c r="L112" t="s">
        <v>25</v>
      </c>
      <c r="M112" t="s">
        <v>26</v>
      </c>
      <c r="N112" t="s">
        <v>97</v>
      </c>
      <c r="O112" t="s">
        <v>493</v>
      </c>
      <c r="P112" t="s">
        <v>494</v>
      </c>
      <c r="Q112" t="s">
        <v>495</v>
      </c>
      <c r="R112" t="s">
        <v>25</v>
      </c>
      <c r="S112" t="s">
        <v>26</v>
      </c>
      <c r="T112" t="s">
        <v>97</v>
      </c>
      <c r="U112" t="s">
        <v>148</v>
      </c>
      <c r="V112" t="s">
        <v>153</v>
      </c>
      <c r="W112" t="s">
        <v>496</v>
      </c>
    </row>
    <row r="113" spans="1:23" x14ac:dyDescent="0.25">
      <c r="A113">
        <v>56</v>
      </c>
      <c r="B113">
        <v>-1.0019521640159901</v>
      </c>
      <c r="C113" t="s">
        <v>497</v>
      </c>
      <c r="D113">
        <v>0.13690427734923699</v>
      </c>
      <c r="E113">
        <v>0.17797556055400801</v>
      </c>
      <c r="F113">
        <v>0.19269814893276499</v>
      </c>
      <c r="G113" t="s">
        <v>492</v>
      </c>
      <c r="H113">
        <v>67.054000000000002</v>
      </c>
      <c r="I113">
        <v>23.277200000000001</v>
      </c>
      <c r="J113">
        <v>67.054000000000002</v>
      </c>
      <c r="K113">
        <v>67.054000000000002</v>
      </c>
      <c r="L113" t="s">
        <v>25</v>
      </c>
      <c r="M113" t="s">
        <v>26</v>
      </c>
      <c r="N113" t="s">
        <v>31</v>
      </c>
      <c r="O113" t="s">
        <v>31</v>
      </c>
      <c r="P113" t="s">
        <v>31</v>
      </c>
      <c r="Q113" t="s">
        <v>498</v>
      </c>
      <c r="R113" t="s">
        <v>25</v>
      </c>
      <c r="S113" t="s">
        <v>26</v>
      </c>
      <c r="T113" t="s">
        <v>97</v>
      </c>
      <c r="U113" t="s">
        <v>148</v>
      </c>
      <c r="V113" t="s">
        <v>153</v>
      </c>
      <c r="W113" t="s">
        <v>496</v>
      </c>
    </row>
    <row r="114" spans="1:23" x14ac:dyDescent="0.25">
      <c r="A114">
        <v>57</v>
      </c>
      <c r="B114">
        <v>-1.0079945242155901</v>
      </c>
      <c r="C114" t="s">
        <v>499</v>
      </c>
      <c r="D114">
        <v>0.139478665012086</v>
      </c>
      <c r="E114">
        <v>0.18132226451571201</v>
      </c>
      <c r="F114">
        <v>0.189578946709868</v>
      </c>
      <c r="G114" t="s">
        <v>500</v>
      </c>
      <c r="H114">
        <v>36.21</v>
      </c>
      <c r="I114">
        <v>22.42</v>
      </c>
      <c r="J114">
        <v>36.21</v>
      </c>
      <c r="K114">
        <v>36.21</v>
      </c>
      <c r="L114" t="s">
        <v>25</v>
      </c>
      <c r="M114" t="s">
        <v>501</v>
      </c>
      <c r="N114" t="s">
        <v>502</v>
      </c>
      <c r="O114" t="s">
        <v>503</v>
      </c>
      <c r="P114" t="s">
        <v>504</v>
      </c>
      <c r="Q114" t="s">
        <v>505</v>
      </c>
      <c r="R114" t="s">
        <v>25</v>
      </c>
      <c r="S114" t="s">
        <v>501</v>
      </c>
      <c r="T114" t="s">
        <v>506</v>
      </c>
      <c r="U114" t="s">
        <v>507</v>
      </c>
      <c r="V114" t="s">
        <v>508</v>
      </c>
      <c r="W114" t="s">
        <v>509</v>
      </c>
    </row>
    <row r="115" spans="1:23" x14ac:dyDescent="0.25">
      <c r="A115">
        <v>57</v>
      </c>
      <c r="B115">
        <v>-1.0079945242155901</v>
      </c>
      <c r="C115" t="s">
        <v>510</v>
      </c>
      <c r="D115">
        <v>0.139478665012086</v>
      </c>
      <c r="E115">
        <v>0.18132226451571201</v>
      </c>
      <c r="F115">
        <v>0.19109454019010599</v>
      </c>
      <c r="G115" t="s">
        <v>500</v>
      </c>
      <c r="H115">
        <v>58.63</v>
      </c>
      <c r="I115">
        <v>22.42</v>
      </c>
      <c r="J115">
        <v>50.66</v>
      </c>
      <c r="K115">
        <v>58.761000000000003</v>
      </c>
      <c r="L115" t="s">
        <v>25</v>
      </c>
      <c r="M115" t="s">
        <v>501</v>
      </c>
      <c r="N115" t="s">
        <v>502</v>
      </c>
      <c r="O115" t="s">
        <v>31</v>
      </c>
      <c r="P115" t="s">
        <v>31</v>
      </c>
      <c r="Q115" t="s">
        <v>511</v>
      </c>
      <c r="R115" t="s">
        <v>25</v>
      </c>
      <c r="S115" t="s">
        <v>501</v>
      </c>
      <c r="T115" t="s">
        <v>506</v>
      </c>
      <c r="U115" t="s">
        <v>507</v>
      </c>
      <c r="V115" t="s">
        <v>508</v>
      </c>
      <c r="W115" t="s">
        <v>509</v>
      </c>
    </row>
    <row r="116" spans="1:23" x14ac:dyDescent="0.25">
      <c r="A116">
        <v>58</v>
      </c>
      <c r="B116">
        <v>-1.02957479336317</v>
      </c>
      <c r="C116" t="s">
        <v>512</v>
      </c>
      <c r="D116">
        <v>0.13982366222152801</v>
      </c>
      <c r="E116">
        <v>0.18177076088798599</v>
      </c>
      <c r="F116">
        <v>0.18734339911888701</v>
      </c>
      <c r="G116" t="s">
        <v>513</v>
      </c>
      <c r="H116">
        <v>34.823</v>
      </c>
      <c r="I116">
        <v>25.571580000000001</v>
      </c>
      <c r="J116">
        <v>34.823</v>
      </c>
      <c r="K116">
        <v>34.823</v>
      </c>
      <c r="L116" t="s">
        <v>25</v>
      </c>
      <c r="M116" t="s">
        <v>26</v>
      </c>
      <c r="N116" t="s">
        <v>31</v>
      </c>
      <c r="O116" t="s">
        <v>31</v>
      </c>
      <c r="P116" t="s">
        <v>31</v>
      </c>
      <c r="Q116" t="s">
        <v>514</v>
      </c>
      <c r="R116" t="s">
        <v>25</v>
      </c>
      <c r="S116" t="s">
        <v>26</v>
      </c>
      <c r="T116" t="s">
        <v>515</v>
      </c>
      <c r="U116" t="s">
        <v>516</v>
      </c>
      <c r="V116" t="s">
        <v>517</v>
      </c>
      <c r="W116" t="s">
        <v>518</v>
      </c>
    </row>
    <row r="117" spans="1:23" x14ac:dyDescent="0.25">
      <c r="A117">
        <v>58</v>
      </c>
      <c r="B117">
        <v>-1.02957479336317</v>
      </c>
      <c r="C117" t="s">
        <v>519</v>
      </c>
      <c r="D117">
        <v>0.13982366222152801</v>
      </c>
      <c r="E117">
        <v>0.18177076088798599</v>
      </c>
      <c r="F117">
        <v>0.181961913137867</v>
      </c>
      <c r="G117" t="s">
        <v>513</v>
      </c>
      <c r="H117">
        <v>9.2514199999999995</v>
      </c>
      <c r="I117">
        <v>25.571580000000001</v>
      </c>
      <c r="J117">
        <v>9.1890000000000001</v>
      </c>
      <c r="K117">
        <v>9.2567799999999991</v>
      </c>
      <c r="L117" t="s">
        <v>25</v>
      </c>
      <c r="M117" t="s">
        <v>26</v>
      </c>
      <c r="N117" t="s">
        <v>31</v>
      </c>
      <c r="O117" t="s">
        <v>31</v>
      </c>
      <c r="P117" t="s">
        <v>31</v>
      </c>
      <c r="Q117" t="s">
        <v>520</v>
      </c>
      <c r="R117" t="s">
        <v>25</v>
      </c>
      <c r="S117" t="s">
        <v>26</v>
      </c>
      <c r="T117" t="s">
        <v>515</v>
      </c>
      <c r="U117" t="s">
        <v>516</v>
      </c>
      <c r="V117" t="s">
        <v>517</v>
      </c>
      <c r="W117" t="s">
        <v>518</v>
      </c>
    </row>
    <row r="118" spans="1:23" x14ac:dyDescent="0.25">
      <c r="A118">
        <v>59</v>
      </c>
      <c r="B118">
        <v>-1.00431724962879</v>
      </c>
      <c r="C118" t="s">
        <v>521</v>
      </c>
      <c r="D118">
        <v>0.141643384588959</v>
      </c>
      <c r="E118">
        <v>0.18413639996564701</v>
      </c>
      <c r="F118">
        <v>0.19691060869581101</v>
      </c>
      <c r="G118" t="s">
        <v>522</v>
      </c>
      <c r="H118">
        <v>69.372</v>
      </c>
      <c r="I118">
        <v>24.297000000000001</v>
      </c>
      <c r="J118">
        <v>59.493000000000002</v>
      </c>
      <c r="K118">
        <v>69.372</v>
      </c>
      <c r="L118" t="s">
        <v>41</v>
      </c>
      <c r="M118" t="s">
        <v>42</v>
      </c>
      <c r="N118" t="s">
        <v>64</v>
      </c>
      <c r="O118" t="s">
        <v>430</v>
      </c>
      <c r="P118" t="s">
        <v>523</v>
      </c>
      <c r="Q118" t="s">
        <v>524</v>
      </c>
      <c r="R118" t="s">
        <v>41</v>
      </c>
      <c r="S118" t="s">
        <v>42</v>
      </c>
      <c r="T118" t="s">
        <v>64</v>
      </c>
      <c r="U118" t="s">
        <v>525</v>
      </c>
      <c r="V118" t="s">
        <v>526</v>
      </c>
      <c r="W118" t="s">
        <v>527</v>
      </c>
    </row>
    <row r="119" spans="1:23" x14ac:dyDescent="0.25">
      <c r="A119">
        <v>59</v>
      </c>
      <c r="B119">
        <v>-1.00431724962879</v>
      </c>
      <c r="C119" t="s">
        <v>528</v>
      </c>
      <c r="D119">
        <v>0.141643384588959</v>
      </c>
      <c r="E119">
        <v>0.18413639996564701</v>
      </c>
      <c r="F119">
        <v>0.19606415081349299</v>
      </c>
      <c r="G119" t="s">
        <v>522</v>
      </c>
      <c r="H119">
        <v>45.075000000000003</v>
      </c>
      <c r="I119">
        <v>24.297000000000001</v>
      </c>
      <c r="J119">
        <v>45.075000000000003</v>
      </c>
      <c r="K119">
        <v>45.075000000000003</v>
      </c>
      <c r="L119" t="s">
        <v>41</v>
      </c>
      <c r="M119" t="s">
        <v>42</v>
      </c>
      <c r="N119" t="s">
        <v>64</v>
      </c>
      <c r="O119" t="s">
        <v>430</v>
      </c>
      <c r="P119" t="s">
        <v>529</v>
      </c>
      <c r="Q119" t="s">
        <v>530</v>
      </c>
      <c r="R119" t="s">
        <v>41</v>
      </c>
      <c r="S119" t="s">
        <v>42</v>
      </c>
      <c r="T119" t="s">
        <v>64</v>
      </c>
      <c r="U119" t="s">
        <v>525</v>
      </c>
      <c r="V119" t="s">
        <v>526</v>
      </c>
      <c r="W119" t="s">
        <v>527</v>
      </c>
    </row>
    <row r="120" spans="1:23" x14ac:dyDescent="0.25">
      <c r="A120">
        <v>60</v>
      </c>
      <c r="B120">
        <v>-1.0221181365227701</v>
      </c>
      <c r="C120" t="s">
        <v>531</v>
      </c>
      <c r="D120">
        <v>0.14235764232474399</v>
      </c>
      <c r="E120">
        <v>0.185064935022168</v>
      </c>
      <c r="F120">
        <v>0.18640109838029401</v>
      </c>
      <c r="G120" t="s">
        <v>532</v>
      </c>
      <c r="H120">
        <v>0.192221</v>
      </c>
      <c r="I120">
        <v>28.517779000000001</v>
      </c>
      <c r="J120">
        <v>0.21908</v>
      </c>
      <c r="K120">
        <v>0.19056000000000001</v>
      </c>
      <c r="L120" t="s">
        <v>25</v>
      </c>
      <c r="M120" t="s">
        <v>26</v>
      </c>
      <c r="N120" t="s">
        <v>31</v>
      </c>
      <c r="O120" t="s">
        <v>31</v>
      </c>
      <c r="P120" t="s">
        <v>31</v>
      </c>
      <c r="Q120" t="s">
        <v>533</v>
      </c>
      <c r="R120" t="s">
        <v>25</v>
      </c>
      <c r="S120" t="s">
        <v>26</v>
      </c>
      <c r="T120" t="s">
        <v>31</v>
      </c>
      <c r="U120" t="s">
        <v>31</v>
      </c>
      <c r="V120" t="s">
        <v>31</v>
      </c>
      <c r="W120" t="s">
        <v>534</v>
      </c>
    </row>
    <row r="121" spans="1:23" x14ac:dyDescent="0.25">
      <c r="A121">
        <v>60</v>
      </c>
      <c r="B121">
        <v>-1.0221181365227701</v>
      </c>
      <c r="C121" t="s">
        <v>535</v>
      </c>
      <c r="D121">
        <v>0.14235764232474399</v>
      </c>
      <c r="E121">
        <v>0.185064935022168</v>
      </c>
      <c r="F121">
        <v>0.19052394332226399</v>
      </c>
      <c r="G121" t="s">
        <v>532</v>
      </c>
      <c r="H121">
        <v>28.71</v>
      </c>
      <c r="I121">
        <v>28.517779000000001</v>
      </c>
      <c r="J121">
        <v>28.71</v>
      </c>
      <c r="K121">
        <v>28.71</v>
      </c>
      <c r="L121" t="s">
        <v>25</v>
      </c>
      <c r="M121" t="s">
        <v>26</v>
      </c>
      <c r="N121" t="s">
        <v>31</v>
      </c>
      <c r="O121" t="s">
        <v>31</v>
      </c>
      <c r="P121" t="s">
        <v>31</v>
      </c>
      <c r="Q121" t="s">
        <v>536</v>
      </c>
      <c r="R121" t="s">
        <v>25</v>
      </c>
      <c r="S121" t="s">
        <v>26</v>
      </c>
      <c r="T121" t="s">
        <v>31</v>
      </c>
      <c r="U121" t="s">
        <v>31</v>
      </c>
      <c r="V121" t="s">
        <v>31</v>
      </c>
      <c r="W121" t="s">
        <v>534</v>
      </c>
    </row>
    <row r="122" spans="1:23" x14ac:dyDescent="0.25">
      <c r="A122">
        <v>61</v>
      </c>
      <c r="B122">
        <v>-1.0140804921679001</v>
      </c>
      <c r="C122" t="s">
        <v>537</v>
      </c>
      <c r="D122">
        <v>0.14302437315681199</v>
      </c>
      <c r="E122">
        <v>0.18593168510385499</v>
      </c>
      <c r="F122">
        <v>0.186347686563621</v>
      </c>
      <c r="G122" t="s">
        <v>538</v>
      </c>
      <c r="H122">
        <v>11.141</v>
      </c>
      <c r="I122">
        <v>26.719000000000001</v>
      </c>
      <c r="J122">
        <v>11.141</v>
      </c>
      <c r="K122">
        <v>11.141</v>
      </c>
      <c r="L122" t="s">
        <v>25</v>
      </c>
      <c r="M122" t="s">
        <v>26</v>
      </c>
      <c r="N122" t="s">
        <v>31</v>
      </c>
      <c r="O122" t="s">
        <v>31</v>
      </c>
      <c r="P122" t="s">
        <v>31</v>
      </c>
      <c r="Q122" t="s">
        <v>539</v>
      </c>
      <c r="R122" t="s">
        <v>25</v>
      </c>
      <c r="S122" t="s">
        <v>26</v>
      </c>
      <c r="T122" t="s">
        <v>515</v>
      </c>
      <c r="U122" t="s">
        <v>516</v>
      </c>
      <c r="V122" t="s">
        <v>540</v>
      </c>
      <c r="W122" t="s">
        <v>541</v>
      </c>
    </row>
    <row r="123" spans="1:23" x14ac:dyDescent="0.25">
      <c r="A123">
        <v>61</v>
      </c>
      <c r="B123">
        <v>-1.0140804921679001</v>
      </c>
      <c r="C123" t="s">
        <v>542</v>
      </c>
      <c r="D123">
        <v>0.14302437315681199</v>
      </c>
      <c r="E123">
        <v>0.18593168510385499</v>
      </c>
      <c r="F123">
        <v>0.18897155370478599</v>
      </c>
      <c r="G123" t="s">
        <v>538</v>
      </c>
      <c r="H123">
        <v>37.86</v>
      </c>
      <c r="I123">
        <v>26.719000000000001</v>
      </c>
      <c r="J123">
        <v>37.86</v>
      </c>
      <c r="K123">
        <v>37.86</v>
      </c>
      <c r="L123" t="s">
        <v>25</v>
      </c>
      <c r="M123" t="s">
        <v>26</v>
      </c>
      <c r="N123" t="s">
        <v>31</v>
      </c>
      <c r="O123" t="s">
        <v>31</v>
      </c>
      <c r="P123" t="s">
        <v>31</v>
      </c>
      <c r="Q123" t="s">
        <v>543</v>
      </c>
      <c r="R123" t="s">
        <v>25</v>
      </c>
      <c r="S123" t="s">
        <v>26</v>
      </c>
      <c r="T123" t="s">
        <v>515</v>
      </c>
      <c r="U123" t="s">
        <v>516</v>
      </c>
      <c r="V123" t="s">
        <v>540</v>
      </c>
      <c r="W123" t="s">
        <v>541</v>
      </c>
    </row>
    <row r="124" spans="1:23" x14ac:dyDescent="0.25">
      <c r="A124">
        <v>62</v>
      </c>
      <c r="B124">
        <v>-1.0715806428945001</v>
      </c>
      <c r="C124" t="s">
        <v>544</v>
      </c>
      <c r="D124">
        <v>0.14369735146596399</v>
      </c>
      <c r="E124">
        <v>0.18680655690575301</v>
      </c>
      <c r="F124">
        <v>0.202599290405169</v>
      </c>
      <c r="G124" t="s">
        <v>545</v>
      </c>
      <c r="H124">
        <v>59.510300000000001</v>
      </c>
      <c r="I124">
        <v>25.468299999999999</v>
      </c>
      <c r="J124">
        <v>34.692</v>
      </c>
      <c r="K124">
        <v>66.609399999999994</v>
      </c>
      <c r="L124" t="s">
        <v>25</v>
      </c>
      <c r="M124" t="s">
        <v>26</v>
      </c>
      <c r="N124" t="s">
        <v>31</v>
      </c>
      <c r="O124" t="s">
        <v>31</v>
      </c>
      <c r="P124" t="s">
        <v>31</v>
      </c>
      <c r="Q124" t="s">
        <v>546</v>
      </c>
      <c r="R124" t="s">
        <v>25</v>
      </c>
      <c r="S124" t="s">
        <v>26</v>
      </c>
      <c r="T124" t="s">
        <v>27</v>
      </c>
      <c r="U124" t="s">
        <v>28</v>
      </c>
      <c r="V124" t="s">
        <v>547</v>
      </c>
      <c r="W124" t="s">
        <v>548</v>
      </c>
    </row>
    <row r="125" spans="1:23" x14ac:dyDescent="0.25">
      <c r="A125">
        <v>62</v>
      </c>
      <c r="B125">
        <v>-1.0715806428945001</v>
      </c>
      <c r="C125" t="s">
        <v>549</v>
      </c>
      <c r="D125">
        <v>0.14369735146596399</v>
      </c>
      <c r="E125">
        <v>0.18680655690575301</v>
      </c>
      <c r="F125">
        <v>0.189065836293868</v>
      </c>
      <c r="G125" t="s">
        <v>545</v>
      </c>
      <c r="H125">
        <v>34.042000000000002</v>
      </c>
      <c r="I125">
        <v>25.468299999999999</v>
      </c>
      <c r="J125">
        <v>33.942</v>
      </c>
      <c r="K125">
        <v>34.042000000000002</v>
      </c>
      <c r="L125" t="s">
        <v>25</v>
      </c>
      <c r="M125" t="s">
        <v>26</v>
      </c>
      <c r="N125" t="s">
        <v>31</v>
      </c>
      <c r="O125" t="s">
        <v>31</v>
      </c>
      <c r="P125" t="s">
        <v>31</v>
      </c>
      <c r="Q125" t="s">
        <v>550</v>
      </c>
      <c r="R125" t="s">
        <v>25</v>
      </c>
      <c r="S125" t="s">
        <v>26</v>
      </c>
      <c r="T125" t="s">
        <v>27</v>
      </c>
      <c r="U125" t="s">
        <v>28</v>
      </c>
      <c r="V125" t="s">
        <v>547</v>
      </c>
      <c r="W125" t="s">
        <v>548</v>
      </c>
    </row>
    <row r="126" spans="1:23" x14ac:dyDescent="0.25">
      <c r="A126">
        <v>63</v>
      </c>
      <c r="B126">
        <v>1.07053092689063</v>
      </c>
      <c r="C126" t="s">
        <v>551</v>
      </c>
      <c r="D126">
        <v>0.14500759575442501</v>
      </c>
      <c r="E126">
        <v>0.18850987448075199</v>
      </c>
      <c r="F126">
        <v>0.20451193939232801</v>
      </c>
      <c r="G126" t="s">
        <v>552</v>
      </c>
      <c r="H126">
        <v>34.061999999999998</v>
      </c>
      <c r="I126">
        <v>29.382999999999999</v>
      </c>
      <c r="J126">
        <v>34.061999999999998</v>
      </c>
      <c r="K126">
        <v>34.061999999999998</v>
      </c>
      <c r="L126" t="s">
        <v>41</v>
      </c>
      <c r="M126" t="s">
        <v>208</v>
      </c>
      <c r="N126" t="s">
        <v>31</v>
      </c>
      <c r="O126" t="s">
        <v>31</v>
      </c>
      <c r="P126" t="s">
        <v>31</v>
      </c>
      <c r="Q126" t="s">
        <v>553</v>
      </c>
      <c r="R126" t="s">
        <v>41</v>
      </c>
      <c r="S126" t="s">
        <v>208</v>
      </c>
      <c r="T126" t="s">
        <v>31</v>
      </c>
      <c r="U126" t="s">
        <v>31</v>
      </c>
      <c r="V126" t="s">
        <v>31</v>
      </c>
      <c r="W126" t="s">
        <v>554</v>
      </c>
    </row>
    <row r="127" spans="1:23" x14ac:dyDescent="0.25">
      <c r="A127">
        <v>63</v>
      </c>
      <c r="B127">
        <v>1.07053092689063</v>
      </c>
      <c r="C127" t="s">
        <v>555</v>
      </c>
      <c r="D127">
        <v>0.14500759575442501</v>
      </c>
      <c r="E127">
        <v>0.18850987448075199</v>
      </c>
      <c r="F127">
        <v>0.19103786191991101</v>
      </c>
      <c r="G127" t="s">
        <v>552</v>
      </c>
      <c r="H127">
        <v>63.445</v>
      </c>
      <c r="I127">
        <v>29.382999999999999</v>
      </c>
      <c r="J127">
        <v>29.003</v>
      </c>
      <c r="K127">
        <v>63.445</v>
      </c>
      <c r="L127" t="s">
        <v>41</v>
      </c>
      <c r="M127" t="s">
        <v>208</v>
      </c>
      <c r="N127" t="s">
        <v>31</v>
      </c>
      <c r="O127" t="s">
        <v>31</v>
      </c>
      <c r="P127" t="s">
        <v>31</v>
      </c>
      <c r="Q127" t="s">
        <v>556</v>
      </c>
      <c r="R127" t="s">
        <v>41</v>
      </c>
      <c r="S127" t="s">
        <v>208</v>
      </c>
      <c r="T127" t="s">
        <v>31</v>
      </c>
      <c r="U127" t="s">
        <v>31</v>
      </c>
      <c r="V127" t="s">
        <v>31</v>
      </c>
      <c r="W127" t="s">
        <v>554</v>
      </c>
    </row>
    <row r="128" spans="1:23" x14ac:dyDescent="0.25">
      <c r="A128">
        <v>64</v>
      </c>
      <c r="B128">
        <v>-1.0473007731945301</v>
      </c>
      <c r="C128" t="s">
        <v>557</v>
      </c>
      <c r="D128">
        <v>0.145175486760697</v>
      </c>
      <c r="E128">
        <v>0.18872813278890599</v>
      </c>
      <c r="F128">
        <v>0.202939462867683</v>
      </c>
      <c r="G128" t="s">
        <v>558</v>
      </c>
      <c r="H128">
        <v>81.001000000000005</v>
      </c>
      <c r="I128">
        <v>22.253</v>
      </c>
      <c r="J128">
        <v>81.001000000000005</v>
      </c>
      <c r="K128">
        <v>81.001000000000005</v>
      </c>
      <c r="L128" t="s">
        <v>41</v>
      </c>
      <c r="M128" t="s">
        <v>42</v>
      </c>
      <c r="N128" t="s">
        <v>31</v>
      </c>
      <c r="O128" t="s">
        <v>31</v>
      </c>
      <c r="P128" t="s">
        <v>31</v>
      </c>
      <c r="Q128" t="s">
        <v>559</v>
      </c>
      <c r="R128" t="s">
        <v>41</v>
      </c>
      <c r="S128" t="s">
        <v>42</v>
      </c>
      <c r="T128" t="s">
        <v>31</v>
      </c>
      <c r="U128" t="s">
        <v>31</v>
      </c>
      <c r="V128" t="s">
        <v>31</v>
      </c>
      <c r="W128" t="s">
        <v>560</v>
      </c>
    </row>
    <row r="129" spans="1:23" x14ac:dyDescent="0.25">
      <c r="A129">
        <v>64</v>
      </c>
      <c r="B129">
        <v>-1.0473007731945301</v>
      </c>
      <c r="C129" t="s">
        <v>561</v>
      </c>
      <c r="D129">
        <v>0.145175486760697</v>
      </c>
      <c r="E129">
        <v>0.18872813278890599</v>
      </c>
      <c r="F129">
        <v>0.19377381174718999</v>
      </c>
      <c r="G129" t="s">
        <v>558</v>
      </c>
      <c r="H129">
        <v>58.747999999999998</v>
      </c>
      <c r="I129">
        <v>22.253</v>
      </c>
      <c r="J129">
        <v>58.747999999999998</v>
      </c>
      <c r="K129">
        <v>58.747999999999998</v>
      </c>
      <c r="L129" t="s">
        <v>41</v>
      </c>
      <c r="M129" t="s">
        <v>42</v>
      </c>
      <c r="N129" t="s">
        <v>64</v>
      </c>
      <c r="O129" t="s">
        <v>65</v>
      </c>
      <c r="P129" t="s">
        <v>562</v>
      </c>
      <c r="Q129" t="s">
        <v>563</v>
      </c>
      <c r="R129" t="s">
        <v>41</v>
      </c>
      <c r="S129" t="s">
        <v>42</v>
      </c>
      <c r="T129" t="s">
        <v>31</v>
      </c>
      <c r="U129" t="s">
        <v>31</v>
      </c>
      <c r="V129" t="s">
        <v>31</v>
      </c>
      <c r="W129" t="s">
        <v>560</v>
      </c>
    </row>
    <row r="130" spans="1:23" x14ac:dyDescent="0.25">
      <c r="A130">
        <v>65</v>
      </c>
      <c r="B130">
        <v>1.0404804976053601</v>
      </c>
      <c r="C130" t="s">
        <v>440</v>
      </c>
      <c r="D130">
        <v>0.145468606163626</v>
      </c>
      <c r="E130">
        <v>0.18910918801271401</v>
      </c>
      <c r="F130">
        <v>0.20034520428043201</v>
      </c>
      <c r="G130" t="s">
        <v>564</v>
      </c>
      <c r="H130">
        <v>38.487000000000002</v>
      </c>
      <c r="I130">
        <v>22.280999999999999</v>
      </c>
      <c r="J130">
        <v>38.487000000000002</v>
      </c>
      <c r="K130">
        <v>38.487000000000002</v>
      </c>
      <c r="L130" t="s">
        <v>41</v>
      </c>
      <c r="M130" t="s">
        <v>270</v>
      </c>
      <c r="N130" t="s">
        <v>272</v>
      </c>
      <c r="O130" t="s">
        <v>441</v>
      </c>
      <c r="P130" t="s">
        <v>31</v>
      </c>
      <c r="Q130" t="s">
        <v>444</v>
      </c>
      <c r="R130" t="s">
        <v>41</v>
      </c>
      <c r="S130" t="s">
        <v>270</v>
      </c>
      <c r="T130" t="s">
        <v>272</v>
      </c>
      <c r="U130" t="s">
        <v>406</v>
      </c>
      <c r="V130" t="s">
        <v>565</v>
      </c>
      <c r="W130" t="s">
        <v>566</v>
      </c>
    </row>
    <row r="131" spans="1:23" x14ac:dyDescent="0.25">
      <c r="A131">
        <v>65</v>
      </c>
      <c r="B131">
        <v>1.0404804976053601</v>
      </c>
      <c r="C131" t="s">
        <v>567</v>
      </c>
      <c r="D131">
        <v>0.145468606163626</v>
      </c>
      <c r="E131">
        <v>0.18910918801271401</v>
      </c>
      <c r="F131">
        <v>0.19255065783695299</v>
      </c>
      <c r="G131" t="s">
        <v>564</v>
      </c>
      <c r="H131">
        <v>60.768000000000001</v>
      </c>
      <c r="I131">
        <v>22.280999999999999</v>
      </c>
      <c r="J131">
        <v>60.768000000000001</v>
      </c>
      <c r="K131">
        <v>60.768000000000001</v>
      </c>
      <c r="L131" t="s">
        <v>41</v>
      </c>
      <c r="M131" t="s">
        <v>270</v>
      </c>
      <c r="N131" t="s">
        <v>31</v>
      </c>
      <c r="O131" t="s">
        <v>31</v>
      </c>
      <c r="P131" t="s">
        <v>31</v>
      </c>
      <c r="Q131" t="s">
        <v>568</v>
      </c>
      <c r="R131" t="s">
        <v>41</v>
      </c>
      <c r="S131" t="s">
        <v>270</v>
      </c>
      <c r="T131" t="s">
        <v>272</v>
      </c>
      <c r="U131" t="s">
        <v>406</v>
      </c>
      <c r="V131" t="s">
        <v>565</v>
      </c>
      <c r="W131" t="s">
        <v>566</v>
      </c>
    </row>
    <row r="132" spans="1:23" x14ac:dyDescent="0.25">
      <c r="A132">
        <v>66</v>
      </c>
      <c r="B132">
        <v>-1.0303787138636</v>
      </c>
      <c r="C132" t="s">
        <v>569</v>
      </c>
      <c r="D132">
        <v>0.14650128770774301</v>
      </c>
      <c r="E132">
        <v>0.19045167402006599</v>
      </c>
      <c r="F132">
        <v>0.20097249330143799</v>
      </c>
      <c r="G132" t="s">
        <v>570</v>
      </c>
      <c r="H132">
        <v>24.084</v>
      </c>
      <c r="I132">
        <v>21.283000000000001</v>
      </c>
      <c r="J132">
        <v>24.084</v>
      </c>
      <c r="K132">
        <v>24.084</v>
      </c>
      <c r="L132" t="s">
        <v>25</v>
      </c>
      <c r="M132" t="s">
        <v>26</v>
      </c>
      <c r="N132" t="s">
        <v>571</v>
      </c>
      <c r="O132" t="s">
        <v>572</v>
      </c>
      <c r="P132" t="s">
        <v>31</v>
      </c>
      <c r="Q132" t="s">
        <v>573</v>
      </c>
      <c r="R132" t="s">
        <v>25</v>
      </c>
      <c r="S132" t="s">
        <v>26</v>
      </c>
      <c r="T132" t="s">
        <v>574</v>
      </c>
      <c r="U132" t="s">
        <v>575</v>
      </c>
      <c r="V132" t="s">
        <v>576</v>
      </c>
      <c r="W132" t="s">
        <v>577</v>
      </c>
    </row>
    <row r="133" spans="1:23" x14ac:dyDescent="0.25">
      <c r="A133">
        <v>66</v>
      </c>
      <c r="B133">
        <v>-1.0303787138636</v>
      </c>
      <c r="C133" t="s">
        <v>578</v>
      </c>
      <c r="D133">
        <v>0.14650128770774301</v>
      </c>
      <c r="E133">
        <v>0.19045167402006599</v>
      </c>
      <c r="F133">
        <v>0.195047209921345</v>
      </c>
      <c r="G133" t="s">
        <v>570</v>
      </c>
      <c r="H133">
        <v>2.8010000000000002</v>
      </c>
      <c r="I133">
        <v>21.283000000000001</v>
      </c>
      <c r="J133">
        <v>2.8010000000000002</v>
      </c>
      <c r="K133">
        <v>2.8010000000000002</v>
      </c>
      <c r="L133" t="s">
        <v>25</v>
      </c>
      <c r="M133" t="s">
        <v>26</v>
      </c>
      <c r="N133" t="s">
        <v>31</v>
      </c>
      <c r="O133" t="s">
        <v>31</v>
      </c>
      <c r="P133" t="s">
        <v>31</v>
      </c>
      <c r="Q133" t="s">
        <v>579</v>
      </c>
      <c r="R133" t="s">
        <v>25</v>
      </c>
      <c r="S133" t="s">
        <v>26</v>
      </c>
      <c r="T133" t="s">
        <v>574</v>
      </c>
      <c r="U133" t="s">
        <v>575</v>
      </c>
      <c r="V133" t="s">
        <v>576</v>
      </c>
      <c r="W133" t="s">
        <v>577</v>
      </c>
    </row>
    <row r="134" spans="1:23" x14ac:dyDescent="0.25">
      <c r="A134">
        <v>67</v>
      </c>
      <c r="B134">
        <v>1.00670212553489</v>
      </c>
      <c r="C134" t="s">
        <v>580</v>
      </c>
      <c r="D134">
        <v>0.146872896367507</v>
      </c>
      <c r="E134">
        <v>0.19093476527775899</v>
      </c>
      <c r="F134">
        <v>0.19387667755083601</v>
      </c>
      <c r="G134" t="s">
        <v>581</v>
      </c>
      <c r="H134">
        <v>59.034199999999998</v>
      </c>
      <c r="I134">
        <v>23.956199999999999</v>
      </c>
      <c r="J134">
        <v>57.685000000000002</v>
      </c>
      <c r="K134">
        <v>60.383400000000002</v>
      </c>
      <c r="L134" t="s">
        <v>25</v>
      </c>
      <c r="M134" t="s">
        <v>26</v>
      </c>
      <c r="N134" t="s">
        <v>31</v>
      </c>
      <c r="O134" t="s">
        <v>31</v>
      </c>
      <c r="P134" t="s">
        <v>31</v>
      </c>
      <c r="Q134" t="s">
        <v>582</v>
      </c>
      <c r="R134" t="s">
        <v>25</v>
      </c>
      <c r="S134" t="s">
        <v>26</v>
      </c>
      <c r="T134" t="s">
        <v>31</v>
      </c>
      <c r="U134" t="s">
        <v>31</v>
      </c>
      <c r="V134" t="s">
        <v>31</v>
      </c>
      <c r="W134" t="s">
        <v>583</v>
      </c>
    </row>
    <row r="135" spans="1:23" x14ac:dyDescent="0.25">
      <c r="A135">
        <v>67</v>
      </c>
      <c r="B135">
        <v>1.00670212553489</v>
      </c>
      <c r="C135" t="s">
        <v>584</v>
      </c>
      <c r="D135">
        <v>0.146872896367507</v>
      </c>
      <c r="E135">
        <v>0.19093476527775899</v>
      </c>
      <c r="F135">
        <v>0.195176063382069</v>
      </c>
      <c r="G135" t="s">
        <v>581</v>
      </c>
      <c r="H135">
        <v>35.078000000000003</v>
      </c>
      <c r="I135">
        <v>23.956199999999999</v>
      </c>
      <c r="J135">
        <v>35.078000000000003</v>
      </c>
      <c r="K135">
        <v>35.078000000000003</v>
      </c>
      <c r="L135" t="s">
        <v>25</v>
      </c>
      <c r="M135" t="s">
        <v>26</v>
      </c>
      <c r="N135" t="s">
        <v>31</v>
      </c>
      <c r="O135" t="s">
        <v>31</v>
      </c>
      <c r="P135" t="s">
        <v>31</v>
      </c>
      <c r="Q135" t="s">
        <v>585</v>
      </c>
      <c r="R135" t="s">
        <v>25</v>
      </c>
      <c r="S135" t="s">
        <v>26</v>
      </c>
      <c r="T135" t="s">
        <v>31</v>
      </c>
      <c r="U135" t="s">
        <v>31</v>
      </c>
      <c r="V135" t="s">
        <v>31</v>
      </c>
      <c r="W135" t="s">
        <v>583</v>
      </c>
    </row>
    <row r="136" spans="1:23" x14ac:dyDescent="0.25">
      <c r="A136">
        <v>68</v>
      </c>
      <c r="B136">
        <v>1.0028097802096001</v>
      </c>
      <c r="C136" t="s">
        <v>586</v>
      </c>
      <c r="D136">
        <v>0.148921411140578</v>
      </c>
      <c r="E136">
        <v>0.193597834482751</v>
      </c>
      <c r="F136">
        <v>0.19566521277541901</v>
      </c>
      <c r="G136" t="s">
        <v>587</v>
      </c>
      <c r="H136">
        <v>36.217799999999997</v>
      </c>
      <c r="I136">
        <v>23.785799999999998</v>
      </c>
      <c r="J136">
        <v>36.217799999999997</v>
      </c>
      <c r="K136">
        <v>36.217799999999997</v>
      </c>
      <c r="L136" t="s">
        <v>25</v>
      </c>
      <c r="M136" t="s">
        <v>26</v>
      </c>
      <c r="N136" t="s">
        <v>31</v>
      </c>
      <c r="O136" t="s">
        <v>31</v>
      </c>
      <c r="P136" t="s">
        <v>31</v>
      </c>
      <c r="Q136" t="s">
        <v>588</v>
      </c>
      <c r="R136" t="s">
        <v>25</v>
      </c>
      <c r="S136" t="s">
        <v>26</v>
      </c>
      <c r="T136" t="s">
        <v>589</v>
      </c>
      <c r="U136" t="s">
        <v>590</v>
      </c>
      <c r="V136" t="s">
        <v>591</v>
      </c>
      <c r="W136" t="s">
        <v>592</v>
      </c>
    </row>
    <row r="137" spans="1:23" x14ac:dyDescent="0.25">
      <c r="A137">
        <v>68</v>
      </c>
      <c r="B137">
        <v>1.0028097802096001</v>
      </c>
      <c r="C137" t="s">
        <v>593</v>
      </c>
      <c r="D137">
        <v>0.148921411140578</v>
      </c>
      <c r="E137">
        <v>0.193597834482751</v>
      </c>
      <c r="F137">
        <v>0.19621498901798201</v>
      </c>
      <c r="G137" t="s">
        <v>587</v>
      </c>
      <c r="H137">
        <v>12.432</v>
      </c>
      <c r="I137">
        <v>23.785799999999998</v>
      </c>
      <c r="J137">
        <v>12.432</v>
      </c>
      <c r="K137">
        <v>12.432</v>
      </c>
      <c r="L137" t="s">
        <v>25</v>
      </c>
      <c r="M137" t="s">
        <v>26</v>
      </c>
      <c r="N137" t="s">
        <v>31</v>
      </c>
      <c r="O137" t="s">
        <v>31</v>
      </c>
      <c r="P137" t="s">
        <v>31</v>
      </c>
      <c r="Q137" t="s">
        <v>594</v>
      </c>
      <c r="R137" t="s">
        <v>25</v>
      </c>
      <c r="S137" t="s">
        <v>26</v>
      </c>
      <c r="T137" t="s">
        <v>589</v>
      </c>
      <c r="U137" t="s">
        <v>590</v>
      </c>
      <c r="V137" t="s">
        <v>591</v>
      </c>
      <c r="W137" t="s">
        <v>592</v>
      </c>
    </row>
    <row r="138" spans="1:23" x14ac:dyDescent="0.25">
      <c r="A138">
        <v>69</v>
      </c>
      <c r="B138">
        <v>-1.0314857578600101</v>
      </c>
      <c r="C138" t="s">
        <v>595</v>
      </c>
      <c r="D138">
        <v>0.14945790895703701</v>
      </c>
      <c r="E138">
        <v>0.194295281644149</v>
      </c>
      <c r="F138">
        <v>0.19558902078415399</v>
      </c>
      <c r="G138" t="s">
        <v>596</v>
      </c>
      <c r="H138">
        <v>35.310499999999998</v>
      </c>
      <c r="I138">
        <v>32.543799999999997</v>
      </c>
      <c r="J138">
        <v>35.310499999999998</v>
      </c>
      <c r="K138">
        <v>35.310499999999998</v>
      </c>
      <c r="L138" t="s">
        <v>41</v>
      </c>
      <c r="M138" t="s">
        <v>42</v>
      </c>
      <c r="N138" t="s">
        <v>157</v>
      </c>
      <c r="O138" t="s">
        <v>242</v>
      </c>
      <c r="P138" t="s">
        <v>597</v>
      </c>
      <c r="Q138" t="s">
        <v>598</v>
      </c>
      <c r="R138" t="s">
        <v>41</v>
      </c>
      <c r="S138" t="s">
        <v>42</v>
      </c>
      <c r="T138" t="s">
        <v>157</v>
      </c>
      <c r="U138" t="s">
        <v>242</v>
      </c>
      <c r="V138" t="s">
        <v>599</v>
      </c>
      <c r="W138" t="s">
        <v>600</v>
      </c>
    </row>
    <row r="139" spans="1:23" x14ac:dyDescent="0.25">
      <c r="A139">
        <v>69</v>
      </c>
      <c r="B139">
        <v>-1.0314857578600101</v>
      </c>
      <c r="C139" t="s">
        <v>601</v>
      </c>
      <c r="D139">
        <v>0.14945790895703701</v>
      </c>
      <c r="E139">
        <v>0.194295281644149</v>
      </c>
      <c r="F139">
        <v>0.201747289332639</v>
      </c>
      <c r="G139" t="s">
        <v>596</v>
      </c>
      <c r="H139">
        <v>67.854299999999995</v>
      </c>
      <c r="I139">
        <v>32.543799999999997</v>
      </c>
      <c r="J139">
        <v>74.581999999999994</v>
      </c>
      <c r="K139">
        <v>42.643999999999998</v>
      </c>
      <c r="L139" t="s">
        <v>41</v>
      </c>
      <c r="M139" t="s">
        <v>42</v>
      </c>
      <c r="N139" t="s">
        <v>31</v>
      </c>
      <c r="O139" t="s">
        <v>31</v>
      </c>
      <c r="P139" t="s">
        <v>31</v>
      </c>
      <c r="Q139" t="s">
        <v>602</v>
      </c>
      <c r="R139" t="s">
        <v>41</v>
      </c>
      <c r="S139" t="s">
        <v>42</v>
      </c>
      <c r="T139" t="s">
        <v>157</v>
      </c>
      <c r="U139" t="s">
        <v>242</v>
      </c>
      <c r="V139" t="s">
        <v>599</v>
      </c>
      <c r="W139" t="s">
        <v>600</v>
      </c>
    </row>
    <row r="140" spans="1:23" x14ac:dyDescent="0.25">
      <c r="A140">
        <v>70</v>
      </c>
      <c r="B140">
        <v>-1.00012500496847</v>
      </c>
      <c r="C140" t="s">
        <v>603</v>
      </c>
      <c r="D140">
        <v>0.14997395681242701</v>
      </c>
      <c r="E140">
        <v>0.19496614385615499</v>
      </c>
      <c r="F140">
        <v>0.195576429822723</v>
      </c>
      <c r="G140" t="s">
        <v>604</v>
      </c>
      <c r="H140">
        <v>44.835299999999997</v>
      </c>
      <c r="I140">
        <v>35.776299999999999</v>
      </c>
      <c r="J140">
        <v>44.835299999999997</v>
      </c>
      <c r="K140">
        <v>44.835299999999997</v>
      </c>
      <c r="L140" t="s">
        <v>25</v>
      </c>
      <c r="M140" t="s">
        <v>26</v>
      </c>
      <c r="N140" t="s">
        <v>31</v>
      </c>
      <c r="O140" t="s">
        <v>31</v>
      </c>
      <c r="P140" t="s">
        <v>31</v>
      </c>
      <c r="Q140" t="s">
        <v>605</v>
      </c>
      <c r="R140" t="s">
        <v>25</v>
      </c>
      <c r="S140" t="s">
        <v>26</v>
      </c>
      <c r="T140" t="s">
        <v>31</v>
      </c>
      <c r="U140" t="s">
        <v>31</v>
      </c>
      <c r="V140" t="s">
        <v>31</v>
      </c>
      <c r="W140" t="s">
        <v>606</v>
      </c>
    </row>
    <row r="141" spans="1:23" x14ac:dyDescent="0.25">
      <c r="A141">
        <v>70</v>
      </c>
      <c r="B141">
        <v>-1.00012500496847</v>
      </c>
      <c r="C141" t="s">
        <v>607</v>
      </c>
      <c r="D141">
        <v>0.14997395681242701</v>
      </c>
      <c r="E141">
        <v>0.19496614385615499</v>
      </c>
      <c r="F141">
        <v>0.195551984853022</v>
      </c>
      <c r="G141" t="s">
        <v>604</v>
      </c>
      <c r="H141">
        <v>9.0589999999999993</v>
      </c>
      <c r="I141">
        <v>35.776299999999999</v>
      </c>
      <c r="J141">
        <v>9.0589999999999993</v>
      </c>
      <c r="K141">
        <v>9.0589999999999993</v>
      </c>
      <c r="L141" t="s">
        <v>25</v>
      </c>
      <c r="M141" t="s">
        <v>26</v>
      </c>
      <c r="N141" t="s">
        <v>31</v>
      </c>
      <c r="O141" t="s">
        <v>31</v>
      </c>
      <c r="P141" t="s">
        <v>31</v>
      </c>
      <c r="Q141" t="s">
        <v>608</v>
      </c>
      <c r="R141" t="s">
        <v>25</v>
      </c>
      <c r="S141" t="s">
        <v>26</v>
      </c>
      <c r="T141" t="s">
        <v>31</v>
      </c>
      <c r="U141" t="s">
        <v>31</v>
      </c>
      <c r="V141" t="s">
        <v>31</v>
      </c>
      <c r="W141" t="s">
        <v>606</v>
      </c>
    </row>
    <row r="143" spans="1:23" x14ac:dyDescent="0.25">
      <c r="C143" t="s">
        <v>664</v>
      </c>
      <c r="D143">
        <f>AVERAGE(D2:D141)</f>
        <v>9.0122083940683675E-2</v>
      </c>
    </row>
    <row r="144" spans="1:23" x14ac:dyDescent="0.25">
      <c r="C144" t="s">
        <v>665</v>
      </c>
      <c r="D144">
        <f>MEDIAN(D2:D141)</f>
        <v>9.563616400584804E-2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R7" sqref="R7"/>
    </sheetView>
  </sheetViews>
  <sheetFormatPr defaultRowHeight="15" x14ac:dyDescent="0.25"/>
  <cols>
    <col min="4" max="4" width="14.28515625" customWidth="1"/>
    <col min="7" max="7" width="13.140625" customWidth="1"/>
    <col min="8" max="8" width="12.5703125" customWidth="1"/>
    <col min="9" max="9" width="16.28515625" bestFit="1" customWidth="1"/>
    <col min="10" max="10" width="25.7109375" customWidth="1"/>
    <col min="13" max="14" width="14.28515625" customWidth="1"/>
  </cols>
  <sheetData>
    <row r="1" spans="1:14" ht="15.75" thickBot="1" x14ac:dyDescent="0.3">
      <c r="A1" s="1" t="s">
        <v>623</v>
      </c>
      <c r="B1" s="1" t="s">
        <v>624</v>
      </c>
      <c r="C1" s="1" t="s">
        <v>625</v>
      </c>
      <c r="D1" s="1" t="s">
        <v>626</v>
      </c>
      <c r="G1" s="6" t="s">
        <v>629</v>
      </c>
      <c r="H1" t="s">
        <v>630</v>
      </c>
      <c r="J1" s="9" t="s">
        <v>635</v>
      </c>
      <c r="K1" s="1" t="s">
        <v>624</v>
      </c>
      <c r="L1" s="1" t="s">
        <v>625</v>
      </c>
      <c r="M1" s="1" t="s">
        <v>626</v>
      </c>
      <c r="N1" s="1"/>
    </row>
    <row r="2" spans="1:14" ht="15.75" thickBot="1" x14ac:dyDescent="0.3">
      <c r="A2" s="2">
        <v>1</v>
      </c>
      <c r="B2" s="3">
        <v>-1.0830139999999999</v>
      </c>
      <c r="C2" s="2" t="s">
        <v>614</v>
      </c>
      <c r="D2" s="2" t="s">
        <v>25</v>
      </c>
      <c r="G2" s="7" t="s">
        <v>614</v>
      </c>
      <c r="H2" s="8">
        <v>37</v>
      </c>
      <c r="K2" s="3">
        <v>-1.0830139999999999</v>
      </c>
      <c r="L2" s="2" t="s">
        <v>614</v>
      </c>
      <c r="M2" s="2" t="s">
        <v>25</v>
      </c>
      <c r="N2" s="2"/>
    </row>
    <row r="3" spans="1:14" ht="15.75" thickBot="1" x14ac:dyDescent="0.3">
      <c r="A3" s="4">
        <v>3</v>
      </c>
      <c r="B3" s="5">
        <v>1.055194</v>
      </c>
      <c r="C3" s="4" t="s">
        <v>616</v>
      </c>
      <c r="D3" s="4" t="s">
        <v>41</v>
      </c>
      <c r="G3" s="7" t="s">
        <v>616</v>
      </c>
      <c r="H3" s="8">
        <v>29</v>
      </c>
      <c r="K3" s="3">
        <v>1.0393269999999999</v>
      </c>
      <c r="L3" s="2" t="s">
        <v>616</v>
      </c>
      <c r="M3" s="2" t="s">
        <v>25</v>
      </c>
      <c r="N3" s="2"/>
    </row>
    <row r="4" spans="1:14" ht="15.75" thickBot="1" x14ac:dyDescent="0.3">
      <c r="A4" s="2">
        <v>4</v>
      </c>
      <c r="B4" s="3">
        <v>-1.0567599999999999</v>
      </c>
      <c r="C4" s="2" t="s">
        <v>614</v>
      </c>
      <c r="D4" s="2" t="s">
        <v>41</v>
      </c>
      <c r="G4" s="7" t="s">
        <v>627</v>
      </c>
      <c r="H4" s="8"/>
      <c r="K4" s="5">
        <v>1.141202</v>
      </c>
      <c r="L4" s="4" t="s">
        <v>616</v>
      </c>
      <c r="M4" s="4" t="s">
        <v>25</v>
      </c>
      <c r="N4" s="4"/>
    </row>
    <row r="5" spans="1:14" ht="15.75" thickBot="1" x14ac:dyDescent="0.3">
      <c r="A5" s="4">
        <v>5</v>
      </c>
      <c r="B5" s="5">
        <v>1.0223530000000001</v>
      </c>
      <c r="C5" s="4" t="s">
        <v>616</v>
      </c>
      <c r="D5" s="4" t="s">
        <v>41</v>
      </c>
      <c r="G5" s="7" t="s">
        <v>628</v>
      </c>
      <c r="H5" s="8">
        <v>66</v>
      </c>
      <c r="K5" s="3">
        <v>1.107251</v>
      </c>
      <c r="L5" s="2" t="s">
        <v>616</v>
      </c>
      <c r="M5" s="2" t="s">
        <v>25</v>
      </c>
      <c r="N5" s="2"/>
    </row>
    <row r="6" spans="1:14" ht="15.75" thickBot="1" x14ac:dyDescent="0.3">
      <c r="A6" s="2">
        <v>6</v>
      </c>
      <c r="B6" s="3">
        <v>-1.0465409999999999</v>
      </c>
      <c r="C6" s="2" t="s">
        <v>614</v>
      </c>
      <c r="D6" s="2" t="s">
        <v>41</v>
      </c>
      <c r="K6" s="3">
        <v>-1.0547679999999999</v>
      </c>
      <c r="L6" s="2" t="s">
        <v>614</v>
      </c>
      <c r="M6" s="2" t="s">
        <v>25</v>
      </c>
      <c r="N6" s="2"/>
    </row>
    <row r="7" spans="1:14" ht="15.75" thickBot="1" x14ac:dyDescent="0.3">
      <c r="A7" s="4">
        <v>7</v>
      </c>
      <c r="B7" s="5">
        <v>-1.120112</v>
      </c>
      <c r="C7" s="4" t="s">
        <v>614</v>
      </c>
      <c r="D7" s="4" t="s">
        <v>41</v>
      </c>
      <c r="K7" s="5">
        <v>1.046489</v>
      </c>
      <c r="L7" s="4" t="s">
        <v>616</v>
      </c>
      <c r="M7" s="4" t="s">
        <v>25</v>
      </c>
      <c r="N7" s="4"/>
    </row>
    <row r="8" spans="1:14" ht="15.75" thickBot="1" x14ac:dyDescent="0.3">
      <c r="A8" s="2">
        <v>8</v>
      </c>
      <c r="B8" s="3">
        <v>1.0393269999999999</v>
      </c>
      <c r="C8" s="2" t="s">
        <v>616</v>
      </c>
      <c r="D8" s="2" t="s">
        <v>25</v>
      </c>
      <c r="K8" s="5">
        <v>1.103159</v>
      </c>
      <c r="L8" s="4" t="s">
        <v>616</v>
      </c>
      <c r="M8" s="4" t="s">
        <v>25</v>
      </c>
      <c r="N8" s="4"/>
    </row>
    <row r="9" spans="1:14" ht="15.75" thickBot="1" x14ac:dyDescent="0.3">
      <c r="A9" s="4">
        <v>9</v>
      </c>
      <c r="B9" s="5">
        <v>-1.101729</v>
      </c>
      <c r="C9" s="4" t="s">
        <v>614</v>
      </c>
      <c r="D9" s="4" t="s">
        <v>41</v>
      </c>
      <c r="K9" s="3">
        <v>-1.0445960000000001</v>
      </c>
      <c r="L9" s="2" t="s">
        <v>614</v>
      </c>
      <c r="M9" s="2" t="s">
        <v>25</v>
      </c>
      <c r="N9" s="2"/>
    </row>
    <row r="10" spans="1:14" ht="15.75" thickBot="1" x14ac:dyDescent="0.3">
      <c r="A10" s="2">
        <v>10</v>
      </c>
      <c r="B10" s="3">
        <v>-1.113056</v>
      </c>
      <c r="C10" s="2" t="s">
        <v>614</v>
      </c>
      <c r="D10" s="2" t="s">
        <v>41</v>
      </c>
      <c r="K10" s="5">
        <v>-1.055202</v>
      </c>
      <c r="L10" s="4" t="s">
        <v>614</v>
      </c>
      <c r="M10" s="4" t="s">
        <v>25</v>
      </c>
      <c r="N10" s="4"/>
    </row>
    <row r="11" spans="1:14" ht="15.75" thickBot="1" x14ac:dyDescent="0.3">
      <c r="A11" s="4">
        <v>11</v>
      </c>
      <c r="B11" s="5">
        <v>1.141202</v>
      </c>
      <c r="C11" s="4" t="s">
        <v>616</v>
      </c>
      <c r="D11" s="4" t="s">
        <v>25</v>
      </c>
      <c r="K11" s="3">
        <v>1.072114</v>
      </c>
      <c r="L11" s="2" t="s">
        <v>616</v>
      </c>
      <c r="M11" s="2" t="s">
        <v>25</v>
      </c>
      <c r="N11" s="2"/>
    </row>
    <row r="12" spans="1:14" ht="15.75" thickBot="1" x14ac:dyDescent="0.3">
      <c r="A12" s="2">
        <v>12</v>
      </c>
      <c r="B12" s="3">
        <v>1.107251</v>
      </c>
      <c r="C12" s="2" t="s">
        <v>616</v>
      </c>
      <c r="D12" s="2" t="s">
        <v>25</v>
      </c>
      <c r="K12" s="5">
        <v>1.0045329999999999</v>
      </c>
      <c r="L12" s="4" t="s">
        <v>616</v>
      </c>
      <c r="M12" s="4" t="s">
        <v>25</v>
      </c>
      <c r="N12" s="4"/>
    </row>
    <row r="13" spans="1:14" ht="15.75" thickBot="1" x14ac:dyDescent="0.3">
      <c r="A13" s="4">
        <v>13</v>
      </c>
      <c r="B13" s="5">
        <v>1.129613</v>
      </c>
      <c r="C13" s="4" t="s">
        <v>616</v>
      </c>
      <c r="D13" s="4" t="s">
        <v>41</v>
      </c>
      <c r="K13" s="5">
        <v>1.261366</v>
      </c>
      <c r="L13" s="4" t="s">
        <v>616</v>
      </c>
      <c r="M13" s="4" t="s">
        <v>25</v>
      </c>
      <c r="N13" s="4"/>
    </row>
    <row r="14" spans="1:14" ht="15.75" thickBot="1" x14ac:dyDescent="0.3">
      <c r="A14" s="2">
        <v>14</v>
      </c>
      <c r="B14" s="3">
        <v>-1.0547679999999999</v>
      </c>
      <c r="C14" s="2" t="s">
        <v>614</v>
      </c>
      <c r="D14" s="2" t="s">
        <v>25</v>
      </c>
      <c r="K14" s="5">
        <v>-1.0191840000000001</v>
      </c>
      <c r="L14" s="4" t="s">
        <v>614</v>
      </c>
      <c r="M14" s="4" t="s">
        <v>25</v>
      </c>
      <c r="N14" s="4"/>
    </row>
    <row r="15" spans="1:14" ht="15.75" thickBot="1" x14ac:dyDescent="0.3">
      <c r="A15" s="4">
        <v>15</v>
      </c>
      <c r="B15" s="5">
        <v>1.046489</v>
      </c>
      <c r="C15" s="4" t="s">
        <v>616</v>
      </c>
      <c r="D15" s="4" t="s">
        <v>25</v>
      </c>
      <c r="K15" s="5">
        <v>-1.001952</v>
      </c>
      <c r="L15" s="4" t="s">
        <v>614</v>
      </c>
      <c r="M15" s="4" t="s">
        <v>25</v>
      </c>
      <c r="N15" s="4"/>
    </row>
    <row r="16" spans="1:14" ht="15.75" thickBot="1" x14ac:dyDescent="0.3">
      <c r="A16" s="2">
        <v>16</v>
      </c>
      <c r="B16" s="3">
        <v>-1.0177659999999999</v>
      </c>
      <c r="C16" s="2" t="s">
        <v>614</v>
      </c>
      <c r="D16" s="2" t="s">
        <v>41</v>
      </c>
      <c r="K16" s="3">
        <v>-1.007995</v>
      </c>
      <c r="L16" s="2" t="s">
        <v>614</v>
      </c>
      <c r="M16" s="2" t="s">
        <v>25</v>
      </c>
      <c r="N16" s="2"/>
    </row>
    <row r="17" spans="1:14" ht="15.75" thickBot="1" x14ac:dyDescent="0.3">
      <c r="A17" s="4">
        <v>18</v>
      </c>
      <c r="B17" s="5">
        <v>1.103159</v>
      </c>
      <c r="C17" s="4" t="s">
        <v>616</v>
      </c>
      <c r="D17" s="4" t="s">
        <v>25</v>
      </c>
      <c r="K17" s="5">
        <v>-1.0295749999999999</v>
      </c>
      <c r="L17" s="4" t="s">
        <v>614</v>
      </c>
      <c r="M17" s="4" t="s">
        <v>25</v>
      </c>
      <c r="N17" s="4"/>
    </row>
    <row r="18" spans="1:14" ht="15.75" thickBot="1" x14ac:dyDescent="0.3">
      <c r="A18" s="2">
        <v>19</v>
      </c>
      <c r="B18" s="3">
        <v>1.0731200000000001</v>
      </c>
      <c r="C18" s="2" t="s">
        <v>616</v>
      </c>
      <c r="D18" s="2" t="s">
        <v>41</v>
      </c>
      <c r="K18" s="3">
        <v>-1.0221180000000001</v>
      </c>
      <c r="L18" s="2" t="s">
        <v>614</v>
      </c>
      <c r="M18" s="2" t="s">
        <v>25</v>
      </c>
      <c r="N18" s="2"/>
    </row>
    <row r="19" spans="1:14" ht="15.75" thickBot="1" x14ac:dyDescent="0.3">
      <c r="A19" s="4">
        <v>20</v>
      </c>
      <c r="B19" s="5">
        <v>1.02589</v>
      </c>
      <c r="C19" s="4" t="s">
        <v>616</v>
      </c>
      <c r="D19" s="4" t="s">
        <v>41</v>
      </c>
      <c r="K19" s="3">
        <v>-1.0303789999999999</v>
      </c>
      <c r="L19" s="2" t="s">
        <v>614</v>
      </c>
      <c r="M19" s="2" t="s">
        <v>25</v>
      </c>
      <c r="N19" s="2"/>
    </row>
    <row r="20" spans="1:14" ht="15.75" thickBot="1" x14ac:dyDescent="0.3">
      <c r="A20" s="2">
        <v>21</v>
      </c>
      <c r="B20" s="3">
        <v>1.0320849999999999</v>
      </c>
      <c r="C20" s="2" t="s">
        <v>616</v>
      </c>
      <c r="D20" s="2" t="s">
        <v>41</v>
      </c>
      <c r="K20" s="5">
        <v>1.006702</v>
      </c>
      <c r="L20" s="4" t="s">
        <v>616</v>
      </c>
      <c r="M20" s="4" t="s">
        <v>25</v>
      </c>
      <c r="N20" s="4"/>
    </row>
    <row r="21" spans="1:14" ht="15.75" thickBot="1" x14ac:dyDescent="0.3">
      <c r="A21" s="4">
        <v>22</v>
      </c>
      <c r="B21" s="5">
        <v>-1.085394</v>
      </c>
      <c r="C21" s="4" t="s">
        <v>614</v>
      </c>
      <c r="D21" s="4" t="s">
        <v>41</v>
      </c>
      <c r="K21" s="5">
        <v>-1.0001249999999999</v>
      </c>
      <c r="L21" s="4" t="s">
        <v>614</v>
      </c>
      <c r="M21" s="4" t="s">
        <v>25</v>
      </c>
      <c r="N21" s="4"/>
    </row>
    <row r="22" spans="1:14" ht="15.75" thickBot="1" x14ac:dyDescent="0.3">
      <c r="A22" s="2">
        <v>23</v>
      </c>
      <c r="B22" s="3">
        <v>-1.0445960000000001</v>
      </c>
      <c r="C22" s="2" t="s">
        <v>614</v>
      </c>
      <c r="D22" s="2" t="s">
        <v>25</v>
      </c>
      <c r="K22" s="5">
        <v>1.031134</v>
      </c>
      <c r="L22" s="4" t="s">
        <v>616</v>
      </c>
      <c r="M22" s="4" t="s">
        <v>25</v>
      </c>
      <c r="N22" s="4"/>
    </row>
    <row r="23" spans="1:14" ht="15.75" thickBot="1" x14ac:dyDescent="0.3">
      <c r="A23" s="4">
        <v>24</v>
      </c>
      <c r="B23" s="5">
        <v>1.068357</v>
      </c>
      <c r="C23" s="4" t="s">
        <v>616</v>
      </c>
      <c r="D23" s="4" t="s">
        <v>41</v>
      </c>
      <c r="K23" s="5">
        <v>-1.0056350000000001</v>
      </c>
      <c r="L23" s="4" t="s">
        <v>614</v>
      </c>
      <c r="M23" s="4" t="s">
        <v>25</v>
      </c>
      <c r="N23" s="4"/>
    </row>
    <row r="24" spans="1:14" ht="15.75" thickBot="1" x14ac:dyDescent="0.3">
      <c r="A24" s="2">
        <v>25</v>
      </c>
      <c r="B24" s="3">
        <v>-1.058573</v>
      </c>
      <c r="C24" s="2" t="s">
        <v>614</v>
      </c>
      <c r="D24" s="2" t="s">
        <v>41</v>
      </c>
      <c r="J24" t="s">
        <v>636</v>
      </c>
      <c r="K24">
        <f>MEDIAN(K2:K23)</f>
        <v>-1.0010384999999999</v>
      </c>
    </row>
    <row r="25" spans="1:14" ht="15.75" thickBot="1" x14ac:dyDescent="0.3">
      <c r="A25" s="4">
        <v>26</v>
      </c>
      <c r="B25" s="5">
        <v>1.041874</v>
      </c>
      <c r="C25" s="4" t="s">
        <v>616</v>
      </c>
      <c r="D25" s="4" t="s">
        <v>41</v>
      </c>
    </row>
    <row r="26" spans="1:14" ht="15.75" thickBot="1" x14ac:dyDescent="0.3">
      <c r="A26" s="2">
        <v>27</v>
      </c>
      <c r="B26" s="3">
        <v>1.0763940000000001</v>
      </c>
      <c r="C26" s="2" t="s">
        <v>616</v>
      </c>
      <c r="D26" s="2" t="s">
        <v>41</v>
      </c>
      <c r="K26" s="5">
        <v>1.055194</v>
      </c>
      <c r="L26" s="4" t="s">
        <v>616</v>
      </c>
      <c r="M26" s="4" t="s">
        <v>41</v>
      </c>
      <c r="N26" s="4"/>
    </row>
    <row r="27" spans="1:14" ht="15.75" thickBot="1" x14ac:dyDescent="0.3">
      <c r="A27" s="4">
        <v>28</v>
      </c>
      <c r="B27" s="5">
        <v>-1.0433460000000001</v>
      </c>
      <c r="C27" s="4" t="s">
        <v>614</v>
      </c>
      <c r="D27" s="4" t="s">
        <v>41</v>
      </c>
      <c r="K27" s="3">
        <v>-1.0567599999999999</v>
      </c>
      <c r="L27" s="2" t="s">
        <v>614</v>
      </c>
      <c r="M27" s="2" t="s">
        <v>41</v>
      </c>
      <c r="N27" s="2"/>
    </row>
    <row r="28" spans="1:14" ht="15.75" thickBot="1" x14ac:dyDescent="0.3">
      <c r="A28" s="2">
        <v>30</v>
      </c>
      <c r="B28" s="3">
        <v>-1.1323540000000001</v>
      </c>
      <c r="C28" s="2" t="s">
        <v>614</v>
      </c>
      <c r="D28" s="2" t="s">
        <v>41</v>
      </c>
      <c r="K28" s="5">
        <v>1.0223530000000001</v>
      </c>
      <c r="L28" s="4" t="s">
        <v>616</v>
      </c>
      <c r="M28" s="4" t="s">
        <v>41</v>
      </c>
      <c r="N28" s="4"/>
    </row>
    <row r="29" spans="1:14" ht="15.75" thickBot="1" x14ac:dyDescent="0.3">
      <c r="A29" s="4">
        <v>31</v>
      </c>
      <c r="B29" s="5">
        <v>-1.055202</v>
      </c>
      <c r="C29" s="4" t="s">
        <v>614</v>
      </c>
      <c r="D29" s="4" t="s">
        <v>25</v>
      </c>
      <c r="K29" s="3">
        <v>-1.0465409999999999</v>
      </c>
      <c r="L29" s="2" t="s">
        <v>614</v>
      </c>
      <c r="M29" s="2" t="s">
        <v>41</v>
      </c>
      <c r="N29" s="2"/>
    </row>
    <row r="30" spans="1:14" ht="15.75" thickBot="1" x14ac:dyDescent="0.3">
      <c r="A30" s="2">
        <v>32</v>
      </c>
      <c r="B30" s="3">
        <v>-1.1094759999999999</v>
      </c>
      <c r="C30" s="2" t="s">
        <v>614</v>
      </c>
      <c r="D30" s="2" t="s">
        <v>41</v>
      </c>
      <c r="K30" s="5">
        <v>-1.120112</v>
      </c>
      <c r="L30" s="4" t="s">
        <v>614</v>
      </c>
      <c r="M30" s="4" t="s">
        <v>41</v>
      </c>
      <c r="N30" s="4"/>
    </row>
    <row r="31" spans="1:14" ht="15.75" thickBot="1" x14ac:dyDescent="0.3">
      <c r="A31" s="4">
        <v>33</v>
      </c>
      <c r="B31" s="5">
        <v>1.19614</v>
      </c>
      <c r="C31" s="4" t="s">
        <v>616</v>
      </c>
      <c r="D31" s="4" t="s">
        <v>41</v>
      </c>
      <c r="K31" s="5">
        <v>-1.101729</v>
      </c>
      <c r="L31" s="4" t="s">
        <v>614</v>
      </c>
      <c r="M31" s="4" t="s">
        <v>41</v>
      </c>
      <c r="N31" s="4"/>
    </row>
    <row r="32" spans="1:14" ht="15.75" thickBot="1" x14ac:dyDescent="0.3">
      <c r="A32" s="2">
        <v>34</v>
      </c>
      <c r="B32" s="3">
        <v>1.150755</v>
      </c>
      <c r="C32" s="2" t="s">
        <v>616</v>
      </c>
      <c r="D32" s="2" t="s">
        <v>41</v>
      </c>
      <c r="K32" s="3">
        <v>-1.113056</v>
      </c>
      <c r="L32" s="2" t="s">
        <v>614</v>
      </c>
      <c r="M32" s="2" t="s">
        <v>41</v>
      </c>
      <c r="N32" s="2"/>
    </row>
    <row r="33" spans="1:14" ht="15.75" thickBot="1" x14ac:dyDescent="0.3">
      <c r="A33" s="4">
        <v>35</v>
      </c>
      <c r="B33" s="5">
        <v>1.0633520000000001</v>
      </c>
      <c r="C33" s="4" t="s">
        <v>616</v>
      </c>
      <c r="D33" s="4" t="s">
        <v>41</v>
      </c>
      <c r="K33" s="5">
        <v>1.129613</v>
      </c>
      <c r="L33" s="4" t="s">
        <v>616</v>
      </c>
      <c r="M33" s="4" t="s">
        <v>41</v>
      </c>
      <c r="N33" s="4"/>
    </row>
    <row r="34" spans="1:14" ht="15.75" thickBot="1" x14ac:dyDescent="0.3">
      <c r="A34" s="2">
        <v>36</v>
      </c>
      <c r="B34" s="3">
        <v>1.072114</v>
      </c>
      <c r="C34" s="2" t="s">
        <v>616</v>
      </c>
      <c r="D34" s="2" t="s">
        <v>25</v>
      </c>
      <c r="K34" s="3">
        <v>-1.0177659999999999</v>
      </c>
      <c r="L34" s="2" t="s">
        <v>614</v>
      </c>
      <c r="M34" s="2" t="s">
        <v>41</v>
      </c>
      <c r="N34" s="2"/>
    </row>
    <row r="35" spans="1:14" ht="15.75" thickBot="1" x14ac:dyDescent="0.3">
      <c r="A35" s="4">
        <v>37</v>
      </c>
      <c r="B35" s="5">
        <v>1.0045329999999999</v>
      </c>
      <c r="C35" s="4" t="s">
        <v>616</v>
      </c>
      <c r="D35" s="4" t="s">
        <v>25</v>
      </c>
      <c r="K35" s="3">
        <v>1.0731200000000001</v>
      </c>
      <c r="L35" s="2" t="s">
        <v>616</v>
      </c>
      <c r="M35" s="2" t="s">
        <v>41</v>
      </c>
      <c r="N35" s="2"/>
    </row>
    <row r="36" spans="1:14" ht="15.75" thickBot="1" x14ac:dyDescent="0.3">
      <c r="A36" s="2">
        <v>38</v>
      </c>
      <c r="B36" s="3">
        <v>-1.1265970000000001</v>
      </c>
      <c r="C36" s="2" t="s">
        <v>614</v>
      </c>
      <c r="D36" s="2" t="s">
        <v>41</v>
      </c>
      <c r="K36" s="5">
        <v>1.02589</v>
      </c>
      <c r="L36" s="4" t="s">
        <v>616</v>
      </c>
      <c r="M36" s="4" t="s">
        <v>41</v>
      </c>
      <c r="N36" s="4"/>
    </row>
    <row r="37" spans="1:14" ht="15.75" thickBot="1" x14ac:dyDescent="0.3">
      <c r="A37" s="4">
        <v>39</v>
      </c>
      <c r="B37" s="5">
        <v>-1.0510619999999999</v>
      </c>
      <c r="C37" s="4" t="s">
        <v>614</v>
      </c>
      <c r="D37" s="4" t="s">
        <v>41</v>
      </c>
      <c r="K37" s="3">
        <v>1.0320849999999999</v>
      </c>
      <c r="L37" s="2" t="s">
        <v>616</v>
      </c>
      <c r="M37" s="2" t="s">
        <v>41</v>
      </c>
      <c r="N37" s="2"/>
    </row>
    <row r="38" spans="1:14" ht="15.75" thickBot="1" x14ac:dyDescent="0.3">
      <c r="A38" s="2">
        <v>40</v>
      </c>
      <c r="B38" s="3">
        <v>-1.015442</v>
      </c>
      <c r="C38" s="2" t="s">
        <v>614</v>
      </c>
      <c r="D38" s="2" t="s">
        <v>41</v>
      </c>
      <c r="K38" s="5">
        <v>-1.085394</v>
      </c>
      <c r="L38" s="4" t="s">
        <v>614</v>
      </c>
      <c r="M38" s="4" t="s">
        <v>41</v>
      </c>
      <c r="N38" s="4"/>
    </row>
    <row r="39" spans="1:14" ht="15.75" thickBot="1" x14ac:dyDescent="0.3">
      <c r="A39" s="4">
        <v>41</v>
      </c>
      <c r="B39" s="5">
        <v>1.261366</v>
      </c>
      <c r="C39" s="4" t="s">
        <v>616</v>
      </c>
      <c r="D39" s="4" t="s">
        <v>25</v>
      </c>
      <c r="K39" s="5">
        <v>1.068357</v>
      </c>
      <c r="L39" s="4" t="s">
        <v>616</v>
      </c>
      <c r="M39" s="4" t="s">
        <v>41</v>
      </c>
      <c r="N39" s="4"/>
    </row>
    <row r="40" spans="1:14" ht="15.75" thickBot="1" x14ac:dyDescent="0.3">
      <c r="A40" s="2">
        <v>42</v>
      </c>
      <c r="B40" s="3">
        <v>-1.1218969999999999</v>
      </c>
      <c r="C40" s="2" t="s">
        <v>614</v>
      </c>
      <c r="D40" s="2" t="s">
        <v>41</v>
      </c>
      <c r="K40" s="3">
        <v>-1.058573</v>
      </c>
      <c r="L40" s="2" t="s">
        <v>614</v>
      </c>
      <c r="M40" s="2" t="s">
        <v>41</v>
      </c>
      <c r="N40" s="2"/>
    </row>
    <row r="41" spans="1:14" ht="15.75" thickBot="1" x14ac:dyDescent="0.3">
      <c r="A41" s="4">
        <v>43</v>
      </c>
      <c r="B41" s="5">
        <v>-1.0591170000000001</v>
      </c>
      <c r="C41" s="4" t="s">
        <v>614</v>
      </c>
      <c r="D41" s="4" t="s">
        <v>41</v>
      </c>
      <c r="K41" s="5">
        <v>1.041874</v>
      </c>
      <c r="L41" s="4" t="s">
        <v>616</v>
      </c>
      <c r="M41" s="4" t="s">
        <v>41</v>
      </c>
      <c r="N41" s="4"/>
    </row>
    <row r="42" spans="1:14" ht="15.75" thickBot="1" x14ac:dyDescent="0.3">
      <c r="A42" s="2">
        <v>44</v>
      </c>
      <c r="B42" s="3">
        <v>-1.0758099999999999</v>
      </c>
      <c r="C42" s="2" t="s">
        <v>614</v>
      </c>
      <c r="D42" s="2" t="s">
        <v>41</v>
      </c>
      <c r="K42" s="3">
        <v>1.0763940000000001</v>
      </c>
      <c r="L42" s="2" t="s">
        <v>616</v>
      </c>
      <c r="M42" s="2" t="s">
        <v>41</v>
      </c>
      <c r="N42" s="2"/>
    </row>
    <row r="43" spans="1:14" ht="15.75" thickBot="1" x14ac:dyDescent="0.3">
      <c r="A43" s="4">
        <v>45</v>
      </c>
      <c r="B43" s="5">
        <v>-1.0191840000000001</v>
      </c>
      <c r="C43" s="4" t="s">
        <v>614</v>
      </c>
      <c r="D43" s="4" t="s">
        <v>25</v>
      </c>
      <c r="K43" s="5">
        <v>-1.0433460000000001</v>
      </c>
      <c r="L43" s="4" t="s">
        <v>614</v>
      </c>
      <c r="M43" s="4" t="s">
        <v>41</v>
      </c>
      <c r="N43" s="4"/>
    </row>
    <row r="44" spans="1:14" ht="15.75" thickBot="1" x14ac:dyDescent="0.3">
      <c r="A44" s="2">
        <v>46</v>
      </c>
      <c r="B44" s="3">
        <v>1.0568040000000001</v>
      </c>
      <c r="C44" s="2" t="s">
        <v>616</v>
      </c>
      <c r="D44" s="2" t="s">
        <v>41</v>
      </c>
      <c r="K44" s="3">
        <v>-1.1323540000000001</v>
      </c>
      <c r="L44" s="2" t="s">
        <v>614</v>
      </c>
      <c r="M44" s="2" t="s">
        <v>41</v>
      </c>
      <c r="N44" s="2"/>
    </row>
    <row r="45" spans="1:14" ht="15.75" thickBot="1" x14ac:dyDescent="0.3">
      <c r="A45" s="4">
        <v>48</v>
      </c>
      <c r="B45" s="5">
        <v>-1.1138539999999999</v>
      </c>
      <c r="C45" s="4" t="s">
        <v>614</v>
      </c>
      <c r="D45" s="4" t="s">
        <v>41</v>
      </c>
      <c r="K45" s="3">
        <v>-1.1094759999999999</v>
      </c>
      <c r="L45" s="2" t="s">
        <v>614</v>
      </c>
      <c r="M45" s="2" t="s">
        <v>41</v>
      </c>
      <c r="N45" s="2"/>
    </row>
    <row r="46" spans="1:14" ht="15.75" thickBot="1" x14ac:dyDescent="0.3">
      <c r="A46" s="2">
        <v>49</v>
      </c>
      <c r="B46" s="3">
        <v>-1.20102</v>
      </c>
      <c r="C46" s="2" t="s">
        <v>614</v>
      </c>
      <c r="D46" s="2" t="s">
        <v>41</v>
      </c>
      <c r="K46" s="5">
        <v>1.19614</v>
      </c>
      <c r="L46" s="4" t="s">
        <v>616</v>
      </c>
      <c r="M46" s="4" t="s">
        <v>41</v>
      </c>
      <c r="N46" s="4"/>
    </row>
    <row r="47" spans="1:14" ht="15.75" thickBot="1" x14ac:dyDescent="0.3">
      <c r="A47" s="4">
        <v>50</v>
      </c>
      <c r="B47" s="5">
        <v>-1.0229440000000001</v>
      </c>
      <c r="C47" s="4" t="s">
        <v>614</v>
      </c>
      <c r="D47" s="4" t="s">
        <v>41</v>
      </c>
      <c r="K47" s="3">
        <v>1.150755</v>
      </c>
      <c r="L47" s="2" t="s">
        <v>616</v>
      </c>
      <c r="M47" s="2" t="s">
        <v>41</v>
      </c>
      <c r="N47" s="2"/>
    </row>
    <row r="48" spans="1:14" ht="15.75" thickBot="1" x14ac:dyDescent="0.3">
      <c r="A48" s="2">
        <v>51</v>
      </c>
      <c r="B48" s="3">
        <v>-1.0989450000000001</v>
      </c>
      <c r="C48" s="2" t="s">
        <v>614</v>
      </c>
      <c r="D48" s="2" t="s">
        <v>41</v>
      </c>
      <c r="K48" s="5">
        <v>1.0633520000000001</v>
      </c>
      <c r="L48" s="4" t="s">
        <v>616</v>
      </c>
      <c r="M48" s="4" t="s">
        <v>41</v>
      </c>
      <c r="N48" s="4"/>
    </row>
    <row r="49" spans="1:14" ht="15.75" thickBot="1" x14ac:dyDescent="0.3">
      <c r="A49" s="4">
        <v>52</v>
      </c>
      <c r="B49" s="5">
        <v>1.0356179999999999</v>
      </c>
      <c r="C49" s="4" t="s">
        <v>616</v>
      </c>
      <c r="D49" s="4" t="s">
        <v>41</v>
      </c>
      <c r="K49" s="3">
        <v>-1.1265970000000001</v>
      </c>
      <c r="L49" s="2" t="s">
        <v>614</v>
      </c>
      <c r="M49" s="2" t="s">
        <v>41</v>
      </c>
      <c r="N49" s="2"/>
    </row>
    <row r="50" spans="1:14" ht="15.75" thickBot="1" x14ac:dyDescent="0.3">
      <c r="A50" s="2">
        <v>53</v>
      </c>
      <c r="B50" s="3">
        <v>1.0015149999999999</v>
      </c>
      <c r="C50" s="2" t="s">
        <v>616</v>
      </c>
      <c r="D50" s="2" t="s">
        <v>41</v>
      </c>
      <c r="K50" s="5">
        <v>-1.0510619999999999</v>
      </c>
      <c r="L50" s="4" t="s">
        <v>614</v>
      </c>
      <c r="M50" s="4" t="s">
        <v>41</v>
      </c>
      <c r="N50" s="4"/>
    </row>
    <row r="51" spans="1:14" ht="15.75" thickBot="1" x14ac:dyDescent="0.3">
      <c r="A51" s="4">
        <v>54</v>
      </c>
      <c r="B51" s="5">
        <v>1.0149349999999999</v>
      </c>
      <c r="C51" s="4" t="s">
        <v>616</v>
      </c>
      <c r="D51" s="4" t="s">
        <v>41</v>
      </c>
      <c r="K51" s="3">
        <v>-1.015442</v>
      </c>
      <c r="L51" s="2" t="s">
        <v>614</v>
      </c>
      <c r="M51" s="2" t="s">
        <v>41</v>
      </c>
      <c r="N51" s="2"/>
    </row>
    <row r="52" spans="1:14" ht="15.75" thickBot="1" x14ac:dyDescent="0.3">
      <c r="A52" s="2">
        <v>55</v>
      </c>
      <c r="B52" s="3">
        <v>-1.0186660000000001</v>
      </c>
      <c r="C52" s="2" t="s">
        <v>614</v>
      </c>
      <c r="D52" s="2" t="s">
        <v>41</v>
      </c>
      <c r="K52" s="3">
        <v>-1.1218969999999999</v>
      </c>
      <c r="L52" s="2" t="s">
        <v>614</v>
      </c>
      <c r="M52" s="2" t="s">
        <v>41</v>
      </c>
      <c r="N52" s="2"/>
    </row>
    <row r="53" spans="1:14" ht="15.75" thickBot="1" x14ac:dyDescent="0.3">
      <c r="A53" s="4">
        <v>56</v>
      </c>
      <c r="B53" s="5">
        <v>-1.001952</v>
      </c>
      <c r="C53" s="4" t="s">
        <v>614</v>
      </c>
      <c r="D53" s="4" t="s">
        <v>25</v>
      </c>
      <c r="K53" s="5">
        <v>-1.0591170000000001</v>
      </c>
      <c r="L53" s="4" t="s">
        <v>614</v>
      </c>
      <c r="M53" s="4" t="s">
        <v>41</v>
      </c>
      <c r="N53" s="4"/>
    </row>
    <row r="54" spans="1:14" ht="15.75" thickBot="1" x14ac:dyDescent="0.3">
      <c r="A54" s="2">
        <v>57</v>
      </c>
      <c r="B54" s="3">
        <v>-1.007995</v>
      </c>
      <c r="C54" s="2" t="s">
        <v>614</v>
      </c>
      <c r="D54" s="2" t="s">
        <v>25</v>
      </c>
      <c r="K54" s="3">
        <v>-1.0758099999999999</v>
      </c>
      <c r="L54" s="2" t="s">
        <v>614</v>
      </c>
      <c r="M54" s="2" t="s">
        <v>41</v>
      </c>
      <c r="N54" s="2"/>
    </row>
    <row r="55" spans="1:14" ht="15.75" thickBot="1" x14ac:dyDescent="0.3">
      <c r="A55" s="4">
        <v>58</v>
      </c>
      <c r="B55" s="5">
        <v>-1.0295749999999999</v>
      </c>
      <c r="C55" s="4" t="s">
        <v>614</v>
      </c>
      <c r="D55" s="4" t="s">
        <v>25</v>
      </c>
      <c r="K55" s="3">
        <v>1.0568040000000001</v>
      </c>
      <c r="L55" s="2" t="s">
        <v>616</v>
      </c>
      <c r="M55" s="2" t="s">
        <v>41</v>
      </c>
      <c r="N55" s="2"/>
    </row>
    <row r="56" spans="1:14" ht="15.75" thickBot="1" x14ac:dyDescent="0.3">
      <c r="A56" s="2">
        <v>60</v>
      </c>
      <c r="B56" s="3">
        <v>-1.0221180000000001</v>
      </c>
      <c r="C56" s="2" t="s">
        <v>614</v>
      </c>
      <c r="D56" s="2" t="s">
        <v>25</v>
      </c>
      <c r="K56" s="5">
        <v>-1.1138539999999999</v>
      </c>
      <c r="L56" s="4" t="s">
        <v>614</v>
      </c>
      <c r="M56" s="4" t="s">
        <v>41</v>
      </c>
      <c r="N56" s="4"/>
    </row>
    <row r="57" spans="1:14" ht="15.75" thickBot="1" x14ac:dyDescent="0.3">
      <c r="A57" s="4">
        <v>63</v>
      </c>
      <c r="B57" s="5">
        <v>1.0705309999999999</v>
      </c>
      <c r="C57" s="4" t="s">
        <v>616</v>
      </c>
      <c r="D57" s="4" t="s">
        <v>41</v>
      </c>
      <c r="K57" s="3">
        <v>-1.20102</v>
      </c>
      <c r="L57" s="2" t="s">
        <v>614</v>
      </c>
      <c r="M57" s="2" t="s">
        <v>41</v>
      </c>
      <c r="N57" s="2"/>
    </row>
    <row r="58" spans="1:14" ht="15.75" thickBot="1" x14ac:dyDescent="0.3">
      <c r="A58" s="2">
        <v>64</v>
      </c>
      <c r="B58" s="3">
        <v>-1.047301</v>
      </c>
      <c r="C58" s="2" t="s">
        <v>614</v>
      </c>
      <c r="D58" s="2" t="s">
        <v>41</v>
      </c>
      <c r="K58" s="5">
        <v>-1.0229440000000001</v>
      </c>
      <c r="L58" s="4" t="s">
        <v>614</v>
      </c>
      <c r="M58" s="4" t="s">
        <v>41</v>
      </c>
      <c r="N58" s="4"/>
    </row>
    <row r="59" spans="1:14" ht="15.75" thickBot="1" x14ac:dyDescent="0.3">
      <c r="A59" s="4">
        <v>65</v>
      </c>
      <c r="B59" s="5">
        <v>1.0404800000000001</v>
      </c>
      <c r="C59" s="4" t="s">
        <v>616</v>
      </c>
      <c r="D59" s="4" t="s">
        <v>41</v>
      </c>
      <c r="K59" s="3">
        <v>-1.0989450000000001</v>
      </c>
      <c r="L59" s="2" t="s">
        <v>614</v>
      </c>
      <c r="M59" s="2" t="s">
        <v>41</v>
      </c>
      <c r="N59" s="2"/>
    </row>
    <row r="60" spans="1:14" ht="15.75" thickBot="1" x14ac:dyDescent="0.3">
      <c r="A60" s="2">
        <v>66</v>
      </c>
      <c r="B60" s="3">
        <v>-1.0303789999999999</v>
      </c>
      <c r="C60" s="2" t="s">
        <v>614</v>
      </c>
      <c r="D60" s="2" t="s">
        <v>25</v>
      </c>
      <c r="K60" s="5">
        <v>1.0356179999999999</v>
      </c>
      <c r="L60" s="4" t="s">
        <v>616</v>
      </c>
      <c r="M60" s="4" t="s">
        <v>41</v>
      </c>
      <c r="N60" s="4"/>
    </row>
    <row r="61" spans="1:14" ht="15.75" thickBot="1" x14ac:dyDescent="0.3">
      <c r="A61" s="4">
        <v>67</v>
      </c>
      <c r="B61" s="5">
        <v>1.006702</v>
      </c>
      <c r="C61" s="4" t="s">
        <v>616</v>
      </c>
      <c r="D61" s="4" t="s">
        <v>25</v>
      </c>
      <c r="K61" s="3">
        <v>1.0015149999999999</v>
      </c>
      <c r="L61" s="2" t="s">
        <v>616</v>
      </c>
      <c r="M61" s="2" t="s">
        <v>41</v>
      </c>
      <c r="N61" s="2"/>
    </row>
    <row r="62" spans="1:14" ht="15.75" thickBot="1" x14ac:dyDescent="0.3">
      <c r="A62" s="2">
        <v>69</v>
      </c>
      <c r="B62" s="3">
        <v>-1.0314859999999999</v>
      </c>
      <c r="C62" s="2" t="s">
        <v>614</v>
      </c>
      <c r="D62" s="2" t="s">
        <v>41</v>
      </c>
      <c r="K62" s="5">
        <v>1.0149349999999999</v>
      </c>
      <c r="L62" s="4" t="s">
        <v>616</v>
      </c>
      <c r="M62" s="4" t="s">
        <v>41</v>
      </c>
      <c r="N62" s="4"/>
    </row>
    <row r="63" spans="1:14" ht="15.75" thickBot="1" x14ac:dyDescent="0.3">
      <c r="A63" s="4">
        <v>70</v>
      </c>
      <c r="B63" s="5">
        <v>-1.0001249999999999</v>
      </c>
      <c r="C63" s="4" t="s">
        <v>614</v>
      </c>
      <c r="D63" s="4" t="s">
        <v>25</v>
      </c>
      <c r="K63" s="3">
        <v>-1.0186660000000001</v>
      </c>
      <c r="L63" s="2" t="s">
        <v>614</v>
      </c>
      <c r="M63" s="2" t="s">
        <v>41</v>
      </c>
      <c r="N63" s="2"/>
    </row>
    <row r="64" spans="1:14" ht="15.75" thickBot="1" x14ac:dyDescent="0.3">
      <c r="A64" s="2" t="s">
        <v>613</v>
      </c>
      <c r="B64" s="3">
        <v>-1.0769230000000001</v>
      </c>
      <c r="C64" s="2" t="s">
        <v>614</v>
      </c>
      <c r="D64" s="2" t="s">
        <v>41</v>
      </c>
      <c r="K64" s="5">
        <v>1.0705309999999999</v>
      </c>
      <c r="L64" s="4" t="s">
        <v>616</v>
      </c>
      <c r="M64" s="4" t="s">
        <v>41</v>
      </c>
      <c r="N64" s="4"/>
    </row>
    <row r="65" spans="1:14" ht="15.75" thickBot="1" x14ac:dyDescent="0.3">
      <c r="A65" s="4" t="s">
        <v>615</v>
      </c>
      <c r="B65" s="5">
        <v>1.031134</v>
      </c>
      <c r="C65" s="4" t="s">
        <v>616</v>
      </c>
      <c r="D65" s="4" t="s">
        <v>25</v>
      </c>
      <c r="K65" s="3">
        <v>-1.047301</v>
      </c>
      <c r="L65" s="2" t="s">
        <v>614</v>
      </c>
      <c r="M65" s="2" t="s">
        <v>41</v>
      </c>
      <c r="N65" s="2"/>
    </row>
    <row r="66" spans="1:14" ht="15.75" thickBot="1" x14ac:dyDescent="0.3">
      <c r="A66" s="2" t="s">
        <v>617</v>
      </c>
      <c r="B66" s="3">
        <v>1.0074050000000001</v>
      </c>
      <c r="C66" s="2" t="s">
        <v>616</v>
      </c>
      <c r="D66" s="2" t="s">
        <v>41</v>
      </c>
      <c r="K66" s="5">
        <v>1.0404800000000001</v>
      </c>
      <c r="L66" s="4" t="s">
        <v>616</v>
      </c>
      <c r="M66" s="4" t="s">
        <v>41</v>
      </c>
      <c r="N66" s="4"/>
    </row>
    <row r="67" spans="1:14" ht="15.75" thickBot="1" x14ac:dyDescent="0.3">
      <c r="A67" s="4" t="s">
        <v>618</v>
      </c>
      <c r="B67" s="5">
        <v>-1.0056350000000001</v>
      </c>
      <c r="C67" s="4" t="s">
        <v>614</v>
      </c>
      <c r="D67" s="4" t="s">
        <v>25</v>
      </c>
      <c r="K67" s="3">
        <v>-1.0314859999999999</v>
      </c>
      <c r="L67" s="2" t="s">
        <v>614</v>
      </c>
      <c r="M67" s="2" t="s">
        <v>41</v>
      </c>
      <c r="N67" s="2"/>
    </row>
    <row r="68" spans="1:14" ht="15.75" thickBot="1" x14ac:dyDescent="0.3">
      <c r="K68" s="3">
        <v>-1.0769230000000001</v>
      </c>
      <c r="L68" s="2" t="s">
        <v>614</v>
      </c>
      <c r="M68" s="2" t="s">
        <v>41</v>
      </c>
      <c r="N68" s="2"/>
    </row>
    <row r="69" spans="1:14" ht="15.75" thickBot="1" x14ac:dyDescent="0.3">
      <c r="A69" t="s">
        <v>631</v>
      </c>
      <c r="B69">
        <f>AVERAGE(B2:B68)</f>
        <v>-0.12613669696969701</v>
      </c>
      <c r="K69" s="3">
        <v>1.0074050000000001</v>
      </c>
      <c r="L69" s="2" t="s">
        <v>616</v>
      </c>
      <c r="M69" s="2" t="s">
        <v>41</v>
      </c>
      <c r="N69" s="2"/>
    </row>
    <row r="70" spans="1:14" x14ac:dyDescent="0.25">
      <c r="A70" t="s">
        <v>632</v>
      </c>
      <c r="B70">
        <f>MEDIAN(B2:B68)</f>
        <v>-1.0117185</v>
      </c>
      <c r="J70" t="s">
        <v>636</v>
      </c>
      <c r="K70">
        <f>MEDIAN(K26:K69)</f>
        <v>-1.0208050000000002</v>
      </c>
    </row>
    <row r="71" spans="1:14" x14ac:dyDescent="0.25">
      <c r="A71" t="s">
        <v>633</v>
      </c>
      <c r="B71">
        <f>MAX(B2:B68)</f>
        <v>1.261366</v>
      </c>
    </row>
    <row r="72" spans="1:14" x14ac:dyDescent="0.25">
      <c r="A72" t="s">
        <v>634</v>
      </c>
      <c r="B72">
        <f>MIN(B2:B68)</f>
        <v>-1.20102</v>
      </c>
    </row>
  </sheetData>
  <sortState ref="K2:M72">
    <sortCondition ref="M2:M72"/>
  </sortState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defaultRowHeight="15" x14ac:dyDescent="0.25"/>
  <cols>
    <col min="1" max="1" width="12.28515625" customWidth="1"/>
    <col min="2" max="3" width="14.140625" customWidth="1"/>
  </cols>
  <sheetData>
    <row r="1" spans="1:3" x14ac:dyDescent="0.25">
      <c r="A1" t="s">
        <v>612</v>
      </c>
      <c r="B1" t="s">
        <v>609</v>
      </c>
      <c r="C1" t="s">
        <v>610</v>
      </c>
    </row>
    <row r="2" spans="1:3" x14ac:dyDescent="0.25">
      <c r="A2" t="s">
        <v>611</v>
      </c>
      <c r="B2">
        <v>0.38905200000000001</v>
      </c>
      <c r="C2">
        <v>0.40990399999999999</v>
      </c>
    </row>
    <row r="3" spans="1:3" x14ac:dyDescent="0.25">
      <c r="A3" t="s">
        <v>25</v>
      </c>
      <c r="B3">
        <v>0.831812</v>
      </c>
      <c r="C3">
        <v>0.58792699999999998</v>
      </c>
    </row>
    <row r="4" spans="1:3" x14ac:dyDescent="0.25">
      <c r="A4" t="s">
        <v>41</v>
      </c>
      <c r="B4">
        <v>0.45138099999999998</v>
      </c>
      <c r="C4">
        <v>0.14100699999999999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8.85546875" customWidth="1"/>
    <col min="2" max="2" width="15.85546875" customWidth="1"/>
  </cols>
  <sheetData>
    <row r="1" spans="1:4" x14ac:dyDescent="0.25">
      <c r="A1" t="s">
        <v>619</v>
      </c>
      <c r="B1" t="s">
        <v>622</v>
      </c>
      <c r="C1" t="s">
        <v>620</v>
      </c>
      <c r="D1" t="s">
        <v>621</v>
      </c>
    </row>
    <row r="2" spans="1:4" x14ac:dyDescent="0.25">
      <c r="A2">
        <v>-1.0769230000000001</v>
      </c>
      <c r="B2" t="s">
        <v>613</v>
      </c>
      <c r="C2" t="s">
        <v>614</v>
      </c>
      <c r="D2" t="s">
        <v>41</v>
      </c>
    </row>
    <row r="3" spans="1:4" x14ac:dyDescent="0.25">
      <c r="A3">
        <v>1.031134</v>
      </c>
      <c r="B3" t="s">
        <v>615</v>
      </c>
      <c r="C3" t="s">
        <v>616</v>
      </c>
      <c r="D3" t="s">
        <v>25</v>
      </c>
    </row>
    <row r="4" spans="1:4" x14ac:dyDescent="0.25">
      <c r="A4">
        <v>1.0074050000000001</v>
      </c>
      <c r="B4" t="s">
        <v>617</v>
      </c>
      <c r="C4" t="s">
        <v>616</v>
      </c>
      <c r="D4" t="s">
        <v>41</v>
      </c>
    </row>
    <row r="5" spans="1:4" x14ac:dyDescent="0.25">
      <c r="A5">
        <v>-1.0056350000000001</v>
      </c>
      <c r="B5" t="s">
        <v>618</v>
      </c>
      <c r="C5" t="s">
        <v>614</v>
      </c>
      <c r="D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3.42578125" customWidth="1"/>
    <col min="2" max="2" width="15.5703125" customWidth="1"/>
    <col min="5" max="5" width="15.28515625" bestFit="1" customWidth="1"/>
    <col min="6" max="6" width="24.28515625" bestFit="1" customWidth="1"/>
    <col min="7" max="7" width="23.140625" bestFit="1" customWidth="1"/>
    <col min="8" max="8" width="16.28515625" bestFit="1" customWidth="1"/>
    <col min="9" max="9" width="22.5703125" bestFit="1" customWidth="1"/>
    <col min="10" max="10" width="17.5703125" customWidth="1"/>
    <col min="11" max="11" width="17.28515625" bestFit="1" customWidth="1"/>
    <col min="13" max="13" width="21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>
        <v>1</v>
      </c>
      <c r="B2">
        <v>-1.08301362517272</v>
      </c>
      <c r="C2" t="s">
        <v>23</v>
      </c>
      <c r="D2">
        <v>1.3099354684689301E-2</v>
      </c>
      <c r="E2">
        <f>D2/2</f>
        <v>6.5496773423446503E-3</v>
      </c>
      <c r="F2">
        <f>(K2-K3)/2</f>
        <v>-8.1743362656254946E-4</v>
      </c>
      <c r="G2">
        <f t="shared" ref="G2:G41" si="0">E2+F2</f>
        <v>5.7322437157821008E-3</v>
      </c>
      <c r="H2">
        <f>LARGE(G2:G3,1)/LARGE(G2:G3,2)</f>
        <v>1.2852054682573872</v>
      </c>
      <c r="I2">
        <f>IF(AND(G2&gt;G3,M2&lt;M3),H2,IF(AND(G3&gt;G2,M3&lt;M2),H2,(H2*(-1))))</f>
        <v>-1.2852054682573872</v>
      </c>
      <c r="J2">
        <v>1.7029161090096102E-2</v>
      </c>
      <c r="K2">
        <v>1.9693962885290701E-2</v>
      </c>
      <c r="L2" t="s">
        <v>24</v>
      </c>
      <c r="M2">
        <v>38.773000000000003</v>
      </c>
      <c r="N2">
        <v>21.393699999999999</v>
      </c>
      <c r="O2">
        <v>38.764000000000003</v>
      </c>
      <c r="P2">
        <v>38.781999999999996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25</v>
      </c>
      <c r="X2" t="s">
        <v>26</v>
      </c>
      <c r="Y2" t="s">
        <v>31</v>
      </c>
      <c r="Z2" t="s">
        <v>31</v>
      </c>
      <c r="AA2" t="s">
        <v>31</v>
      </c>
      <c r="AB2" t="s">
        <v>32</v>
      </c>
    </row>
    <row r="3" spans="1:28" x14ac:dyDescent="0.25">
      <c r="A3">
        <v>1</v>
      </c>
      <c r="B3">
        <v>-1.08301362517272</v>
      </c>
      <c r="C3" t="s">
        <v>33</v>
      </c>
      <c r="D3">
        <v>1.3099354684689301E-2</v>
      </c>
      <c r="E3">
        <f t="shared" ref="E3:E66" si="1">D3/2</f>
        <v>6.5496773423446503E-3</v>
      </c>
      <c r="F3">
        <f>(K3-K2)/2</f>
        <v>8.1743362656254946E-4</v>
      </c>
      <c r="G3">
        <f t="shared" si="0"/>
        <v>7.3671109689071998E-3</v>
      </c>
      <c r="J3">
        <v>1.7029161090096102E-2</v>
      </c>
      <c r="K3">
        <v>2.13288301384158E-2</v>
      </c>
      <c r="L3" t="s">
        <v>24</v>
      </c>
      <c r="M3">
        <v>60.166699999999999</v>
      </c>
      <c r="N3">
        <v>21.393699999999999</v>
      </c>
      <c r="O3">
        <v>57.969200000000001</v>
      </c>
      <c r="P3">
        <v>67.854600000000005</v>
      </c>
      <c r="Q3" t="s">
        <v>25</v>
      </c>
      <c r="R3" t="s">
        <v>26</v>
      </c>
      <c r="S3" t="s">
        <v>31</v>
      </c>
      <c r="T3" t="s">
        <v>31</v>
      </c>
      <c r="U3" t="s">
        <v>31</v>
      </c>
      <c r="V3" t="s">
        <v>34</v>
      </c>
      <c r="W3" t="s">
        <v>25</v>
      </c>
      <c r="X3" t="s">
        <v>26</v>
      </c>
      <c r="Y3" t="s">
        <v>31</v>
      </c>
      <c r="Z3" t="s">
        <v>31</v>
      </c>
      <c r="AA3" t="s">
        <v>31</v>
      </c>
      <c r="AB3" t="s">
        <v>32</v>
      </c>
    </row>
    <row r="4" spans="1:28" x14ac:dyDescent="0.25">
      <c r="A4">
        <v>2</v>
      </c>
      <c r="B4">
        <v>1.13384819666757</v>
      </c>
      <c r="C4" t="s">
        <v>35</v>
      </c>
      <c r="D4">
        <v>1.8050368919383199E-2</v>
      </c>
      <c r="E4">
        <f t="shared" si="1"/>
        <v>9.0251844596915994E-3</v>
      </c>
      <c r="F4">
        <f>(K4-K5)/2</f>
        <v>1.6547215600811512E-3</v>
      </c>
      <c r="G4">
        <f t="shared" si="0"/>
        <v>1.0679906019772751E-2</v>
      </c>
      <c r="H4">
        <f>LARGE(G4:G5,1)/LARGE(G4:G5,2)</f>
        <v>1.4490142838026112</v>
      </c>
      <c r="I4">
        <f t="shared" ref="I4:I40" si="2">IF(AND(G4&gt;G5,M4&lt;M5),H4,IF(AND(G5&gt;G4,M5&lt;M4),H4,(H4*(-1))))</f>
        <v>1.4490142838026112</v>
      </c>
      <c r="J4">
        <v>2.34654795951981E-2</v>
      </c>
      <c r="K4">
        <v>2.8034790211551301E-2</v>
      </c>
      <c r="L4" t="s">
        <v>36</v>
      </c>
      <c r="M4">
        <v>41.083500000000001</v>
      </c>
      <c r="N4">
        <v>24.009799999999998</v>
      </c>
      <c r="O4">
        <v>38.764000000000003</v>
      </c>
      <c r="P4">
        <v>51.243000000000002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37</v>
      </c>
      <c r="W4" t="s">
        <v>25</v>
      </c>
      <c r="X4" t="s">
        <v>26</v>
      </c>
      <c r="Y4" t="s">
        <v>31</v>
      </c>
      <c r="Z4" t="s">
        <v>31</v>
      </c>
      <c r="AA4" t="s">
        <v>31</v>
      </c>
      <c r="AB4" t="s">
        <v>38</v>
      </c>
    </row>
    <row r="5" spans="1:28" x14ac:dyDescent="0.25">
      <c r="A5">
        <v>2</v>
      </c>
      <c r="B5">
        <v>1.13384819666757</v>
      </c>
      <c r="C5" t="s">
        <v>24</v>
      </c>
      <c r="D5">
        <v>1.8050368919383199E-2</v>
      </c>
      <c r="E5">
        <f t="shared" si="1"/>
        <v>9.0251844596915994E-3</v>
      </c>
      <c r="F5">
        <f>(K5-K4)/2</f>
        <v>-1.6547215600811512E-3</v>
      </c>
      <c r="G5">
        <f t="shared" si="0"/>
        <v>7.3704628996104481E-3</v>
      </c>
      <c r="J5">
        <v>2.34654795951981E-2</v>
      </c>
      <c r="K5">
        <v>2.4725347091388999E-2</v>
      </c>
      <c r="L5" t="s">
        <v>36</v>
      </c>
      <c r="M5">
        <v>65.093299999999999</v>
      </c>
      <c r="N5">
        <v>24.009799999999998</v>
      </c>
      <c r="O5">
        <v>56.5443</v>
      </c>
      <c r="P5">
        <v>65.093299999999999</v>
      </c>
      <c r="Q5" t="s">
        <v>25</v>
      </c>
      <c r="R5" t="s">
        <v>26</v>
      </c>
      <c r="S5" t="s">
        <v>31</v>
      </c>
      <c r="T5" t="s">
        <v>31</v>
      </c>
      <c r="U5" t="s">
        <v>31</v>
      </c>
      <c r="V5" t="s">
        <v>32</v>
      </c>
      <c r="W5" t="s">
        <v>25</v>
      </c>
      <c r="X5" t="s">
        <v>26</v>
      </c>
      <c r="Y5" t="s">
        <v>31</v>
      </c>
      <c r="Z5" t="s">
        <v>31</v>
      </c>
      <c r="AA5" t="s">
        <v>31</v>
      </c>
      <c r="AB5" t="s">
        <v>38</v>
      </c>
    </row>
    <row r="6" spans="1:28" x14ac:dyDescent="0.25">
      <c r="A6">
        <v>3</v>
      </c>
      <c r="B6">
        <v>1.0551935139541599</v>
      </c>
      <c r="C6" t="s">
        <v>39</v>
      </c>
      <c r="D6">
        <v>2.3092301786145599E-2</v>
      </c>
      <c r="E6">
        <f t="shared" si="1"/>
        <v>1.15461508930728E-2</v>
      </c>
      <c r="F6">
        <f>(K6-K7)/2</f>
        <v>4.0337550759365071E-3</v>
      </c>
      <c r="G6">
        <f t="shared" si="0"/>
        <v>1.5579905969009307E-2</v>
      </c>
      <c r="H6">
        <f>LARGE(G6:G7,1)/LARGE(G6:G7,2)</f>
        <v>2.0738931158912672</v>
      </c>
      <c r="I6">
        <f t="shared" si="2"/>
        <v>2.0738931158912672</v>
      </c>
      <c r="J6">
        <v>3.0019992321989299E-2</v>
      </c>
      <c r="K6">
        <v>0.154235231210055</v>
      </c>
      <c r="L6" t="s">
        <v>40</v>
      </c>
      <c r="M6">
        <v>33.451999999999998</v>
      </c>
      <c r="N6">
        <v>20.166499999999999</v>
      </c>
      <c r="O6">
        <v>33.451999999999998</v>
      </c>
      <c r="P6">
        <v>33.451999999999998</v>
      </c>
      <c r="Q6" t="s">
        <v>41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47</v>
      </c>
    </row>
    <row r="7" spans="1:28" x14ac:dyDescent="0.25">
      <c r="A7">
        <v>3</v>
      </c>
      <c r="B7">
        <v>1.0551935139541599</v>
      </c>
      <c r="C7" t="s">
        <v>48</v>
      </c>
      <c r="D7">
        <v>2.3092301786145599E-2</v>
      </c>
      <c r="E7">
        <f t="shared" si="1"/>
        <v>1.15461508930728E-2</v>
      </c>
      <c r="F7">
        <f>(K7-K6)/2</f>
        <v>-4.0337550759365071E-3</v>
      </c>
      <c r="G7">
        <f t="shared" si="0"/>
        <v>7.5123958171362925E-3</v>
      </c>
      <c r="J7">
        <v>3.0019992321989299E-2</v>
      </c>
      <c r="K7">
        <v>0.14616772105818199</v>
      </c>
      <c r="L7" t="s">
        <v>40</v>
      </c>
      <c r="M7">
        <v>53.618499999999997</v>
      </c>
      <c r="N7">
        <v>20.166499999999999</v>
      </c>
      <c r="O7">
        <v>53.563000000000002</v>
      </c>
      <c r="P7">
        <v>53.673999999999999</v>
      </c>
      <c r="Q7" t="s">
        <v>41</v>
      </c>
      <c r="R7" t="s">
        <v>42</v>
      </c>
      <c r="S7" t="s">
        <v>43</v>
      </c>
      <c r="T7" t="s">
        <v>31</v>
      </c>
      <c r="U7" t="s">
        <v>31</v>
      </c>
      <c r="V7" t="s">
        <v>49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47</v>
      </c>
    </row>
    <row r="8" spans="1:28" x14ac:dyDescent="0.25">
      <c r="A8">
        <v>4</v>
      </c>
      <c r="B8">
        <v>-1.05675986984498</v>
      </c>
      <c r="C8" t="s">
        <v>50</v>
      </c>
      <c r="D8">
        <v>2.4818815346444999E-2</v>
      </c>
      <c r="E8">
        <f t="shared" si="1"/>
        <v>1.2409407673222499E-2</v>
      </c>
      <c r="F8">
        <f>(K8-K9)/2</f>
        <v>-8.427490779223501E-3</v>
      </c>
      <c r="G8">
        <f t="shared" si="0"/>
        <v>3.9819168939989984E-3</v>
      </c>
      <c r="H8">
        <f>LARGE(G8:G9,1)/LARGE(G8:G9,2)</f>
        <v>5.2328812999207814</v>
      </c>
      <c r="I8">
        <f t="shared" si="2"/>
        <v>-5.2328812999207814</v>
      </c>
      <c r="J8">
        <v>3.22644599503785E-2</v>
      </c>
      <c r="K8">
        <v>0.29695243495940998</v>
      </c>
      <c r="L8" t="s">
        <v>51</v>
      </c>
      <c r="M8">
        <v>0.91700000000000004</v>
      </c>
      <c r="N8">
        <v>20.346</v>
      </c>
      <c r="O8">
        <v>0.91700000000000004</v>
      </c>
      <c r="P8">
        <v>0.91700000000000004</v>
      </c>
      <c r="Q8" t="s">
        <v>41</v>
      </c>
      <c r="R8" t="s">
        <v>52</v>
      </c>
      <c r="S8" t="s">
        <v>53</v>
      </c>
      <c r="T8" t="s">
        <v>54</v>
      </c>
      <c r="U8" t="s">
        <v>55</v>
      </c>
      <c r="V8" t="s">
        <v>56</v>
      </c>
      <c r="W8" t="s">
        <v>41</v>
      </c>
      <c r="X8" t="s">
        <v>52</v>
      </c>
      <c r="Y8" t="s">
        <v>53</v>
      </c>
      <c r="Z8" t="s">
        <v>57</v>
      </c>
      <c r="AA8" t="s">
        <v>58</v>
      </c>
      <c r="AB8" t="s">
        <v>59</v>
      </c>
    </row>
    <row r="9" spans="1:28" x14ac:dyDescent="0.25">
      <c r="A9">
        <v>4</v>
      </c>
      <c r="B9">
        <v>-1.05675986984498</v>
      </c>
      <c r="C9" t="s">
        <v>60</v>
      </c>
      <c r="D9">
        <v>2.4818815346444999E-2</v>
      </c>
      <c r="E9">
        <f t="shared" si="1"/>
        <v>1.2409407673222499E-2</v>
      </c>
      <c r="F9">
        <f>(K9-K8)/2</f>
        <v>8.427490779223501E-3</v>
      </c>
      <c r="G9">
        <f t="shared" si="0"/>
        <v>2.0836898452446E-2</v>
      </c>
      <c r="J9">
        <v>3.22644599503785E-2</v>
      </c>
      <c r="K9">
        <v>0.31380741651785699</v>
      </c>
      <c r="L9" t="s">
        <v>51</v>
      </c>
      <c r="M9">
        <v>21.263000000000002</v>
      </c>
      <c r="N9">
        <v>20.346</v>
      </c>
      <c r="O9">
        <v>21.263000000000002</v>
      </c>
      <c r="P9">
        <v>21.263000000000002</v>
      </c>
      <c r="Q9" t="s">
        <v>41</v>
      </c>
      <c r="R9" t="s">
        <v>52</v>
      </c>
      <c r="S9" t="s">
        <v>31</v>
      </c>
      <c r="T9" t="s">
        <v>31</v>
      </c>
      <c r="U9" t="s">
        <v>31</v>
      </c>
      <c r="V9" t="s">
        <v>61</v>
      </c>
      <c r="W9" t="s">
        <v>41</v>
      </c>
      <c r="X9" t="s">
        <v>52</v>
      </c>
      <c r="Y9" t="s">
        <v>53</v>
      </c>
      <c r="Z9" t="s">
        <v>57</v>
      </c>
      <c r="AA9" t="s">
        <v>58</v>
      </c>
      <c r="AB9" t="s">
        <v>59</v>
      </c>
    </row>
    <row r="10" spans="1:28" x14ac:dyDescent="0.25">
      <c r="A10">
        <v>5</v>
      </c>
      <c r="B10">
        <v>1.0223533666431199</v>
      </c>
      <c r="C10" t="s">
        <v>62</v>
      </c>
      <c r="D10">
        <v>2.4860862424617099E-2</v>
      </c>
      <c r="E10">
        <f t="shared" si="1"/>
        <v>1.243043121230855E-2</v>
      </c>
      <c r="F10">
        <f>(K10-K11)/2</f>
        <v>1.4848036249759944E-3</v>
      </c>
      <c r="G10">
        <f t="shared" si="0"/>
        <v>1.3915234837284544E-2</v>
      </c>
      <c r="H10">
        <f>LARGE(G10:G11,1)/LARGE(G10:G11,2)</f>
        <v>1.271305343275952</v>
      </c>
      <c r="I10">
        <f t="shared" si="2"/>
        <v>1.271305343275952</v>
      </c>
      <c r="J10">
        <v>3.2319121152002299E-2</v>
      </c>
      <c r="K10">
        <v>0.135817929266217</v>
      </c>
      <c r="L10" t="s">
        <v>63</v>
      </c>
      <c r="M10">
        <v>41.683</v>
      </c>
      <c r="N10">
        <v>21.652999999999999</v>
      </c>
      <c r="O10">
        <v>41.683</v>
      </c>
      <c r="P10">
        <v>41.683</v>
      </c>
      <c r="Q10" t="s">
        <v>41</v>
      </c>
      <c r="R10" t="s">
        <v>42</v>
      </c>
      <c r="S10" t="s">
        <v>64</v>
      </c>
      <c r="T10" t="s">
        <v>65</v>
      </c>
      <c r="U10" t="s">
        <v>66</v>
      </c>
      <c r="V10" t="s">
        <v>67</v>
      </c>
      <c r="W10" t="s">
        <v>41</v>
      </c>
      <c r="X10" t="s">
        <v>42</v>
      </c>
      <c r="Y10" t="s">
        <v>64</v>
      </c>
      <c r="Z10" t="s">
        <v>65</v>
      </c>
      <c r="AA10" t="s">
        <v>68</v>
      </c>
      <c r="AB10" t="s">
        <v>69</v>
      </c>
    </row>
    <row r="11" spans="1:28" x14ac:dyDescent="0.25">
      <c r="A11">
        <v>5</v>
      </c>
      <c r="B11">
        <v>1.0223533666431199</v>
      </c>
      <c r="C11" t="s">
        <v>70</v>
      </c>
      <c r="D11">
        <v>2.4860862424617099E-2</v>
      </c>
      <c r="E11">
        <f t="shared" si="1"/>
        <v>1.243043121230855E-2</v>
      </c>
      <c r="F11">
        <f>(K11-K10)/2</f>
        <v>-1.4848036249759944E-3</v>
      </c>
      <c r="G11">
        <f t="shared" si="0"/>
        <v>1.0945627587332555E-2</v>
      </c>
      <c r="J11">
        <v>3.2319121152002299E-2</v>
      </c>
      <c r="K11">
        <v>0.13284832201626501</v>
      </c>
      <c r="L11" t="s">
        <v>63</v>
      </c>
      <c r="M11">
        <v>63.335999999999999</v>
      </c>
      <c r="N11">
        <v>21.652999999999999</v>
      </c>
      <c r="O11">
        <v>63.335999999999999</v>
      </c>
      <c r="P11">
        <v>63.335999999999999</v>
      </c>
      <c r="Q11" t="s">
        <v>41</v>
      </c>
      <c r="R11" t="s">
        <v>42</v>
      </c>
      <c r="S11" t="s">
        <v>31</v>
      </c>
      <c r="T11" t="s">
        <v>31</v>
      </c>
      <c r="U11" t="s">
        <v>31</v>
      </c>
      <c r="V11" t="s">
        <v>71</v>
      </c>
      <c r="W11" t="s">
        <v>41</v>
      </c>
      <c r="X11" t="s">
        <v>42</v>
      </c>
      <c r="Y11" t="s">
        <v>64</v>
      </c>
      <c r="Z11" t="s">
        <v>65</v>
      </c>
      <c r="AA11" t="s">
        <v>68</v>
      </c>
      <c r="AB11" t="s">
        <v>69</v>
      </c>
    </row>
    <row r="12" spans="1:28" x14ac:dyDescent="0.25">
      <c r="A12">
        <v>6</v>
      </c>
      <c r="B12">
        <v>-1.04654083427941</v>
      </c>
      <c r="C12" t="s">
        <v>72</v>
      </c>
      <c r="D12">
        <v>2.6465523542687799E-2</v>
      </c>
      <c r="E12">
        <f t="shared" si="1"/>
        <v>1.3232761771343899E-2</v>
      </c>
      <c r="F12">
        <f>(K12-K13)/2</f>
        <v>-8.1547884514104885E-4</v>
      </c>
      <c r="G12">
        <f t="shared" si="0"/>
        <v>1.241728292620285E-2</v>
      </c>
      <c r="H12">
        <f>LARGE(G12:G13,1)/LARGE(G12:G13,2)</f>
        <v>1.1313457782974778</v>
      </c>
      <c r="I12">
        <f t="shared" si="2"/>
        <v>-1.1313457782974778</v>
      </c>
      <c r="J12">
        <v>3.44051806054941E-2</v>
      </c>
      <c r="K12">
        <v>3.5043585177061701E-2</v>
      </c>
      <c r="L12" t="s">
        <v>73</v>
      </c>
      <c r="M12">
        <v>41.878</v>
      </c>
      <c r="N12">
        <v>21.434999999999999</v>
      </c>
      <c r="O12">
        <v>41.878</v>
      </c>
      <c r="P12">
        <v>41.878</v>
      </c>
      <c r="Q12" t="s">
        <v>41</v>
      </c>
      <c r="R12" t="s">
        <v>42</v>
      </c>
      <c r="S12" t="s">
        <v>74</v>
      </c>
      <c r="T12" t="s">
        <v>75</v>
      </c>
      <c r="U12" t="s">
        <v>76</v>
      </c>
      <c r="V12" t="s">
        <v>77</v>
      </c>
      <c r="W12" t="s">
        <v>41</v>
      </c>
      <c r="X12" t="s">
        <v>42</v>
      </c>
      <c r="Y12" t="s">
        <v>74</v>
      </c>
      <c r="Z12" t="s">
        <v>75</v>
      </c>
      <c r="AA12" t="s">
        <v>76</v>
      </c>
      <c r="AB12" t="s">
        <v>78</v>
      </c>
    </row>
    <row r="13" spans="1:28" x14ac:dyDescent="0.25">
      <c r="A13">
        <v>6</v>
      </c>
      <c r="B13">
        <v>-1.04654083427941</v>
      </c>
      <c r="C13" t="s">
        <v>79</v>
      </c>
      <c r="D13">
        <v>2.6465523542687799E-2</v>
      </c>
      <c r="E13">
        <f t="shared" si="1"/>
        <v>1.3232761771343899E-2</v>
      </c>
      <c r="F13">
        <f>(K13-K12)/2</f>
        <v>8.1547884514104885E-4</v>
      </c>
      <c r="G13">
        <f t="shared" si="0"/>
        <v>1.4048240616484948E-2</v>
      </c>
      <c r="J13">
        <v>3.44051806054941E-2</v>
      </c>
      <c r="K13">
        <v>3.6674542867343798E-2</v>
      </c>
      <c r="L13" t="s">
        <v>73</v>
      </c>
      <c r="M13">
        <v>63.313000000000002</v>
      </c>
      <c r="N13">
        <v>21.434999999999999</v>
      </c>
      <c r="O13">
        <v>63.313000000000002</v>
      </c>
      <c r="P13">
        <v>63.313000000000002</v>
      </c>
      <c r="Q13" t="s">
        <v>41</v>
      </c>
      <c r="R13" t="s">
        <v>42</v>
      </c>
      <c r="S13" t="s">
        <v>31</v>
      </c>
      <c r="T13" t="s">
        <v>31</v>
      </c>
      <c r="U13" t="s">
        <v>31</v>
      </c>
      <c r="V13" t="s">
        <v>80</v>
      </c>
      <c r="W13" t="s">
        <v>41</v>
      </c>
      <c r="X13" t="s">
        <v>42</v>
      </c>
      <c r="Y13" t="s">
        <v>74</v>
      </c>
      <c r="Z13" t="s">
        <v>75</v>
      </c>
      <c r="AA13" t="s">
        <v>76</v>
      </c>
      <c r="AB13" t="s">
        <v>78</v>
      </c>
    </row>
    <row r="14" spans="1:28" x14ac:dyDescent="0.25">
      <c r="A14">
        <v>7</v>
      </c>
      <c r="B14">
        <v>-1.12011169405888</v>
      </c>
      <c r="C14" t="s">
        <v>81</v>
      </c>
      <c r="D14">
        <v>2.64791446183523E-2</v>
      </c>
      <c r="E14">
        <f t="shared" si="1"/>
        <v>1.323957230917615E-2</v>
      </c>
      <c r="F14">
        <f>(K14-K15)/2</f>
        <v>5.7617268883275521E-3</v>
      </c>
      <c r="G14">
        <f t="shared" si="0"/>
        <v>1.90012991975037E-2</v>
      </c>
      <c r="H14">
        <f>LARGE(G14:G15,1)/LARGE(G14:G15,2)</f>
        <v>2.5410125682094407</v>
      </c>
      <c r="I14">
        <f t="shared" si="2"/>
        <v>-2.5410125682094407</v>
      </c>
      <c r="J14">
        <v>3.44228880038581E-2</v>
      </c>
      <c r="K14">
        <v>0.10746293633033201</v>
      </c>
      <c r="L14" t="s">
        <v>82</v>
      </c>
      <c r="M14">
        <v>66.918000000000006</v>
      </c>
      <c r="N14">
        <v>21.849</v>
      </c>
      <c r="O14">
        <v>66.918000000000006</v>
      </c>
      <c r="P14">
        <v>66.918000000000006</v>
      </c>
      <c r="Q14" t="s">
        <v>41</v>
      </c>
      <c r="R14" t="s">
        <v>52</v>
      </c>
      <c r="S14" t="s">
        <v>83</v>
      </c>
      <c r="T14" t="s">
        <v>84</v>
      </c>
      <c r="U14" t="s">
        <v>85</v>
      </c>
      <c r="V14" t="s">
        <v>86</v>
      </c>
      <c r="W14" t="s">
        <v>41</v>
      </c>
      <c r="X14" t="s">
        <v>52</v>
      </c>
      <c r="Y14" t="s">
        <v>83</v>
      </c>
      <c r="Z14" t="s">
        <v>87</v>
      </c>
      <c r="AA14" t="s">
        <v>88</v>
      </c>
      <c r="AB14" t="s">
        <v>89</v>
      </c>
    </row>
    <row r="15" spans="1:28" x14ac:dyDescent="0.25">
      <c r="A15">
        <v>7</v>
      </c>
      <c r="B15">
        <v>-1.12011169405888</v>
      </c>
      <c r="C15" t="s">
        <v>90</v>
      </c>
      <c r="D15">
        <v>2.64791446183523E-2</v>
      </c>
      <c r="E15">
        <f t="shared" si="1"/>
        <v>1.323957230917615E-2</v>
      </c>
      <c r="F15">
        <f>(K15-K14)/2</f>
        <v>-5.7617268883275521E-3</v>
      </c>
      <c r="G15">
        <f t="shared" si="0"/>
        <v>7.4778454208485976E-3</v>
      </c>
      <c r="J15">
        <v>3.44228880038581E-2</v>
      </c>
      <c r="K15">
        <v>9.5939482553676902E-2</v>
      </c>
      <c r="L15" t="s">
        <v>82</v>
      </c>
      <c r="M15">
        <v>45.069000000000003</v>
      </c>
      <c r="N15">
        <v>21.849</v>
      </c>
      <c r="O15">
        <v>44.956000000000003</v>
      </c>
      <c r="P15">
        <v>45.098999999999997</v>
      </c>
      <c r="Q15" t="s">
        <v>41</v>
      </c>
      <c r="R15" t="s">
        <v>52</v>
      </c>
      <c r="S15" t="s">
        <v>83</v>
      </c>
      <c r="T15" t="s">
        <v>84</v>
      </c>
      <c r="U15" t="s">
        <v>85</v>
      </c>
      <c r="V15" t="s">
        <v>91</v>
      </c>
      <c r="W15" t="s">
        <v>41</v>
      </c>
      <c r="X15" t="s">
        <v>52</v>
      </c>
      <c r="Y15" t="s">
        <v>83</v>
      </c>
      <c r="Z15" t="s">
        <v>87</v>
      </c>
      <c r="AA15" t="s">
        <v>88</v>
      </c>
      <c r="AB15" t="s">
        <v>89</v>
      </c>
    </row>
    <row r="16" spans="1:28" x14ac:dyDescent="0.25">
      <c r="A16">
        <v>8</v>
      </c>
      <c r="B16">
        <v>1.03932727011199</v>
      </c>
      <c r="C16" t="s">
        <v>92</v>
      </c>
      <c r="D16">
        <v>3.1511475444878499E-2</v>
      </c>
      <c r="E16">
        <f t="shared" si="1"/>
        <v>1.575573772243925E-2</v>
      </c>
      <c r="F16">
        <f>(K16-K17)/2</f>
        <v>-8.8739429862449981E-4</v>
      </c>
      <c r="G16">
        <f t="shared" si="0"/>
        <v>1.486834342381475E-2</v>
      </c>
      <c r="H16">
        <f>LARGE(G16:G17,1)/LARGE(G16:G17,2)</f>
        <v>1.11936693595645</v>
      </c>
      <c r="I16">
        <f t="shared" si="2"/>
        <v>1.11936693595645</v>
      </c>
      <c r="J16">
        <v>4.0964918078342002E-2</v>
      </c>
      <c r="K16">
        <v>4.5128700573293802E-2</v>
      </c>
      <c r="L16" t="s">
        <v>93</v>
      </c>
      <c r="M16">
        <v>62.8797</v>
      </c>
      <c r="N16">
        <v>20.939699999999998</v>
      </c>
      <c r="O16">
        <v>62.8797</v>
      </c>
      <c r="P16">
        <v>62.8797</v>
      </c>
      <c r="Q16" t="s">
        <v>25</v>
      </c>
      <c r="R16" t="s">
        <v>26</v>
      </c>
      <c r="S16" t="s">
        <v>31</v>
      </c>
      <c r="T16" t="s">
        <v>31</v>
      </c>
      <c r="U16" t="s">
        <v>31</v>
      </c>
      <c r="V16" t="s">
        <v>94</v>
      </c>
      <c r="W16" t="s">
        <v>25</v>
      </c>
      <c r="X16" t="s">
        <v>26</v>
      </c>
      <c r="Y16" t="s">
        <v>31</v>
      </c>
      <c r="Z16" t="s">
        <v>31</v>
      </c>
      <c r="AA16" t="s">
        <v>31</v>
      </c>
      <c r="AB16" t="s">
        <v>95</v>
      </c>
    </row>
    <row r="17" spans="1:28" x14ac:dyDescent="0.25">
      <c r="A17">
        <v>8</v>
      </c>
      <c r="B17">
        <v>1.03932727011199</v>
      </c>
      <c r="C17" t="s">
        <v>96</v>
      </c>
      <c r="D17">
        <v>3.1511475444878499E-2</v>
      </c>
      <c r="E17">
        <f t="shared" si="1"/>
        <v>1.575573772243925E-2</v>
      </c>
      <c r="F17">
        <f>(K17-K16)/2</f>
        <v>8.8739429862449981E-4</v>
      </c>
      <c r="G17">
        <f t="shared" si="0"/>
        <v>1.6643132021063749E-2</v>
      </c>
      <c r="J17">
        <v>4.0964918078342002E-2</v>
      </c>
      <c r="K17">
        <v>4.6903489170542802E-2</v>
      </c>
      <c r="L17" t="s">
        <v>93</v>
      </c>
      <c r="M17">
        <v>41.94</v>
      </c>
      <c r="N17">
        <v>20.939699999999998</v>
      </c>
      <c r="O17">
        <v>41.94</v>
      </c>
      <c r="P17">
        <v>41.94</v>
      </c>
      <c r="Q17" t="s">
        <v>25</v>
      </c>
      <c r="R17" t="s">
        <v>26</v>
      </c>
      <c r="S17" t="s">
        <v>97</v>
      </c>
      <c r="T17" t="s">
        <v>98</v>
      </c>
      <c r="U17" t="s">
        <v>31</v>
      </c>
      <c r="V17" t="s">
        <v>99</v>
      </c>
      <c r="W17" t="s">
        <v>25</v>
      </c>
      <c r="X17" t="s">
        <v>26</v>
      </c>
      <c r="Y17" t="s">
        <v>31</v>
      </c>
      <c r="Z17" t="s">
        <v>31</v>
      </c>
      <c r="AA17" t="s">
        <v>31</v>
      </c>
      <c r="AB17" t="s">
        <v>95</v>
      </c>
    </row>
    <row r="18" spans="1:28" x14ac:dyDescent="0.25">
      <c r="A18">
        <v>9</v>
      </c>
      <c r="B18">
        <v>-1.10172870811948</v>
      </c>
      <c r="C18" t="s">
        <v>100</v>
      </c>
      <c r="D18">
        <v>3.1615404377424897E-2</v>
      </c>
      <c r="E18">
        <f t="shared" si="1"/>
        <v>1.5807702188712448E-2</v>
      </c>
      <c r="F18">
        <f>(K18-K19)/2</f>
        <v>6.972975936972492E-3</v>
      </c>
      <c r="G18">
        <f t="shared" si="0"/>
        <v>2.278067812568494E-2</v>
      </c>
      <c r="H18">
        <f>LARGE(G18:G19,1)/LARGE(G18:G19,2)</f>
        <v>2.5785380867005809</v>
      </c>
      <c r="I18">
        <f t="shared" si="2"/>
        <v>-2.5785380867005809</v>
      </c>
      <c r="J18">
        <v>4.1100025690652402E-2</v>
      </c>
      <c r="K18">
        <v>0.15103559089270599</v>
      </c>
      <c r="L18" t="s">
        <v>101</v>
      </c>
      <c r="M18">
        <v>37.799999999999997</v>
      </c>
      <c r="N18">
        <v>22.625</v>
      </c>
      <c r="O18">
        <v>37.799999999999997</v>
      </c>
      <c r="P18">
        <v>37.799999999999997</v>
      </c>
      <c r="Q18" t="s">
        <v>41</v>
      </c>
      <c r="R18" t="s">
        <v>52</v>
      </c>
      <c r="S18" t="s">
        <v>102</v>
      </c>
      <c r="T18" t="s">
        <v>103</v>
      </c>
      <c r="U18" t="s">
        <v>104</v>
      </c>
      <c r="V18" t="s">
        <v>105</v>
      </c>
      <c r="W18" t="s">
        <v>41</v>
      </c>
      <c r="X18" t="s">
        <v>52</v>
      </c>
      <c r="Y18" t="s">
        <v>102</v>
      </c>
      <c r="Z18" t="s">
        <v>103</v>
      </c>
      <c r="AA18" t="s">
        <v>106</v>
      </c>
      <c r="AB18" t="s">
        <v>107</v>
      </c>
    </row>
    <row r="19" spans="1:28" x14ac:dyDescent="0.25">
      <c r="A19">
        <v>9</v>
      </c>
      <c r="B19">
        <v>-1.10172870811948</v>
      </c>
      <c r="C19" t="s">
        <v>108</v>
      </c>
      <c r="D19">
        <v>3.1615404377424897E-2</v>
      </c>
      <c r="E19">
        <f t="shared" si="1"/>
        <v>1.5807702188712448E-2</v>
      </c>
      <c r="F19">
        <f>(K19-K18)/2</f>
        <v>-6.972975936972492E-3</v>
      </c>
      <c r="G19">
        <f t="shared" si="0"/>
        <v>8.8347262517399563E-3</v>
      </c>
      <c r="J19">
        <v>4.1100025690652402E-2</v>
      </c>
      <c r="K19">
        <v>0.13708963901876101</v>
      </c>
      <c r="L19" t="s">
        <v>101</v>
      </c>
      <c r="M19">
        <v>15.175000000000001</v>
      </c>
      <c r="N19">
        <v>22.625</v>
      </c>
      <c r="O19">
        <v>9.52</v>
      </c>
      <c r="P19">
        <v>20.83</v>
      </c>
      <c r="Q19" t="s">
        <v>41</v>
      </c>
      <c r="R19" t="s">
        <v>52</v>
      </c>
      <c r="S19" t="s">
        <v>102</v>
      </c>
      <c r="T19" t="s">
        <v>103</v>
      </c>
      <c r="U19" t="s">
        <v>104</v>
      </c>
      <c r="V19" t="s">
        <v>109</v>
      </c>
      <c r="W19" t="s">
        <v>41</v>
      </c>
      <c r="X19" t="s">
        <v>52</v>
      </c>
      <c r="Y19" t="s">
        <v>102</v>
      </c>
      <c r="Z19" t="s">
        <v>103</v>
      </c>
      <c r="AA19" t="s">
        <v>106</v>
      </c>
      <c r="AB19" t="s">
        <v>107</v>
      </c>
    </row>
    <row r="20" spans="1:28" x14ac:dyDescent="0.25">
      <c r="A20">
        <v>10</v>
      </c>
      <c r="B20">
        <v>-1.1130564259863001</v>
      </c>
      <c r="C20" t="s">
        <v>110</v>
      </c>
      <c r="D20">
        <v>3.2227673502469197E-2</v>
      </c>
      <c r="E20">
        <f t="shared" si="1"/>
        <v>1.6113836751234598E-2</v>
      </c>
      <c r="F20">
        <f>(K20-K21)/2</f>
        <v>2.9753649407642975E-3</v>
      </c>
      <c r="G20">
        <f t="shared" si="0"/>
        <v>1.9089201691998896E-2</v>
      </c>
      <c r="H20">
        <f>LARGE(G20:G21,1)/LARGE(G20:G21,2)</f>
        <v>1.4529240513943444</v>
      </c>
      <c r="I20">
        <f t="shared" si="2"/>
        <v>-1.4529240513943444</v>
      </c>
      <c r="J20">
        <v>4.1895975553209903E-2</v>
      </c>
      <c r="K20">
        <v>5.8585773220415298E-2</v>
      </c>
      <c r="L20" t="s">
        <v>111</v>
      </c>
      <c r="M20">
        <v>70.789000000000001</v>
      </c>
      <c r="N20">
        <v>21.928999999999998</v>
      </c>
      <c r="O20">
        <v>70.412999999999997</v>
      </c>
      <c r="P20">
        <v>71.165000000000006</v>
      </c>
      <c r="Q20" t="s">
        <v>41</v>
      </c>
      <c r="R20" t="s">
        <v>42</v>
      </c>
      <c r="S20" t="s">
        <v>31</v>
      </c>
      <c r="T20" t="s">
        <v>31</v>
      </c>
      <c r="U20" t="s">
        <v>31</v>
      </c>
      <c r="V20" t="s">
        <v>112</v>
      </c>
      <c r="W20" t="s">
        <v>41</v>
      </c>
      <c r="X20" t="s">
        <v>42</v>
      </c>
      <c r="Y20" t="s">
        <v>31</v>
      </c>
      <c r="Z20" t="s">
        <v>31</v>
      </c>
      <c r="AA20" t="s">
        <v>31</v>
      </c>
      <c r="AB20" t="s">
        <v>113</v>
      </c>
    </row>
    <row r="21" spans="1:28" x14ac:dyDescent="0.25">
      <c r="A21">
        <v>10</v>
      </c>
      <c r="B21">
        <v>-1.1130564259863001</v>
      </c>
      <c r="C21" t="s">
        <v>114</v>
      </c>
      <c r="D21">
        <v>3.2227673502469197E-2</v>
      </c>
      <c r="E21">
        <f t="shared" si="1"/>
        <v>1.6113836751234598E-2</v>
      </c>
      <c r="F21">
        <f>(K21-K20)/2</f>
        <v>-2.9753649407642975E-3</v>
      </c>
      <c r="G21">
        <f t="shared" si="0"/>
        <v>1.3138471810470301E-2</v>
      </c>
      <c r="J21">
        <v>4.1895975553209903E-2</v>
      </c>
      <c r="K21">
        <v>5.2635043338886703E-2</v>
      </c>
      <c r="L21" t="s">
        <v>111</v>
      </c>
      <c r="M21">
        <v>48.86</v>
      </c>
      <c r="N21">
        <v>21.928999999999998</v>
      </c>
      <c r="O21">
        <v>48.86</v>
      </c>
      <c r="P21">
        <v>48.86</v>
      </c>
      <c r="Q21" t="s">
        <v>41</v>
      </c>
      <c r="R21" t="s">
        <v>42</v>
      </c>
      <c r="S21" t="s">
        <v>115</v>
      </c>
      <c r="T21" t="s">
        <v>31</v>
      </c>
      <c r="U21" t="s">
        <v>31</v>
      </c>
      <c r="V21" t="s">
        <v>116</v>
      </c>
      <c r="W21" t="s">
        <v>41</v>
      </c>
      <c r="X21" t="s">
        <v>42</v>
      </c>
      <c r="Y21" t="s">
        <v>31</v>
      </c>
      <c r="Z21" t="s">
        <v>31</v>
      </c>
      <c r="AA21" t="s">
        <v>31</v>
      </c>
      <c r="AB21" t="s">
        <v>113</v>
      </c>
    </row>
    <row r="22" spans="1:28" x14ac:dyDescent="0.25">
      <c r="A22">
        <v>11</v>
      </c>
      <c r="B22">
        <v>1.1412024899008599</v>
      </c>
      <c r="C22" t="s">
        <v>117</v>
      </c>
      <c r="D22">
        <v>3.6662630428901298E-2</v>
      </c>
      <c r="E22">
        <f t="shared" si="1"/>
        <v>1.8331315214450649E-2</v>
      </c>
      <c r="F22">
        <f>(K22-K23)/2</f>
        <v>-3.4792467555734979E-3</v>
      </c>
      <c r="G22">
        <f t="shared" si="0"/>
        <v>1.4852068458877151E-2</v>
      </c>
      <c r="H22">
        <f>LARGE(G22:G23,1)/LARGE(G22:G23,2)</f>
        <v>1.4685201613777825</v>
      </c>
      <c r="I22">
        <f t="shared" si="2"/>
        <v>1.4685201613777825</v>
      </c>
      <c r="J22">
        <v>4.7661419557571701E-2</v>
      </c>
      <c r="K22">
        <v>4.9280246517129103E-2</v>
      </c>
      <c r="L22" t="s">
        <v>118</v>
      </c>
      <c r="M22">
        <v>64.222899999999996</v>
      </c>
      <c r="N22">
        <v>26.302900000000001</v>
      </c>
      <c r="O22">
        <v>63.619</v>
      </c>
      <c r="P22">
        <v>64.826800000000006</v>
      </c>
      <c r="Q22" t="s">
        <v>25</v>
      </c>
      <c r="R22" t="s">
        <v>26</v>
      </c>
      <c r="S22" t="s">
        <v>31</v>
      </c>
      <c r="T22" t="s">
        <v>31</v>
      </c>
      <c r="U22" t="s">
        <v>31</v>
      </c>
      <c r="V22" t="s">
        <v>119</v>
      </c>
      <c r="W22" t="s">
        <v>25</v>
      </c>
      <c r="X22" t="s">
        <v>26</v>
      </c>
      <c r="Y22" t="s">
        <v>31</v>
      </c>
      <c r="Z22" t="s">
        <v>31</v>
      </c>
      <c r="AA22" t="s">
        <v>31</v>
      </c>
      <c r="AB22" t="s">
        <v>120</v>
      </c>
    </row>
    <row r="23" spans="1:28" x14ac:dyDescent="0.25">
      <c r="A23">
        <v>11</v>
      </c>
      <c r="B23">
        <v>1.1412024899008599</v>
      </c>
      <c r="C23" t="s">
        <v>121</v>
      </c>
      <c r="D23">
        <v>3.6662630428901298E-2</v>
      </c>
      <c r="E23">
        <f t="shared" si="1"/>
        <v>1.8331315214450649E-2</v>
      </c>
      <c r="F23">
        <f>(K23-K22)/2</f>
        <v>3.4792467555734979E-3</v>
      </c>
      <c r="G23">
        <f t="shared" si="0"/>
        <v>2.1810561970024147E-2</v>
      </c>
      <c r="J23">
        <v>4.7661419557571701E-2</v>
      </c>
      <c r="K23">
        <v>5.6238740028276099E-2</v>
      </c>
      <c r="L23" t="s">
        <v>118</v>
      </c>
      <c r="M23">
        <v>37.92</v>
      </c>
      <c r="N23">
        <v>26.302900000000001</v>
      </c>
      <c r="O23">
        <v>41.872999999999998</v>
      </c>
      <c r="P23">
        <v>59.510300000000001</v>
      </c>
      <c r="Q23" t="s">
        <v>25</v>
      </c>
      <c r="R23" t="s">
        <v>26</v>
      </c>
      <c r="S23" t="s">
        <v>31</v>
      </c>
      <c r="T23" t="s">
        <v>31</v>
      </c>
      <c r="U23" t="s">
        <v>31</v>
      </c>
      <c r="V23" t="s">
        <v>122</v>
      </c>
      <c r="W23" t="s">
        <v>25</v>
      </c>
      <c r="X23" t="s">
        <v>26</v>
      </c>
      <c r="Y23" t="s">
        <v>31</v>
      </c>
      <c r="Z23" t="s">
        <v>31</v>
      </c>
      <c r="AA23" t="s">
        <v>31</v>
      </c>
      <c r="AB23" t="s">
        <v>120</v>
      </c>
    </row>
    <row r="24" spans="1:28" x14ac:dyDescent="0.25">
      <c r="A24">
        <v>12</v>
      </c>
      <c r="B24">
        <v>1.10725090709949</v>
      </c>
      <c r="C24" t="s">
        <v>123</v>
      </c>
      <c r="D24">
        <v>3.8261980310218602E-2</v>
      </c>
      <c r="E24">
        <f t="shared" si="1"/>
        <v>1.9130990155109301E-2</v>
      </c>
      <c r="F24">
        <f>(K24-K25)/2</f>
        <v>-5.9480171649664987E-3</v>
      </c>
      <c r="G24">
        <f t="shared" si="0"/>
        <v>1.3182972990142802E-2</v>
      </c>
      <c r="H24">
        <f>LARGE(G24:G25,1)/LARGE(G24:G25,2)</f>
        <v>1.9023787228289037</v>
      </c>
      <c r="I24">
        <f t="shared" si="2"/>
        <v>1.9023787228289037</v>
      </c>
      <c r="J24">
        <v>4.9740574403284103E-2</v>
      </c>
      <c r="K24">
        <v>0.110917796890041</v>
      </c>
      <c r="L24" t="s">
        <v>124</v>
      </c>
      <c r="M24">
        <v>25.382000000000001</v>
      </c>
      <c r="N24">
        <v>24.869669999999999</v>
      </c>
      <c r="O24">
        <v>25.382000000000001</v>
      </c>
      <c r="P24">
        <v>25.382000000000001</v>
      </c>
      <c r="Q24" t="s">
        <v>25</v>
      </c>
      <c r="R24" t="s">
        <v>26</v>
      </c>
      <c r="S24" t="s">
        <v>31</v>
      </c>
      <c r="T24" t="s">
        <v>31</v>
      </c>
      <c r="U24" t="s">
        <v>31</v>
      </c>
      <c r="V24" t="s">
        <v>125</v>
      </c>
      <c r="W24" t="s">
        <v>25</v>
      </c>
      <c r="X24" t="s">
        <v>26</v>
      </c>
      <c r="Y24" t="s">
        <v>31</v>
      </c>
      <c r="Z24" t="s">
        <v>31</v>
      </c>
      <c r="AA24" t="s">
        <v>31</v>
      </c>
      <c r="AB24" t="s">
        <v>126</v>
      </c>
    </row>
    <row r="25" spans="1:28" x14ac:dyDescent="0.25">
      <c r="A25">
        <v>12</v>
      </c>
      <c r="B25">
        <v>1.10725090709949</v>
      </c>
      <c r="C25" t="s">
        <v>127</v>
      </c>
      <c r="D25">
        <v>3.8261980310218602E-2</v>
      </c>
      <c r="E25">
        <f t="shared" si="1"/>
        <v>1.9130990155109301E-2</v>
      </c>
      <c r="F25">
        <f>(K25-K24)/2</f>
        <v>5.9480171649664987E-3</v>
      </c>
      <c r="G25">
        <f t="shared" si="0"/>
        <v>2.50790073200758E-2</v>
      </c>
      <c r="J25">
        <v>4.9740574403284103E-2</v>
      </c>
      <c r="K25">
        <v>0.122813831219974</v>
      </c>
      <c r="L25" t="s">
        <v>124</v>
      </c>
      <c r="M25">
        <v>0.51232999999999995</v>
      </c>
      <c r="N25">
        <v>24.869669999999999</v>
      </c>
      <c r="O25">
        <v>22.585000000000001</v>
      </c>
      <c r="P25">
        <v>0.51232999999999995</v>
      </c>
      <c r="Q25" t="s">
        <v>25</v>
      </c>
      <c r="R25" t="s">
        <v>26</v>
      </c>
      <c r="S25" t="s">
        <v>31</v>
      </c>
      <c r="T25" t="s">
        <v>31</v>
      </c>
      <c r="U25" t="s">
        <v>31</v>
      </c>
      <c r="V25" t="s">
        <v>128</v>
      </c>
      <c r="W25" t="s">
        <v>25</v>
      </c>
      <c r="X25" t="s">
        <v>26</v>
      </c>
      <c r="Y25" t="s">
        <v>31</v>
      </c>
      <c r="Z25" t="s">
        <v>31</v>
      </c>
      <c r="AA25" t="s">
        <v>31</v>
      </c>
      <c r="AB25" t="s">
        <v>126</v>
      </c>
    </row>
    <row r="26" spans="1:28" x14ac:dyDescent="0.25">
      <c r="A26">
        <v>13</v>
      </c>
      <c r="B26">
        <v>1.1296127270401</v>
      </c>
      <c r="C26" t="s">
        <v>129</v>
      </c>
      <c r="D26">
        <v>4.06869456151326E-2</v>
      </c>
      <c r="E26">
        <f t="shared" si="1"/>
        <v>2.03434728075663E-2</v>
      </c>
      <c r="F26">
        <f>(K26-K27)/2</f>
        <v>3.8896476082146518E-3</v>
      </c>
      <c r="G26">
        <f t="shared" si="0"/>
        <v>2.4233120415780952E-2</v>
      </c>
      <c r="H26">
        <f>LARGE(G26:G27,1)/LARGE(G26:G27,2)</f>
        <v>1.4727955428100599</v>
      </c>
      <c r="I26">
        <f t="shared" si="2"/>
        <v>1.4727955428100599</v>
      </c>
      <c r="J26">
        <v>5.2893029299672399E-2</v>
      </c>
      <c r="K26">
        <v>6.7798827202840806E-2</v>
      </c>
      <c r="L26" t="s">
        <v>130</v>
      </c>
      <c r="M26">
        <v>45.075000000000003</v>
      </c>
      <c r="N26">
        <v>21.477</v>
      </c>
      <c r="O26">
        <v>45.075000000000003</v>
      </c>
      <c r="P26">
        <v>45.085000000000001</v>
      </c>
      <c r="Q26" t="s">
        <v>41</v>
      </c>
      <c r="R26" t="s">
        <v>131</v>
      </c>
      <c r="S26" t="s">
        <v>132</v>
      </c>
      <c r="T26" t="s">
        <v>133</v>
      </c>
      <c r="U26" t="s">
        <v>134</v>
      </c>
      <c r="V26" t="s">
        <v>135</v>
      </c>
      <c r="W26" t="s">
        <v>41</v>
      </c>
      <c r="X26" t="s">
        <v>131</v>
      </c>
      <c r="Y26" t="s">
        <v>132</v>
      </c>
      <c r="Z26" t="s">
        <v>133</v>
      </c>
      <c r="AA26" t="s">
        <v>136</v>
      </c>
      <c r="AB26" t="s">
        <v>137</v>
      </c>
    </row>
    <row r="27" spans="1:28" x14ac:dyDescent="0.25">
      <c r="A27">
        <v>13</v>
      </c>
      <c r="B27">
        <v>1.1296127270401</v>
      </c>
      <c r="C27" t="s">
        <v>138</v>
      </c>
      <c r="D27">
        <v>4.06869456151326E-2</v>
      </c>
      <c r="E27">
        <f t="shared" si="1"/>
        <v>2.03434728075663E-2</v>
      </c>
      <c r="F27">
        <f>(K27-K26)/2</f>
        <v>-3.8896476082146518E-3</v>
      </c>
      <c r="G27">
        <f t="shared" si="0"/>
        <v>1.6453825199351648E-2</v>
      </c>
      <c r="J27">
        <v>5.2893029299672399E-2</v>
      </c>
      <c r="K27">
        <v>6.0019531986411502E-2</v>
      </c>
      <c r="L27" t="s">
        <v>130</v>
      </c>
      <c r="M27">
        <v>66.552000000000007</v>
      </c>
      <c r="N27">
        <v>21.477</v>
      </c>
      <c r="O27">
        <v>66.552000000000007</v>
      </c>
      <c r="P27">
        <v>66.552000000000007</v>
      </c>
      <c r="Q27" t="s">
        <v>41</v>
      </c>
      <c r="R27" t="s">
        <v>131</v>
      </c>
      <c r="S27" t="s">
        <v>132</v>
      </c>
      <c r="T27" t="s">
        <v>133</v>
      </c>
      <c r="U27" t="s">
        <v>136</v>
      </c>
      <c r="V27" t="s">
        <v>139</v>
      </c>
      <c r="W27" t="s">
        <v>41</v>
      </c>
      <c r="X27" t="s">
        <v>131</v>
      </c>
      <c r="Y27" t="s">
        <v>132</v>
      </c>
      <c r="Z27" t="s">
        <v>133</v>
      </c>
      <c r="AA27" t="s">
        <v>136</v>
      </c>
      <c r="AB27" t="s">
        <v>137</v>
      </c>
    </row>
    <row r="28" spans="1:28" x14ac:dyDescent="0.25">
      <c r="A28">
        <v>14</v>
      </c>
      <c r="B28">
        <v>-1.05476750570318</v>
      </c>
      <c r="C28" t="s">
        <v>140</v>
      </c>
      <c r="D28">
        <v>4.1682475049032601E-2</v>
      </c>
      <c r="E28">
        <f t="shared" si="1"/>
        <v>2.08412375245163E-2</v>
      </c>
      <c r="F28">
        <f>(K28-K29)/2</f>
        <v>-1.8681387190837492E-3</v>
      </c>
      <c r="G28">
        <f t="shared" si="0"/>
        <v>1.8973098805432551E-2</v>
      </c>
      <c r="H28">
        <f>LARGE(G28:G29,1)/LARGE(G28:G29,2)</f>
        <v>1.1969249976760619</v>
      </c>
      <c r="I28">
        <f t="shared" si="2"/>
        <v>-1.1969249976760619</v>
      </c>
      <c r="J28">
        <v>5.4187217563742403E-2</v>
      </c>
      <c r="K28">
        <v>6.8220697477382602E-2</v>
      </c>
      <c r="L28" t="s">
        <v>141</v>
      </c>
      <c r="M28">
        <v>43.811</v>
      </c>
      <c r="N28">
        <v>22.328700000000001</v>
      </c>
      <c r="O28">
        <v>43.811</v>
      </c>
      <c r="P28">
        <v>43.811</v>
      </c>
      <c r="Q28" t="s">
        <v>25</v>
      </c>
      <c r="R28" t="s">
        <v>26</v>
      </c>
      <c r="S28" t="s">
        <v>97</v>
      </c>
      <c r="T28" t="s">
        <v>98</v>
      </c>
      <c r="U28" t="s">
        <v>31</v>
      </c>
      <c r="V28" t="s">
        <v>142</v>
      </c>
      <c r="W28" t="s">
        <v>25</v>
      </c>
      <c r="X28" t="s">
        <v>26</v>
      </c>
      <c r="Y28" t="s">
        <v>31</v>
      </c>
      <c r="Z28" t="s">
        <v>31</v>
      </c>
      <c r="AA28" t="s">
        <v>31</v>
      </c>
      <c r="AB28" t="s">
        <v>143</v>
      </c>
    </row>
    <row r="29" spans="1:28" x14ac:dyDescent="0.25">
      <c r="A29">
        <v>14</v>
      </c>
      <c r="B29">
        <v>-1.05476750570318</v>
      </c>
      <c r="C29" t="s">
        <v>144</v>
      </c>
      <c r="D29">
        <v>4.1682475049032601E-2</v>
      </c>
      <c r="E29">
        <f t="shared" si="1"/>
        <v>2.08412375245163E-2</v>
      </c>
      <c r="F29">
        <f>(K29-K28)/2</f>
        <v>1.8681387190837492E-3</v>
      </c>
      <c r="G29">
        <f t="shared" si="0"/>
        <v>2.270937624360005E-2</v>
      </c>
      <c r="J29">
        <v>5.4187217563742403E-2</v>
      </c>
      <c r="K29">
        <v>7.1956974915550101E-2</v>
      </c>
      <c r="L29" t="s">
        <v>141</v>
      </c>
      <c r="M29">
        <v>66.139700000000005</v>
      </c>
      <c r="N29">
        <v>22.328700000000001</v>
      </c>
      <c r="O29">
        <v>65.951400000000007</v>
      </c>
      <c r="P29">
        <v>66.328000000000003</v>
      </c>
      <c r="Q29" t="s">
        <v>25</v>
      </c>
      <c r="R29" t="s">
        <v>26</v>
      </c>
      <c r="S29" t="s">
        <v>31</v>
      </c>
      <c r="T29" t="s">
        <v>31</v>
      </c>
      <c r="U29" t="s">
        <v>31</v>
      </c>
      <c r="V29" t="s">
        <v>145</v>
      </c>
      <c r="W29" t="s">
        <v>25</v>
      </c>
      <c r="X29" t="s">
        <v>26</v>
      </c>
      <c r="Y29" t="s">
        <v>31</v>
      </c>
      <c r="Z29" t="s">
        <v>31</v>
      </c>
      <c r="AA29" t="s">
        <v>31</v>
      </c>
      <c r="AB29" t="s">
        <v>143</v>
      </c>
    </row>
    <row r="30" spans="1:28" x14ac:dyDescent="0.25">
      <c r="A30">
        <v>15</v>
      </c>
      <c r="B30">
        <v>1.04648895103805</v>
      </c>
      <c r="C30" t="s">
        <v>146</v>
      </c>
      <c r="D30">
        <v>4.3336188562584199E-2</v>
      </c>
      <c r="E30">
        <f t="shared" si="1"/>
        <v>2.16680942812921E-2</v>
      </c>
      <c r="F30">
        <f>(K30-K31)/2</f>
        <v>-4.2119076035135039E-3</v>
      </c>
      <c r="G30">
        <f t="shared" si="0"/>
        <v>1.7456186677778596E-2</v>
      </c>
      <c r="H30">
        <f>LARGE(G30:G31,1)/LARGE(G30:G31,2)</f>
        <v>1.482569037701136</v>
      </c>
      <c r="I30">
        <f t="shared" si="2"/>
        <v>1.482569037701136</v>
      </c>
      <c r="J30">
        <v>5.6337045131359398E-2</v>
      </c>
      <c r="K30">
        <v>0.18120037167827599</v>
      </c>
      <c r="L30" t="s">
        <v>147</v>
      </c>
      <c r="M30">
        <v>78.125799999999998</v>
      </c>
      <c r="N30">
        <v>31.5108</v>
      </c>
      <c r="O30">
        <v>77.619200000000006</v>
      </c>
      <c r="P30">
        <v>78.254199999999997</v>
      </c>
      <c r="Q30" t="s">
        <v>25</v>
      </c>
      <c r="R30" t="s">
        <v>26</v>
      </c>
      <c r="S30" t="s">
        <v>97</v>
      </c>
      <c r="T30" t="s">
        <v>148</v>
      </c>
      <c r="U30" t="s">
        <v>149</v>
      </c>
      <c r="V30" t="s">
        <v>150</v>
      </c>
      <c r="W30" t="s">
        <v>25</v>
      </c>
      <c r="X30" t="s">
        <v>26</v>
      </c>
      <c r="Y30" t="s">
        <v>31</v>
      </c>
      <c r="Z30" t="s">
        <v>31</v>
      </c>
      <c r="AA30" t="s">
        <v>31</v>
      </c>
      <c r="AB30" t="s">
        <v>151</v>
      </c>
    </row>
    <row r="31" spans="1:28" x14ac:dyDescent="0.25">
      <c r="A31">
        <v>15</v>
      </c>
      <c r="B31">
        <v>1.04648895103805</v>
      </c>
      <c r="C31" t="s">
        <v>152</v>
      </c>
      <c r="D31">
        <v>4.3336188562584199E-2</v>
      </c>
      <c r="E31">
        <f t="shared" si="1"/>
        <v>2.16680942812921E-2</v>
      </c>
      <c r="F31">
        <f>(K31-K30)/2</f>
        <v>4.2119076035135039E-3</v>
      </c>
      <c r="G31">
        <f t="shared" si="0"/>
        <v>2.5880001884805603E-2</v>
      </c>
      <c r="J31">
        <v>5.6337045131359398E-2</v>
      </c>
      <c r="K31">
        <v>0.189624186885303</v>
      </c>
      <c r="L31" t="s">
        <v>147</v>
      </c>
      <c r="M31">
        <v>46.615000000000002</v>
      </c>
      <c r="N31">
        <v>31.5108</v>
      </c>
      <c r="O31">
        <v>46.615000000000002</v>
      </c>
      <c r="P31">
        <v>47.228099999999998</v>
      </c>
      <c r="Q31" t="s">
        <v>25</v>
      </c>
      <c r="R31" t="s">
        <v>26</v>
      </c>
      <c r="S31" t="s">
        <v>97</v>
      </c>
      <c r="T31" t="s">
        <v>148</v>
      </c>
      <c r="U31" t="s">
        <v>153</v>
      </c>
      <c r="V31" t="s">
        <v>154</v>
      </c>
      <c r="W31" t="s">
        <v>25</v>
      </c>
      <c r="X31" t="s">
        <v>26</v>
      </c>
      <c r="Y31" t="s">
        <v>31</v>
      </c>
      <c r="Z31" t="s">
        <v>31</v>
      </c>
      <c r="AA31" t="s">
        <v>31</v>
      </c>
      <c r="AB31" t="s">
        <v>151</v>
      </c>
    </row>
    <row r="32" spans="1:28" x14ac:dyDescent="0.25">
      <c r="A32">
        <v>16</v>
      </c>
      <c r="B32">
        <v>-1.0177660298189299</v>
      </c>
      <c r="C32" t="s">
        <v>155</v>
      </c>
      <c r="D32">
        <v>4.3435235764951098E-2</v>
      </c>
      <c r="E32">
        <f t="shared" si="1"/>
        <v>2.1717617882475549E-2</v>
      </c>
      <c r="F32">
        <f>(K32-K33)/2</f>
        <v>-1.3328310148939954E-3</v>
      </c>
      <c r="G32">
        <f t="shared" si="0"/>
        <v>2.0384786867581554E-2</v>
      </c>
      <c r="H32">
        <f>LARGE(G32:G33,1)/LARGE(G32:G33,2)</f>
        <v>1.1307672259270594</v>
      </c>
      <c r="I32">
        <f t="shared" si="2"/>
        <v>-1.1307672259270594</v>
      </c>
      <c r="J32">
        <v>5.6465806494436499E-2</v>
      </c>
      <c r="K32">
        <v>0.150042640756406</v>
      </c>
      <c r="L32" t="s">
        <v>156</v>
      </c>
      <c r="M32">
        <v>45.069000000000003</v>
      </c>
      <c r="N32">
        <v>21.849</v>
      </c>
      <c r="O32">
        <v>43.442999999999998</v>
      </c>
      <c r="P32">
        <v>45.098999999999997</v>
      </c>
      <c r="Q32" t="s">
        <v>41</v>
      </c>
      <c r="R32" t="s">
        <v>42</v>
      </c>
      <c r="S32" t="s">
        <v>157</v>
      </c>
      <c r="T32" t="s">
        <v>158</v>
      </c>
      <c r="U32" t="s">
        <v>159</v>
      </c>
      <c r="V32" t="s">
        <v>160</v>
      </c>
      <c r="W32" t="s">
        <v>41</v>
      </c>
      <c r="X32" t="s">
        <v>42</v>
      </c>
      <c r="Y32" t="s">
        <v>157</v>
      </c>
      <c r="Z32" t="s">
        <v>158</v>
      </c>
      <c r="AA32" t="s">
        <v>161</v>
      </c>
      <c r="AB32" t="s">
        <v>162</v>
      </c>
    </row>
    <row r="33" spans="1:28" x14ac:dyDescent="0.25">
      <c r="A33">
        <v>16</v>
      </c>
      <c r="B33">
        <v>-1.0177660298189299</v>
      </c>
      <c r="C33" t="s">
        <v>163</v>
      </c>
      <c r="D33">
        <v>4.3435235764951098E-2</v>
      </c>
      <c r="E33">
        <f t="shared" si="1"/>
        <v>2.1717617882475549E-2</v>
      </c>
      <c r="F33">
        <f>(K33-K32)/2</f>
        <v>1.3328310148939954E-3</v>
      </c>
      <c r="G33">
        <f t="shared" si="0"/>
        <v>2.3050448897369544E-2</v>
      </c>
      <c r="J33">
        <v>5.6465806494436499E-2</v>
      </c>
      <c r="K33">
        <v>0.15270830278619399</v>
      </c>
      <c r="L33" t="s">
        <v>156</v>
      </c>
      <c r="M33">
        <v>66.918000000000006</v>
      </c>
      <c r="N33">
        <v>21.849</v>
      </c>
      <c r="O33">
        <v>59.658999999999999</v>
      </c>
      <c r="P33">
        <v>66.918000000000006</v>
      </c>
      <c r="Q33" t="s">
        <v>41</v>
      </c>
      <c r="R33" t="s">
        <v>42</v>
      </c>
      <c r="S33" t="s">
        <v>157</v>
      </c>
      <c r="T33" t="s">
        <v>158</v>
      </c>
      <c r="U33" t="s">
        <v>164</v>
      </c>
      <c r="V33" t="s">
        <v>165</v>
      </c>
      <c r="W33" t="s">
        <v>41</v>
      </c>
      <c r="X33" t="s">
        <v>42</v>
      </c>
      <c r="Y33" t="s">
        <v>157</v>
      </c>
      <c r="Z33" t="s">
        <v>158</v>
      </c>
      <c r="AA33" t="s">
        <v>161</v>
      </c>
      <c r="AB33" t="s">
        <v>162</v>
      </c>
    </row>
    <row r="34" spans="1:28" x14ac:dyDescent="0.25">
      <c r="A34">
        <v>17</v>
      </c>
      <c r="B34">
        <v>-1.32805025399925</v>
      </c>
      <c r="C34" t="s">
        <v>166</v>
      </c>
      <c r="D34">
        <v>4.58053806193673E-2</v>
      </c>
      <c r="E34">
        <f t="shared" si="1"/>
        <v>2.290269030968365E-2</v>
      </c>
      <c r="F34">
        <f>(K34-K35)/2</f>
        <v>1.280583940422305E-2</v>
      </c>
      <c r="G34">
        <f t="shared" si="0"/>
        <v>3.57085297139067E-2</v>
      </c>
      <c r="H34">
        <f>LARGE(G34:G35,1)/LARGE(G34:G35,2)</f>
        <v>3.5366006736411983</v>
      </c>
      <c r="I34">
        <f t="shared" si="2"/>
        <v>-3.5366006736411983</v>
      </c>
      <c r="J34">
        <v>5.95469948051775E-2</v>
      </c>
      <c r="K34">
        <v>0.103684103676939</v>
      </c>
      <c r="L34" t="s">
        <v>167</v>
      </c>
      <c r="M34">
        <v>78.962000000000003</v>
      </c>
      <c r="N34">
        <v>20.164000000000001</v>
      </c>
      <c r="O34">
        <v>78.23</v>
      </c>
      <c r="P34">
        <v>79.694000000000003</v>
      </c>
      <c r="Q34" t="s">
        <v>41</v>
      </c>
      <c r="R34" t="s">
        <v>131</v>
      </c>
      <c r="S34" t="s">
        <v>31</v>
      </c>
      <c r="T34" t="s">
        <v>31</v>
      </c>
      <c r="U34" t="s">
        <v>31</v>
      </c>
      <c r="V34" t="s">
        <v>168</v>
      </c>
      <c r="W34" t="s">
        <v>41</v>
      </c>
      <c r="X34" t="s">
        <v>131</v>
      </c>
      <c r="Y34" t="s">
        <v>132</v>
      </c>
      <c r="Z34" t="s">
        <v>133</v>
      </c>
      <c r="AA34" t="s">
        <v>169</v>
      </c>
      <c r="AB34" t="s">
        <v>170</v>
      </c>
    </row>
    <row r="35" spans="1:28" x14ac:dyDescent="0.25">
      <c r="A35">
        <v>17</v>
      </c>
      <c r="B35">
        <v>-1.32805025399925</v>
      </c>
      <c r="C35" t="s">
        <v>171</v>
      </c>
      <c r="D35">
        <v>4.58053806193673E-2</v>
      </c>
      <c r="E35">
        <f t="shared" si="1"/>
        <v>2.290269030968365E-2</v>
      </c>
      <c r="F35">
        <f>(K35-K34)/2</f>
        <v>-1.280583940422305E-2</v>
      </c>
      <c r="G35">
        <f t="shared" si="0"/>
        <v>1.00968509054606E-2</v>
      </c>
      <c r="J35">
        <v>5.95469948051775E-2</v>
      </c>
      <c r="K35">
        <v>7.8072424868492904E-2</v>
      </c>
      <c r="L35" t="s">
        <v>167</v>
      </c>
      <c r="M35">
        <v>58.798000000000002</v>
      </c>
      <c r="N35">
        <v>20.164000000000001</v>
      </c>
      <c r="O35">
        <v>58.798000000000002</v>
      </c>
      <c r="P35">
        <v>58.798000000000002</v>
      </c>
      <c r="Q35" t="s">
        <v>41</v>
      </c>
      <c r="R35" t="s">
        <v>131</v>
      </c>
      <c r="S35" t="s">
        <v>132</v>
      </c>
      <c r="T35" t="s">
        <v>133</v>
      </c>
      <c r="U35" t="s">
        <v>172</v>
      </c>
      <c r="V35" t="s">
        <v>173</v>
      </c>
      <c r="W35" t="s">
        <v>41</v>
      </c>
      <c r="X35" t="s">
        <v>131</v>
      </c>
      <c r="Y35" t="s">
        <v>132</v>
      </c>
      <c r="Z35" t="s">
        <v>133</v>
      </c>
      <c r="AA35" t="s">
        <v>169</v>
      </c>
      <c r="AB35" t="s">
        <v>170</v>
      </c>
    </row>
    <row r="36" spans="1:28" x14ac:dyDescent="0.25">
      <c r="A36">
        <v>18</v>
      </c>
      <c r="B36">
        <v>1.1031591476362299</v>
      </c>
      <c r="C36" t="s">
        <v>174</v>
      </c>
      <c r="D36">
        <v>4.69885834831568E-2</v>
      </c>
      <c r="E36">
        <f t="shared" si="1"/>
        <v>2.34942917415784E-2</v>
      </c>
      <c r="F36">
        <f>(K36-K37)/2</f>
        <v>-8.2431496464960008E-3</v>
      </c>
      <c r="G36">
        <f t="shared" si="0"/>
        <v>1.5251142095082399E-2</v>
      </c>
      <c r="H36">
        <f>LARGE(G36:G37,1)/LARGE(G36:G37,2)</f>
        <v>2.0809878493170597</v>
      </c>
      <c r="I36">
        <f t="shared" si="2"/>
        <v>2.0809878493170597</v>
      </c>
      <c r="J36">
        <v>6.1085158528103797E-2</v>
      </c>
      <c r="K36">
        <v>0.15981422559953301</v>
      </c>
      <c r="L36" t="s">
        <v>175</v>
      </c>
      <c r="M36">
        <v>64.205150000000003</v>
      </c>
      <c r="N36">
        <v>20.679349999999999</v>
      </c>
      <c r="O36">
        <v>59.701999999999998</v>
      </c>
      <c r="P36">
        <v>68.708299999999994</v>
      </c>
      <c r="Q36" t="s">
        <v>25</v>
      </c>
      <c r="R36" t="s">
        <v>26</v>
      </c>
      <c r="S36" t="s">
        <v>27</v>
      </c>
      <c r="T36" t="s">
        <v>28</v>
      </c>
      <c r="U36" t="s">
        <v>176</v>
      </c>
      <c r="V36" t="s">
        <v>177</v>
      </c>
      <c r="W36" t="s">
        <v>25</v>
      </c>
      <c r="X36" t="s">
        <v>26</v>
      </c>
      <c r="Y36" t="s">
        <v>27</v>
      </c>
      <c r="Z36" t="s">
        <v>28</v>
      </c>
      <c r="AA36" t="s">
        <v>178</v>
      </c>
      <c r="AB36" t="s">
        <v>179</v>
      </c>
    </row>
    <row r="37" spans="1:28" x14ac:dyDescent="0.25">
      <c r="A37">
        <v>18</v>
      </c>
      <c r="B37">
        <v>1.1031591476362299</v>
      </c>
      <c r="C37" t="s">
        <v>180</v>
      </c>
      <c r="D37">
        <v>4.69885834831568E-2</v>
      </c>
      <c r="E37">
        <f t="shared" si="1"/>
        <v>2.34942917415784E-2</v>
      </c>
      <c r="F37">
        <f>(K37-K36)/2</f>
        <v>8.2431496464960008E-3</v>
      </c>
      <c r="G37">
        <f t="shared" si="0"/>
        <v>3.1737441388074397E-2</v>
      </c>
      <c r="J37">
        <v>6.1085158528103797E-2</v>
      </c>
      <c r="K37">
        <v>0.17630052489252501</v>
      </c>
      <c r="L37" t="s">
        <v>175</v>
      </c>
      <c r="M37">
        <v>43.525799999999997</v>
      </c>
      <c r="N37">
        <v>20.679349999999999</v>
      </c>
      <c r="O37">
        <v>38.764000000000003</v>
      </c>
      <c r="P37">
        <v>60.27</v>
      </c>
      <c r="Q37" t="s">
        <v>25</v>
      </c>
      <c r="R37" t="s">
        <v>26</v>
      </c>
      <c r="S37" t="s">
        <v>27</v>
      </c>
      <c r="T37" t="s">
        <v>28</v>
      </c>
      <c r="U37" t="s">
        <v>176</v>
      </c>
      <c r="V37" t="s">
        <v>181</v>
      </c>
      <c r="W37" t="s">
        <v>25</v>
      </c>
      <c r="X37" t="s">
        <v>26</v>
      </c>
      <c r="Y37" t="s">
        <v>27</v>
      </c>
      <c r="Z37" t="s">
        <v>28</v>
      </c>
      <c r="AA37" t="s">
        <v>178</v>
      </c>
      <c r="AB37" t="s">
        <v>179</v>
      </c>
    </row>
    <row r="38" spans="1:28" x14ac:dyDescent="0.25">
      <c r="A38">
        <v>19</v>
      </c>
      <c r="B38">
        <v>1.0731200572619699</v>
      </c>
      <c r="C38" t="s">
        <v>182</v>
      </c>
      <c r="D38">
        <v>4.8921860981392798E-2</v>
      </c>
      <c r="E38">
        <f t="shared" si="1"/>
        <v>2.4460930490696399E-2</v>
      </c>
      <c r="F38">
        <f>(K38-K39)/2</f>
        <v>3.6931136820609958E-3</v>
      </c>
      <c r="G38">
        <f t="shared" si="0"/>
        <v>2.8154044172757395E-2</v>
      </c>
      <c r="H38">
        <f>LARGE(G38:G39,1)/LARGE(G38:G39,2)</f>
        <v>1.3556573823903699</v>
      </c>
      <c r="I38">
        <f t="shared" si="2"/>
        <v>1.3556573823903699</v>
      </c>
      <c r="J38">
        <v>6.3598419275810697E-2</v>
      </c>
      <c r="K38">
        <v>0.108401292733375</v>
      </c>
      <c r="L38" t="s">
        <v>183</v>
      </c>
      <c r="M38">
        <v>44.997100000000003</v>
      </c>
      <c r="N38">
        <v>22.8809</v>
      </c>
      <c r="O38">
        <v>44.997100000000003</v>
      </c>
      <c r="P38">
        <v>44.997100000000003</v>
      </c>
      <c r="Q38" t="s">
        <v>41</v>
      </c>
      <c r="R38" t="s">
        <v>184</v>
      </c>
      <c r="S38" t="s">
        <v>185</v>
      </c>
      <c r="T38" t="s">
        <v>186</v>
      </c>
      <c r="U38" t="s">
        <v>187</v>
      </c>
      <c r="V38" t="s">
        <v>188</v>
      </c>
      <c r="W38" t="s">
        <v>41</v>
      </c>
      <c r="X38" t="s">
        <v>184</v>
      </c>
      <c r="Y38" t="s">
        <v>185</v>
      </c>
      <c r="Z38" t="s">
        <v>189</v>
      </c>
      <c r="AA38" t="s">
        <v>190</v>
      </c>
      <c r="AB38" t="s">
        <v>191</v>
      </c>
    </row>
    <row r="39" spans="1:28" x14ac:dyDescent="0.25">
      <c r="A39">
        <v>19</v>
      </c>
      <c r="B39">
        <v>1.0731200572619699</v>
      </c>
      <c r="C39" t="s">
        <v>192</v>
      </c>
      <c r="D39">
        <v>4.8921860981392798E-2</v>
      </c>
      <c r="E39">
        <f t="shared" si="1"/>
        <v>2.4460930490696399E-2</v>
      </c>
      <c r="F39">
        <f>(K39-K38)/2</f>
        <v>-3.6931136820609958E-3</v>
      </c>
      <c r="G39">
        <f t="shared" si="0"/>
        <v>2.0767816808635403E-2</v>
      </c>
      <c r="J39">
        <v>6.3598419275810697E-2</v>
      </c>
      <c r="K39">
        <v>0.101015065369253</v>
      </c>
      <c r="L39" t="s">
        <v>183</v>
      </c>
      <c r="M39">
        <v>67.878</v>
      </c>
      <c r="N39">
        <v>22.8809</v>
      </c>
      <c r="O39">
        <v>67.878</v>
      </c>
      <c r="P39">
        <v>67.878</v>
      </c>
      <c r="Q39" t="s">
        <v>41</v>
      </c>
      <c r="R39" t="s">
        <v>184</v>
      </c>
      <c r="S39" t="s">
        <v>31</v>
      </c>
      <c r="T39" t="s">
        <v>31</v>
      </c>
      <c r="U39" t="s">
        <v>31</v>
      </c>
      <c r="V39" t="s">
        <v>193</v>
      </c>
      <c r="W39" t="s">
        <v>41</v>
      </c>
      <c r="X39" t="s">
        <v>184</v>
      </c>
      <c r="Y39" t="s">
        <v>185</v>
      </c>
      <c r="Z39" t="s">
        <v>189</v>
      </c>
      <c r="AA39" t="s">
        <v>190</v>
      </c>
      <c r="AB39" t="s">
        <v>191</v>
      </c>
    </row>
    <row r="40" spans="1:28" x14ac:dyDescent="0.25">
      <c r="A40">
        <v>20</v>
      </c>
      <c r="B40">
        <v>1.0258899933188399</v>
      </c>
      <c r="C40" t="s">
        <v>194</v>
      </c>
      <c r="D40">
        <v>4.9230003247342898E-2</v>
      </c>
      <c r="E40">
        <f t="shared" si="1"/>
        <v>2.4615001623671449E-2</v>
      </c>
      <c r="F40">
        <f>(K40-K41)/2</f>
        <v>1.942590041568007E-3</v>
      </c>
      <c r="G40">
        <f t="shared" si="0"/>
        <v>2.6557591665239456E-2</v>
      </c>
      <c r="H40">
        <f>LARGE(G40:G41,1)/LARGE(G40:G41,2)</f>
        <v>1.1713615717087102</v>
      </c>
      <c r="I40">
        <f t="shared" si="2"/>
        <v>1.1713615717087102</v>
      </c>
      <c r="J40">
        <v>6.3999004221545794E-2</v>
      </c>
      <c r="K40">
        <v>0.153950111938807</v>
      </c>
      <c r="L40" t="s">
        <v>195</v>
      </c>
      <c r="M40">
        <v>0.8</v>
      </c>
      <c r="N40">
        <v>20.265000000000001</v>
      </c>
      <c r="O40">
        <v>0.8</v>
      </c>
      <c r="P40">
        <v>9.77</v>
      </c>
      <c r="Q40" t="s">
        <v>41</v>
      </c>
      <c r="R40" t="s">
        <v>196</v>
      </c>
      <c r="S40" t="s">
        <v>197</v>
      </c>
      <c r="T40" t="s">
        <v>198</v>
      </c>
      <c r="U40" t="s">
        <v>199</v>
      </c>
      <c r="V40" t="s">
        <v>200</v>
      </c>
      <c r="W40" t="s">
        <v>41</v>
      </c>
      <c r="X40" t="s">
        <v>196</v>
      </c>
      <c r="Y40" t="s">
        <v>197</v>
      </c>
      <c r="Z40" t="s">
        <v>198</v>
      </c>
      <c r="AA40" t="s">
        <v>201</v>
      </c>
      <c r="AB40" t="s">
        <v>202</v>
      </c>
    </row>
    <row r="41" spans="1:28" x14ac:dyDescent="0.25">
      <c r="A41">
        <v>20</v>
      </c>
      <c r="B41">
        <v>1.0258899933188399</v>
      </c>
      <c r="C41" t="s">
        <v>203</v>
      </c>
      <c r="D41">
        <v>4.9230003247342898E-2</v>
      </c>
      <c r="E41">
        <f t="shared" si="1"/>
        <v>2.4615001623671449E-2</v>
      </c>
      <c r="F41">
        <f>(K41-K40)/2</f>
        <v>-1.942590041568007E-3</v>
      </c>
      <c r="G41">
        <f t="shared" si="0"/>
        <v>2.2672411582103442E-2</v>
      </c>
      <c r="J41">
        <v>6.3999004221545794E-2</v>
      </c>
      <c r="K41">
        <v>0.15006493185567099</v>
      </c>
      <c r="L41" t="s">
        <v>195</v>
      </c>
      <c r="M41">
        <v>21.065000000000001</v>
      </c>
      <c r="N41">
        <v>20.265000000000001</v>
      </c>
      <c r="O41">
        <v>31</v>
      </c>
      <c r="P41">
        <v>37.78</v>
      </c>
      <c r="Q41" t="s">
        <v>41</v>
      </c>
      <c r="R41" t="s">
        <v>196</v>
      </c>
      <c r="S41" t="s">
        <v>197</v>
      </c>
      <c r="T41" t="s">
        <v>198</v>
      </c>
      <c r="U41" t="s">
        <v>204</v>
      </c>
      <c r="V41" t="s">
        <v>205</v>
      </c>
      <c r="W41" t="s">
        <v>41</v>
      </c>
      <c r="X41" t="s">
        <v>196</v>
      </c>
      <c r="Y41" t="s">
        <v>197</v>
      </c>
      <c r="Z41" t="s">
        <v>198</v>
      </c>
      <c r="AA41" t="s">
        <v>201</v>
      </c>
      <c r="AB41" t="s">
        <v>202</v>
      </c>
    </row>
    <row r="42" spans="1:28" x14ac:dyDescent="0.25">
      <c r="A42">
        <v>21</v>
      </c>
      <c r="B42">
        <v>1.0320845778277099</v>
      </c>
      <c r="C42" t="s">
        <v>206</v>
      </c>
      <c r="D42">
        <v>4.9292609718496E-2</v>
      </c>
      <c r="E42">
        <f t="shared" si="1"/>
        <v>2.4646304859248E-2</v>
      </c>
      <c r="F42">
        <f t="shared" ref="F42" si="3">(K42-K43)/2</f>
        <v>3.7623795614269984E-3</v>
      </c>
      <c r="G42">
        <f t="shared" ref="G42:G105" si="4">E42+F42</f>
        <v>2.8408684420674998E-2</v>
      </c>
      <c r="H42">
        <f t="shared" ref="H42" si="5">LARGE(G42:G43,1)/LARGE(G42:G43,2)</f>
        <v>1.3603134475700849</v>
      </c>
      <c r="I42">
        <f t="shared" ref="I42" si="6">IF(AND(G42&gt;G43,M42&lt;M43),H42,IF(AND(G43&gt;G42,M43&lt;M42),H42,(H42*(-1))))</f>
        <v>1.3603134475700849</v>
      </c>
      <c r="J42">
        <v>6.40803926340449E-2</v>
      </c>
      <c r="K42">
        <v>0.242053608567666</v>
      </c>
      <c r="L42" t="s">
        <v>207</v>
      </c>
      <c r="M42">
        <v>33.573</v>
      </c>
      <c r="N42">
        <v>22.858499999999999</v>
      </c>
      <c r="O42">
        <v>33.573</v>
      </c>
      <c r="P42">
        <v>33.573</v>
      </c>
      <c r="Q42" t="s">
        <v>41</v>
      </c>
      <c r="R42" t="s">
        <v>208</v>
      </c>
      <c r="S42" t="s">
        <v>209</v>
      </c>
      <c r="T42" t="s">
        <v>210</v>
      </c>
      <c r="U42" t="s">
        <v>211</v>
      </c>
      <c r="V42" t="s">
        <v>212</v>
      </c>
      <c r="W42" t="s">
        <v>41</v>
      </c>
      <c r="X42" t="s">
        <v>213</v>
      </c>
      <c r="Y42" t="s">
        <v>214</v>
      </c>
      <c r="Z42" t="s">
        <v>31</v>
      </c>
      <c r="AA42" t="s">
        <v>31</v>
      </c>
      <c r="AB42" t="s">
        <v>215</v>
      </c>
    </row>
    <row r="43" spans="1:28" x14ac:dyDescent="0.25">
      <c r="A43">
        <v>21</v>
      </c>
      <c r="B43">
        <v>1.0320845778277099</v>
      </c>
      <c r="C43" t="s">
        <v>216</v>
      </c>
      <c r="D43">
        <v>4.9292609718496E-2</v>
      </c>
      <c r="E43">
        <f t="shared" si="1"/>
        <v>2.4646304859248E-2</v>
      </c>
      <c r="F43">
        <f t="shared" ref="F43" si="7">(K43-K42)/2</f>
        <v>-3.7623795614269984E-3</v>
      </c>
      <c r="G43">
        <f t="shared" si="4"/>
        <v>2.0883925297821002E-2</v>
      </c>
      <c r="J43">
        <v>6.40803926340449E-2</v>
      </c>
      <c r="K43">
        <v>0.234528849444812</v>
      </c>
      <c r="L43" t="s">
        <v>207</v>
      </c>
      <c r="M43">
        <v>56.4315</v>
      </c>
      <c r="N43">
        <v>22.858499999999999</v>
      </c>
      <c r="O43">
        <v>45.073</v>
      </c>
      <c r="P43">
        <v>60.298000000000002</v>
      </c>
      <c r="Q43" t="s">
        <v>41</v>
      </c>
      <c r="R43" t="s">
        <v>208</v>
      </c>
      <c r="S43" t="s">
        <v>31</v>
      </c>
      <c r="T43" t="s">
        <v>31</v>
      </c>
      <c r="U43" t="s">
        <v>31</v>
      </c>
      <c r="V43" t="s">
        <v>217</v>
      </c>
      <c r="W43" t="s">
        <v>41</v>
      </c>
      <c r="X43" t="s">
        <v>213</v>
      </c>
      <c r="Y43" t="s">
        <v>214</v>
      </c>
      <c r="Z43" t="s">
        <v>31</v>
      </c>
      <c r="AA43" t="s">
        <v>31</v>
      </c>
      <c r="AB43" t="s">
        <v>215</v>
      </c>
    </row>
    <row r="44" spans="1:28" x14ac:dyDescent="0.25">
      <c r="A44">
        <v>22</v>
      </c>
      <c r="B44">
        <v>-1.0853935970606099</v>
      </c>
      <c r="C44" t="s">
        <v>218</v>
      </c>
      <c r="D44">
        <v>5.4297270732534098E-2</v>
      </c>
      <c r="E44">
        <f t="shared" si="1"/>
        <v>2.7148635366267049E-2</v>
      </c>
      <c r="F44">
        <f t="shared" ref="F44" si="8">(K44-K45)/2</f>
        <v>7.4713249054254999E-3</v>
      </c>
      <c r="G44">
        <f t="shared" si="4"/>
        <v>3.4619960271692549E-2</v>
      </c>
      <c r="H44">
        <f t="shared" ref="H44" si="9">LARGE(G44:G45,1)/LARGE(G44:G45,2)</f>
        <v>1.7593847665608229</v>
      </c>
      <c r="I44">
        <f t="shared" ref="I44" si="10">IF(AND(G44&gt;G45,M44&lt;M45),H44,IF(AND(G45&gt;G44,M45&lt;M44),H44,(H44*(-1))))</f>
        <v>-1.7593847665608229</v>
      </c>
      <c r="J44">
        <v>7.0586451952294404E-2</v>
      </c>
      <c r="K44">
        <v>0.189928249729368</v>
      </c>
      <c r="L44" t="s">
        <v>219</v>
      </c>
      <c r="M44">
        <v>58.364899999999999</v>
      </c>
      <c r="N44">
        <v>24.7029</v>
      </c>
      <c r="O44">
        <v>58.261000000000003</v>
      </c>
      <c r="P44">
        <v>63.703000000000003</v>
      </c>
      <c r="Q44" t="s">
        <v>41</v>
      </c>
      <c r="R44" t="s">
        <v>52</v>
      </c>
      <c r="S44" t="s">
        <v>31</v>
      </c>
      <c r="T44" t="s">
        <v>31</v>
      </c>
      <c r="U44" t="s">
        <v>31</v>
      </c>
      <c r="V44" t="s">
        <v>220</v>
      </c>
      <c r="W44" t="s">
        <v>41</v>
      </c>
      <c r="X44" t="s">
        <v>52</v>
      </c>
      <c r="Y44" t="s">
        <v>221</v>
      </c>
      <c r="Z44" t="s">
        <v>222</v>
      </c>
      <c r="AA44" t="s">
        <v>223</v>
      </c>
      <c r="AB44" t="s">
        <v>224</v>
      </c>
    </row>
    <row r="45" spans="1:28" x14ac:dyDescent="0.25">
      <c r="A45">
        <v>22</v>
      </c>
      <c r="B45">
        <v>-1.0853935970606099</v>
      </c>
      <c r="C45" t="s">
        <v>225</v>
      </c>
      <c r="D45">
        <v>5.4297270732534098E-2</v>
      </c>
      <c r="E45">
        <f t="shared" si="1"/>
        <v>2.7148635366267049E-2</v>
      </c>
      <c r="F45">
        <f t="shared" ref="F45" si="11">(K45-K44)/2</f>
        <v>-7.4713249054254999E-3</v>
      </c>
      <c r="G45">
        <f t="shared" si="4"/>
        <v>1.9677310460841549E-2</v>
      </c>
      <c r="J45">
        <v>7.0586451952294404E-2</v>
      </c>
      <c r="K45">
        <v>0.174985599918517</v>
      </c>
      <c r="L45" t="s">
        <v>219</v>
      </c>
      <c r="M45">
        <v>33.661999999999999</v>
      </c>
      <c r="N45">
        <v>24.7029</v>
      </c>
      <c r="O45">
        <v>33.661999999999999</v>
      </c>
      <c r="P45">
        <v>33.661999999999999</v>
      </c>
      <c r="Q45" t="s">
        <v>41</v>
      </c>
      <c r="R45" t="s">
        <v>52</v>
      </c>
      <c r="S45" t="s">
        <v>102</v>
      </c>
      <c r="T45" t="s">
        <v>226</v>
      </c>
      <c r="U45" t="s">
        <v>227</v>
      </c>
      <c r="V45" t="s">
        <v>228</v>
      </c>
      <c r="W45" t="s">
        <v>41</v>
      </c>
      <c r="X45" t="s">
        <v>52</v>
      </c>
      <c r="Y45" t="s">
        <v>221</v>
      </c>
      <c r="Z45" t="s">
        <v>222</v>
      </c>
      <c r="AA45" t="s">
        <v>223</v>
      </c>
      <c r="AB45" t="s">
        <v>224</v>
      </c>
    </row>
    <row r="46" spans="1:28" x14ac:dyDescent="0.25">
      <c r="A46">
        <v>23</v>
      </c>
      <c r="B46">
        <v>-1.0445963764803301</v>
      </c>
      <c r="C46" t="s">
        <v>229</v>
      </c>
      <c r="D46">
        <v>5.4697616722321603E-2</v>
      </c>
      <c r="E46">
        <f t="shared" si="1"/>
        <v>2.7348808361160801E-2</v>
      </c>
      <c r="F46">
        <f t="shared" ref="F46" si="12">(K46-K47)/2</f>
        <v>1.7989742831522534E-3</v>
      </c>
      <c r="G46">
        <f t="shared" si="4"/>
        <v>2.9147782644313055E-2</v>
      </c>
      <c r="H46">
        <f t="shared" ref="H46" si="13">LARGE(G46:G47,1)/LARGE(G46:G47,2)</f>
        <v>1.1408208192397367</v>
      </c>
      <c r="I46">
        <f t="shared" ref="I46" si="14">IF(AND(G46&gt;G47,M46&lt;M47),H46,IF(AND(G47&gt;G46,M47&lt;M46),H46,(H46*(-1))))</f>
        <v>-1.1408208192397367</v>
      </c>
      <c r="J46">
        <v>7.1106901739018097E-2</v>
      </c>
      <c r="K46">
        <v>8.4275995759025002E-2</v>
      </c>
      <c r="L46" t="s">
        <v>230</v>
      </c>
      <c r="M46">
        <v>68.503</v>
      </c>
      <c r="N46">
        <v>22.954000000000001</v>
      </c>
      <c r="O46">
        <v>68.503</v>
      </c>
      <c r="P46">
        <v>68.503</v>
      </c>
      <c r="Q46" t="s">
        <v>25</v>
      </c>
      <c r="R46" t="s">
        <v>26</v>
      </c>
      <c r="S46" t="s">
        <v>31</v>
      </c>
      <c r="T46" t="s">
        <v>31</v>
      </c>
      <c r="U46" t="s">
        <v>31</v>
      </c>
      <c r="V46" t="s">
        <v>231</v>
      </c>
      <c r="W46" t="s">
        <v>25</v>
      </c>
      <c r="X46" t="s">
        <v>26</v>
      </c>
      <c r="Y46" t="s">
        <v>232</v>
      </c>
      <c r="Z46" t="s">
        <v>31</v>
      </c>
      <c r="AA46" t="s">
        <v>31</v>
      </c>
      <c r="AB46" t="s">
        <v>233</v>
      </c>
    </row>
    <row r="47" spans="1:28" x14ac:dyDescent="0.25">
      <c r="A47">
        <v>23</v>
      </c>
      <c r="B47">
        <v>-1.0445963764803301</v>
      </c>
      <c r="C47" t="s">
        <v>234</v>
      </c>
      <c r="D47">
        <v>5.4697616722321603E-2</v>
      </c>
      <c r="E47">
        <f t="shared" si="1"/>
        <v>2.7348808361160801E-2</v>
      </c>
      <c r="F47">
        <f t="shared" ref="F47" si="15">(K47-K46)/2</f>
        <v>-1.7989742831522534E-3</v>
      </c>
      <c r="G47">
        <f t="shared" si="4"/>
        <v>2.5549834078008548E-2</v>
      </c>
      <c r="J47">
        <v>7.1106901739018097E-2</v>
      </c>
      <c r="K47">
        <v>8.0678047192720495E-2</v>
      </c>
      <c r="L47" t="s">
        <v>230</v>
      </c>
      <c r="M47">
        <v>45.548999999999999</v>
      </c>
      <c r="N47">
        <v>22.954000000000001</v>
      </c>
      <c r="O47">
        <v>45.526899999999998</v>
      </c>
      <c r="P47">
        <v>58.759</v>
      </c>
      <c r="Q47" t="s">
        <v>25</v>
      </c>
      <c r="R47" t="s">
        <v>26</v>
      </c>
      <c r="S47" t="s">
        <v>232</v>
      </c>
      <c r="T47" t="s">
        <v>235</v>
      </c>
      <c r="U47" t="s">
        <v>31</v>
      </c>
      <c r="V47" t="s">
        <v>236</v>
      </c>
      <c r="W47" t="s">
        <v>25</v>
      </c>
      <c r="X47" t="s">
        <v>26</v>
      </c>
      <c r="Y47" t="s">
        <v>232</v>
      </c>
      <c r="Z47" t="s">
        <v>31</v>
      </c>
      <c r="AA47" t="s">
        <v>31</v>
      </c>
      <c r="AB47" t="s">
        <v>233</v>
      </c>
    </row>
    <row r="48" spans="1:28" x14ac:dyDescent="0.25">
      <c r="A48">
        <v>24</v>
      </c>
      <c r="B48">
        <v>1.0683574698953799</v>
      </c>
      <c r="C48" t="s">
        <v>237</v>
      </c>
      <c r="D48">
        <v>5.5902971649514299E-2</v>
      </c>
      <c r="E48">
        <f t="shared" si="1"/>
        <v>2.795148582475715E-2</v>
      </c>
      <c r="F48">
        <f t="shared" ref="F48" si="16">(K48-K49)/2</f>
        <v>4.7296114396490063E-3</v>
      </c>
      <c r="G48">
        <f t="shared" si="4"/>
        <v>3.2681097264406156E-2</v>
      </c>
      <c r="H48">
        <f t="shared" ref="H48" si="17">LARGE(G48:G49,1)/LARGE(G48:G49,2)</f>
        <v>1.4073410579364807</v>
      </c>
      <c r="I48">
        <f t="shared" ref="I48" si="18">IF(AND(G48&gt;G49,M48&lt;M49),H48,IF(AND(G49&gt;G48,M49&lt;M48),H48,(H48*(-1))))</f>
        <v>1.4073410579364807</v>
      </c>
      <c r="J48">
        <v>7.2673863144368606E-2</v>
      </c>
      <c r="K48">
        <v>0.14783799690025901</v>
      </c>
      <c r="L48" t="s">
        <v>238</v>
      </c>
      <c r="M48">
        <v>44.996499999999997</v>
      </c>
      <c r="N48">
        <v>20.735499999999998</v>
      </c>
      <c r="O48">
        <v>44.985999999999997</v>
      </c>
      <c r="P48">
        <v>45.006999999999998</v>
      </c>
      <c r="Q48" t="s">
        <v>41</v>
      </c>
      <c r="R48" t="s">
        <v>42</v>
      </c>
      <c r="S48" t="s">
        <v>157</v>
      </c>
      <c r="T48" t="s">
        <v>239</v>
      </c>
      <c r="U48" t="s">
        <v>240</v>
      </c>
      <c r="V48" t="s">
        <v>241</v>
      </c>
      <c r="W48" t="s">
        <v>41</v>
      </c>
      <c r="X48" t="s">
        <v>42</v>
      </c>
      <c r="Y48" t="s">
        <v>157</v>
      </c>
      <c r="Z48" t="s">
        <v>242</v>
      </c>
      <c r="AA48" t="s">
        <v>243</v>
      </c>
      <c r="AB48" t="s">
        <v>244</v>
      </c>
    </row>
    <row r="49" spans="1:28" x14ac:dyDescent="0.25">
      <c r="A49">
        <v>24</v>
      </c>
      <c r="B49">
        <v>1.0683574698953799</v>
      </c>
      <c r="C49" t="s">
        <v>245</v>
      </c>
      <c r="D49">
        <v>5.5902971649514299E-2</v>
      </c>
      <c r="E49">
        <f t="shared" si="1"/>
        <v>2.795148582475715E-2</v>
      </c>
      <c r="F49">
        <f t="shared" ref="F49" si="19">(K49-K48)/2</f>
        <v>-4.7296114396490063E-3</v>
      </c>
      <c r="G49">
        <f t="shared" si="4"/>
        <v>2.3221874385108143E-2</v>
      </c>
      <c r="J49">
        <v>7.2673863144368606E-2</v>
      </c>
      <c r="K49">
        <v>0.13837877402096099</v>
      </c>
      <c r="L49" t="s">
        <v>238</v>
      </c>
      <c r="M49">
        <v>65.731999999999999</v>
      </c>
      <c r="N49">
        <v>20.735499999999998</v>
      </c>
      <c r="O49">
        <v>65.646000000000001</v>
      </c>
      <c r="P49">
        <v>65.805000000000007</v>
      </c>
      <c r="Q49" t="s">
        <v>41</v>
      </c>
      <c r="R49" t="s">
        <v>42</v>
      </c>
      <c r="S49" t="s">
        <v>157</v>
      </c>
      <c r="T49" t="s">
        <v>239</v>
      </c>
      <c r="U49" t="s">
        <v>246</v>
      </c>
      <c r="V49" t="s">
        <v>247</v>
      </c>
      <c r="W49" t="s">
        <v>41</v>
      </c>
      <c r="X49" t="s">
        <v>42</v>
      </c>
      <c r="Y49" t="s">
        <v>157</v>
      </c>
      <c r="Z49" t="s">
        <v>242</v>
      </c>
      <c r="AA49" t="s">
        <v>243</v>
      </c>
      <c r="AB49" t="s">
        <v>244</v>
      </c>
    </row>
    <row r="50" spans="1:28" x14ac:dyDescent="0.25">
      <c r="A50">
        <v>25</v>
      </c>
      <c r="B50">
        <v>-1.05857271040107</v>
      </c>
      <c r="C50" t="s">
        <v>248</v>
      </c>
      <c r="D50">
        <v>5.9115176011234997E-2</v>
      </c>
      <c r="E50">
        <f t="shared" si="1"/>
        <v>2.9557588005617499E-2</v>
      </c>
      <c r="F50">
        <f t="shared" ref="F50" si="20">(K50-K51)/2</f>
        <v>3.8223343133955007E-3</v>
      </c>
      <c r="G50">
        <f t="shared" si="4"/>
        <v>3.3379922319013003E-2</v>
      </c>
      <c r="H50">
        <f t="shared" ref="H50" si="21">LARGE(G50:G51,1)/LARGE(G50:G51,2)</f>
        <v>1.2970504475384854</v>
      </c>
      <c r="I50">
        <f t="shared" ref="I50" si="22">IF(AND(G50&gt;G51,M50&lt;M51),H50,IF(AND(G51&gt;G50,M51&lt;M50),H50,(H50*(-1))))</f>
        <v>-1.2970504475384854</v>
      </c>
      <c r="J50">
        <v>7.68497288146055E-2</v>
      </c>
      <c r="K50">
        <v>0.13816054495289501</v>
      </c>
      <c r="L50" t="s">
        <v>249</v>
      </c>
      <c r="M50">
        <v>74.683999999999997</v>
      </c>
      <c r="N50">
        <v>21.01</v>
      </c>
      <c r="O50">
        <v>69.372</v>
      </c>
      <c r="P50">
        <v>74.73</v>
      </c>
      <c r="Q50" t="s">
        <v>41</v>
      </c>
      <c r="R50" t="s">
        <v>42</v>
      </c>
      <c r="S50" t="s">
        <v>157</v>
      </c>
      <c r="T50" t="s">
        <v>242</v>
      </c>
      <c r="U50" t="s">
        <v>250</v>
      </c>
      <c r="V50" t="s">
        <v>251</v>
      </c>
      <c r="W50" t="s">
        <v>41</v>
      </c>
      <c r="X50" t="s">
        <v>42</v>
      </c>
      <c r="Y50" t="s">
        <v>157</v>
      </c>
      <c r="Z50" t="s">
        <v>242</v>
      </c>
      <c r="AA50" t="s">
        <v>252</v>
      </c>
      <c r="AB50" t="s">
        <v>253</v>
      </c>
    </row>
    <row r="51" spans="1:28" x14ac:dyDescent="0.25">
      <c r="A51">
        <v>25</v>
      </c>
      <c r="B51">
        <v>-1.05857271040107</v>
      </c>
      <c r="C51" t="s">
        <v>254</v>
      </c>
      <c r="D51">
        <v>5.9115176011234997E-2</v>
      </c>
      <c r="E51">
        <f t="shared" si="1"/>
        <v>2.9557588005617499E-2</v>
      </c>
      <c r="F51">
        <f t="shared" ref="F51" si="23">(K51-K50)/2</f>
        <v>-3.8223343133955007E-3</v>
      </c>
      <c r="G51">
        <f t="shared" si="4"/>
        <v>2.5735253692221998E-2</v>
      </c>
      <c r="J51">
        <v>7.68497288146055E-2</v>
      </c>
      <c r="K51">
        <v>0.13051587632610401</v>
      </c>
      <c r="L51" t="s">
        <v>249</v>
      </c>
      <c r="M51">
        <v>53.673999999999999</v>
      </c>
      <c r="N51">
        <v>21.01</v>
      </c>
      <c r="O51">
        <v>32.616</v>
      </c>
      <c r="P51">
        <v>59.493000000000002</v>
      </c>
      <c r="Q51" t="s">
        <v>41</v>
      </c>
      <c r="R51" t="s">
        <v>42</v>
      </c>
      <c r="S51" t="s">
        <v>157</v>
      </c>
      <c r="T51" t="s">
        <v>242</v>
      </c>
      <c r="U51" t="s">
        <v>255</v>
      </c>
      <c r="V51" t="s">
        <v>256</v>
      </c>
      <c r="W51" t="s">
        <v>41</v>
      </c>
      <c r="X51" t="s">
        <v>42</v>
      </c>
      <c r="Y51" t="s">
        <v>157</v>
      </c>
      <c r="Z51" t="s">
        <v>242</v>
      </c>
      <c r="AA51" t="s">
        <v>252</v>
      </c>
      <c r="AB51" t="s">
        <v>253</v>
      </c>
    </row>
    <row r="52" spans="1:28" x14ac:dyDescent="0.25">
      <c r="A52">
        <v>26</v>
      </c>
      <c r="B52">
        <v>1.04187426861632</v>
      </c>
      <c r="C52" t="s">
        <v>257</v>
      </c>
      <c r="D52">
        <v>6.3118074017346495E-2</v>
      </c>
      <c r="E52">
        <f t="shared" si="1"/>
        <v>3.1559037008673248E-2</v>
      </c>
      <c r="F52">
        <f t="shared" ref="F52" si="24">(K52-K53)/2</f>
        <v>-4.7847197577984973E-3</v>
      </c>
      <c r="G52">
        <f t="shared" si="4"/>
        <v>2.677431725087475E-2</v>
      </c>
      <c r="H52">
        <f t="shared" ref="H52" si="25">LARGE(G52:G53,1)/LARGE(G52:G53,2)</f>
        <v>1.3574111498691661</v>
      </c>
      <c r="I52">
        <f t="shared" ref="I52" si="26">IF(AND(G52&gt;G53,M52&lt;M53),H52,IF(AND(G53&gt;G52,M53&lt;M52),H52,(H52*(-1))))</f>
        <v>1.3574111498691661</v>
      </c>
      <c r="J52">
        <v>8.2053496222550495E-2</v>
      </c>
      <c r="K52">
        <v>0.22852792017162801</v>
      </c>
      <c r="L52" t="s">
        <v>258</v>
      </c>
      <c r="M52">
        <v>59.48</v>
      </c>
      <c r="N52">
        <v>25.858000000000001</v>
      </c>
      <c r="O52">
        <v>59.48</v>
      </c>
      <c r="P52">
        <v>59.48</v>
      </c>
      <c r="Q52" t="s">
        <v>41</v>
      </c>
      <c r="R52" t="s">
        <v>42</v>
      </c>
      <c r="S52" t="s">
        <v>259</v>
      </c>
      <c r="T52" t="s">
        <v>260</v>
      </c>
      <c r="U52" t="s">
        <v>261</v>
      </c>
      <c r="V52" t="s">
        <v>262</v>
      </c>
      <c r="W52" t="s">
        <v>41</v>
      </c>
      <c r="X52" t="s">
        <v>42</v>
      </c>
      <c r="Y52" t="s">
        <v>259</v>
      </c>
      <c r="Z52" t="s">
        <v>260</v>
      </c>
      <c r="AA52" t="s">
        <v>263</v>
      </c>
      <c r="AB52" t="s">
        <v>264</v>
      </c>
    </row>
    <row r="53" spans="1:28" x14ac:dyDescent="0.25">
      <c r="A53">
        <v>26</v>
      </c>
      <c r="B53">
        <v>1.04187426861632</v>
      </c>
      <c r="C53" t="s">
        <v>265</v>
      </c>
      <c r="D53">
        <v>6.3118074017346495E-2</v>
      </c>
      <c r="E53">
        <f t="shared" si="1"/>
        <v>3.1559037008673248E-2</v>
      </c>
      <c r="F53">
        <f t="shared" ref="F53" si="27">(K53-K52)/2</f>
        <v>4.7847197577984973E-3</v>
      </c>
      <c r="G53">
        <f t="shared" si="4"/>
        <v>3.6343756766471745E-2</v>
      </c>
      <c r="J53">
        <v>8.2053496222550495E-2</v>
      </c>
      <c r="K53">
        <v>0.23809735968722501</v>
      </c>
      <c r="L53" t="s">
        <v>258</v>
      </c>
      <c r="M53">
        <v>33.622</v>
      </c>
      <c r="N53">
        <v>25.858000000000001</v>
      </c>
      <c r="O53">
        <v>33.576000000000001</v>
      </c>
      <c r="P53">
        <v>33.667999999999999</v>
      </c>
      <c r="Q53" t="s">
        <v>41</v>
      </c>
      <c r="R53" t="s">
        <v>42</v>
      </c>
      <c r="S53" t="s">
        <v>259</v>
      </c>
      <c r="T53" t="s">
        <v>260</v>
      </c>
      <c r="U53" t="s">
        <v>266</v>
      </c>
      <c r="V53" t="s">
        <v>267</v>
      </c>
      <c r="W53" t="s">
        <v>41</v>
      </c>
      <c r="X53" t="s">
        <v>42</v>
      </c>
      <c r="Y53" t="s">
        <v>259</v>
      </c>
      <c r="Z53" t="s">
        <v>260</v>
      </c>
      <c r="AA53" t="s">
        <v>263</v>
      </c>
      <c r="AB53" t="s">
        <v>264</v>
      </c>
    </row>
    <row r="54" spans="1:28" x14ac:dyDescent="0.25">
      <c r="A54">
        <v>27</v>
      </c>
      <c r="B54">
        <v>1.07639368641481</v>
      </c>
      <c r="C54" t="s">
        <v>268</v>
      </c>
      <c r="D54">
        <v>6.8510909415432697E-2</v>
      </c>
      <c r="E54">
        <f t="shared" si="1"/>
        <v>3.4255454707716348E-2</v>
      </c>
      <c r="F54">
        <f t="shared" ref="F54" si="28">(K54-K55)/2</f>
        <v>-4.6145802310735007E-3</v>
      </c>
      <c r="G54">
        <f t="shared" si="4"/>
        <v>2.9640874476642848E-2</v>
      </c>
      <c r="H54">
        <f t="shared" ref="H54" si="29">LARGE(G54:G55,1)/LARGE(G54:G55,2)</f>
        <v>1.3113659979707961</v>
      </c>
      <c r="I54">
        <f t="shared" ref="I54" si="30">IF(AND(G54&gt;G55,M54&lt;M55),H54,IF(AND(G55&gt;G54,M55&lt;M54),H54,(H54*(-1))))</f>
        <v>1.3113659979707961</v>
      </c>
      <c r="J54">
        <v>8.9064182240062503E-2</v>
      </c>
      <c r="K54">
        <v>0.12081051321485101</v>
      </c>
      <c r="L54" t="s">
        <v>269</v>
      </c>
      <c r="M54">
        <v>71.614999999999995</v>
      </c>
      <c r="N54">
        <v>26.542000000000002</v>
      </c>
      <c r="O54">
        <v>71.614999999999995</v>
      </c>
      <c r="P54">
        <v>71.614999999999995</v>
      </c>
      <c r="Q54" t="s">
        <v>41</v>
      </c>
      <c r="R54" t="s">
        <v>270</v>
      </c>
      <c r="S54" t="s">
        <v>31</v>
      </c>
      <c r="T54" t="s">
        <v>31</v>
      </c>
      <c r="U54" t="s">
        <v>31</v>
      </c>
      <c r="V54" t="s">
        <v>271</v>
      </c>
      <c r="W54" t="s">
        <v>41</v>
      </c>
      <c r="X54" t="s">
        <v>270</v>
      </c>
      <c r="Y54" t="s">
        <v>272</v>
      </c>
      <c r="Z54" t="s">
        <v>273</v>
      </c>
      <c r="AA54" t="s">
        <v>274</v>
      </c>
      <c r="AB54" t="s">
        <v>275</v>
      </c>
    </row>
    <row r="55" spans="1:28" x14ac:dyDescent="0.25">
      <c r="A55">
        <v>27</v>
      </c>
      <c r="B55">
        <v>1.07639368641481</v>
      </c>
      <c r="C55" t="s">
        <v>276</v>
      </c>
      <c r="D55">
        <v>6.8510909415432697E-2</v>
      </c>
      <c r="E55">
        <f t="shared" si="1"/>
        <v>3.4255454707716348E-2</v>
      </c>
      <c r="F55">
        <f t="shared" ref="F55" si="31">(K55-K54)/2</f>
        <v>4.6145802310735007E-3</v>
      </c>
      <c r="G55">
        <f t="shared" si="4"/>
        <v>3.8870034938789849E-2</v>
      </c>
      <c r="J55">
        <v>8.9064182240062503E-2</v>
      </c>
      <c r="K55">
        <v>0.13003967367699801</v>
      </c>
      <c r="L55" t="s">
        <v>269</v>
      </c>
      <c r="M55">
        <v>45.073</v>
      </c>
      <c r="N55">
        <v>26.542000000000002</v>
      </c>
      <c r="O55">
        <v>45.073</v>
      </c>
      <c r="P55">
        <v>45.073</v>
      </c>
      <c r="Q55" t="s">
        <v>41</v>
      </c>
      <c r="R55" t="s">
        <v>270</v>
      </c>
      <c r="S55" t="s">
        <v>272</v>
      </c>
      <c r="T55" t="s">
        <v>273</v>
      </c>
      <c r="U55" t="s">
        <v>277</v>
      </c>
      <c r="V55" t="s">
        <v>278</v>
      </c>
      <c r="W55" t="s">
        <v>41</v>
      </c>
      <c r="X55" t="s">
        <v>270</v>
      </c>
      <c r="Y55" t="s">
        <v>272</v>
      </c>
      <c r="Z55" t="s">
        <v>273</v>
      </c>
      <c r="AA55" t="s">
        <v>274</v>
      </c>
      <c r="AB55" t="s">
        <v>275</v>
      </c>
    </row>
    <row r="56" spans="1:28" x14ac:dyDescent="0.25">
      <c r="A56">
        <v>28</v>
      </c>
      <c r="B56">
        <v>-1.04334629540825</v>
      </c>
      <c r="C56" t="s">
        <v>279</v>
      </c>
      <c r="D56">
        <v>7.0544136735906093E-2</v>
      </c>
      <c r="E56">
        <f t="shared" si="1"/>
        <v>3.5272068367953047E-2</v>
      </c>
      <c r="F56">
        <f t="shared" ref="F56" si="32">(K56-K57)/2</f>
        <v>-6.1640462273455099E-3</v>
      </c>
      <c r="G56">
        <f t="shared" si="4"/>
        <v>2.9108022140607537E-2</v>
      </c>
      <c r="H56">
        <f t="shared" ref="H56" si="33">LARGE(G56:G57,1)/LARGE(G56:G57,2)</f>
        <v>1.4235290324825109</v>
      </c>
      <c r="I56">
        <f t="shared" ref="I56" si="34">IF(AND(G56&gt;G57,M56&lt;M57),H56,IF(AND(G57&gt;G56,M57&lt;M56),H56,(H56*(-1))))</f>
        <v>-1.4235290324825109</v>
      </c>
      <c r="J56">
        <v>9.1707377756678005E-2</v>
      </c>
      <c r="K56">
        <v>0.28440936736530498</v>
      </c>
      <c r="L56" t="s">
        <v>280</v>
      </c>
      <c r="M56">
        <v>37.868000000000002</v>
      </c>
      <c r="N56">
        <v>21.6</v>
      </c>
      <c r="O56">
        <v>37.868000000000002</v>
      </c>
      <c r="P56">
        <v>37.868000000000002</v>
      </c>
      <c r="Q56" t="s">
        <v>41</v>
      </c>
      <c r="R56" t="s">
        <v>213</v>
      </c>
      <c r="S56" t="s">
        <v>281</v>
      </c>
      <c r="T56" t="s">
        <v>282</v>
      </c>
      <c r="U56" t="s">
        <v>283</v>
      </c>
      <c r="V56" t="s">
        <v>284</v>
      </c>
      <c r="W56" t="s">
        <v>41</v>
      </c>
      <c r="X56" t="s">
        <v>42</v>
      </c>
      <c r="Y56" t="s">
        <v>43</v>
      </c>
      <c r="Z56" t="s">
        <v>31</v>
      </c>
      <c r="AA56" t="s">
        <v>31</v>
      </c>
      <c r="AB56" t="s">
        <v>285</v>
      </c>
    </row>
    <row r="57" spans="1:28" x14ac:dyDescent="0.25">
      <c r="A57">
        <v>28</v>
      </c>
      <c r="B57">
        <v>-1.04334629540825</v>
      </c>
      <c r="C57" t="s">
        <v>286</v>
      </c>
      <c r="D57">
        <v>7.0544136735906093E-2</v>
      </c>
      <c r="E57">
        <f t="shared" si="1"/>
        <v>3.5272068367953047E-2</v>
      </c>
      <c r="F57">
        <f t="shared" ref="F57" si="35">(K57-K56)/2</f>
        <v>6.1640462273455099E-3</v>
      </c>
      <c r="G57">
        <f t="shared" si="4"/>
        <v>4.1436114595298557E-2</v>
      </c>
      <c r="J57">
        <v>9.1707377756678005E-2</v>
      </c>
      <c r="K57">
        <v>0.296737459819996</v>
      </c>
      <c r="L57" t="s">
        <v>280</v>
      </c>
      <c r="M57">
        <v>59.468000000000004</v>
      </c>
      <c r="N57">
        <v>21.6</v>
      </c>
      <c r="O57">
        <v>48.832999999999998</v>
      </c>
      <c r="P57">
        <v>59.493000000000002</v>
      </c>
      <c r="Q57" t="s">
        <v>41</v>
      </c>
      <c r="R57" t="s">
        <v>213</v>
      </c>
      <c r="S57" t="s">
        <v>281</v>
      </c>
      <c r="T57" t="s">
        <v>282</v>
      </c>
      <c r="U57" t="s">
        <v>287</v>
      </c>
      <c r="V57" t="s">
        <v>288</v>
      </c>
      <c r="W57" t="s">
        <v>41</v>
      </c>
      <c r="X57" t="s">
        <v>42</v>
      </c>
      <c r="Y57" t="s">
        <v>43</v>
      </c>
      <c r="Z57" t="s">
        <v>31</v>
      </c>
      <c r="AA57" t="s">
        <v>31</v>
      </c>
      <c r="AB57" t="s">
        <v>285</v>
      </c>
    </row>
    <row r="58" spans="1:28" x14ac:dyDescent="0.25">
      <c r="A58">
        <v>29</v>
      </c>
      <c r="B58">
        <v>1.1742035319275099</v>
      </c>
      <c r="C58" t="s">
        <v>289</v>
      </c>
      <c r="D58">
        <v>7.2254221146740502E-2</v>
      </c>
      <c r="E58">
        <f t="shared" si="1"/>
        <v>3.6127110573370251E-2</v>
      </c>
      <c r="F58">
        <f t="shared" ref="F58" si="36">(K58-K59)/2</f>
        <v>-9.4978122122384989E-3</v>
      </c>
      <c r="G58">
        <f t="shared" si="4"/>
        <v>2.6629298361131752E-2</v>
      </c>
      <c r="H58">
        <f t="shared" ref="H58" si="37">LARGE(G58:G59,1)/LARGE(G58:G59,2)</f>
        <v>1.7133355211567685</v>
      </c>
      <c r="I58">
        <f t="shared" ref="I58" si="38">IF(AND(G58&gt;G59,M58&lt;M59),H58,IF(AND(G59&gt;G58,M59&lt;M58),H58,(H58*(-1))))</f>
        <v>1.7133355211567685</v>
      </c>
      <c r="J58">
        <v>9.3930487490762604E-2</v>
      </c>
      <c r="K58">
        <v>0.109042705473859</v>
      </c>
      <c r="L58" t="s">
        <v>290</v>
      </c>
      <c r="M58">
        <v>66.281000000000006</v>
      </c>
      <c r="N58">
        <v>21.209499999999998</v>
      </c>
      <c r="O58">
        <v>62.085999999999999</v>
      </c>
      <c r="P58">
        <v>80.087999999999994</v>
      </c>
      <c r="Q58" t="s">
        <v>41</v>
      </c>
      <c r="R58" t="s">
        <v>131</v>
      </c>
      <c r="S58" t="s">
        <v>132</v>
      </c>
      <c r="T58" t="s">
        <v>291</v>
      </c>
      <c r="U58" t="s">
        <v>292</v>
      </c>
      <c r="V58" t="s">
        <v>293</v>
      </c>
      <c r="W58" t="s">
        <v>41</v>
      </c>
      <c r="X58" t="s">
        <v>131</v>
      </c>
      <c r="Y58" t="s">
        <v>132</v>
      </c>
      <c r="Z58" t="s">
        <v>291</v>
      </c>
      <c r="AA58" t="s">
        <v>294</v>
      </c>
      <c r="AB58" t="s">
        <v>295</v>
      </c>
    </row>
    <row r="59" spans="1:28" x14ac:dyDescent="0.25">
      <c r="A59">
        <v>29</v>
      </c>
      <c r="B59">
        <v>1.1742035319275099</v>
      </c>
      <c r="C59" t="s">
        <v>167</v>
      </c>
      <c r="D59">
        <v>7.2254221146740502E-2</v>
      </c>
      <c r="E59">
        <f t="shared" si="1"/>
        <v>3.6127110573370251E-2</v>
      </c>
      <c r="F59">
        <f t="shared" ref="F59" si="39">(K59-K58)/2</f>
        <v>9.4978122122384989E-3</v>
      </c>
      <c r="G59">
        <f t="shared" si="4"/>
        <v>4.562492278560875E-2</v>
      </c>
      <c r="J59">
        <v>9.3930487490762604E-2</v>
      </c>
      <c r="K59">
        <v>0.128038329898336</v>
      </c>
      <c r="L59" t="s">
        <v>290</v>
      </c>
      <c r="M59">
        <v>45.0715</v>
      </c>
      <c r="N59">
        <v>21.209499999999998</v>
      </c>
      <c r="O59">
        <v>45.07</v>
      </c>
      <c r="P59">
        <v>66.533000000000001</v>
      </c>
      <c r="Q59" t="s">
        <v>41</v>
      </c>
      <c r="R59" t="s">
        <v>131</v>
      </c>
      <c r="S59" t="s">
        <v>132</v>
      </c>
      <c r="T59" t="s">
        <v>133</v>
      </c>
      <c r="U59" t="s">
        <v>169</v>
      </c>
      <c r="V59" t="s">
        <v>170</v>
      </c>
      <c r="W59" t="s">
        <v>41</v>
      </c>
      <c r="X59" t="s">
        <v>131</v>
      </c>
      <c r="Y59" t="s">
        <v>132</v>
      </c>
      <c r="Z59" t="s">
        <v>291</v>
      </c>
      <c r="AA59" t="s">
        <v>294</v>
      </c>
      <c r="AB59" t="s">
        <v>295</v>
      </c>
    </row>
    <row r="60" spans="1:28" x14ac:dyDescent="0.25">
      <c r="A60">
        <v>30</v>
      </c>
      <c r="B60">
        <v>-1.1323536567549799</v>
      </c>
      <c r="C60" t="s">
        <v>296</v>
      </c>
      <c r="D60">
        <v>8.2299074192020996E-2</v>
      </c>
      <c r="E60">
        <f t="shared" si="1"/>
        <v>4.1149537096010498E-2</v>
      </c>
      <c r="F60">
        <f t="shared" ref="F60" si="40">(K60-K61)/2</f>
        <v>-1.6118500205638986E-2</v>
      </c>
      <c r="G60">
        <f t="shared" si="4"/>
        <v>2.5031036890371512E-2</v>
      </c>
      <c r="H60">
        <f t="shared" ref="H60" si="41">LARGE(G60:G61,1)/LARGE(G60:G61,2)</f>
        <v>2.2878811434167283</v>
      </c>
      <c r="I60">
        <f t="shared" ref="I60" si="42">IF(AND(G60&gt;G61,M60&lt;M61),H60,IF(AND(G61&gt;G60,M61&lt;M60),H60,(H60*(-1))))</f>
        <v>-2.2878811434167283</v>
      </c>
      <c r="J60">
        <v>0.106988796449627</v>
      </c>
      <c r="K60">
        <v>0.24356713068349201</v>
      </c>
      <c r="L60" t="s">
        <v>297</v>
      </c>
      <c r="M60">
        <v>33.682000000000002</v>
      </c>
      <c r="N60">
        <v>32.845999999999997</v>
      </c>
      <c r="O60">
        <v>33.682000000000002</v>
      </c>
      <c r="P60">
        <v>33.682000000000002</v>
      </c>
      <c r="Q60" t="s">
        <v>41</v>
      </c>
      <c r="R60" t="s">
        <v>270</v>
      </c>
      <c r="S60" t="s">
        <v>272</v>
      </c>
      <c r="T60" t="s">
        <v>298</v>
      </c>
      <c r="U60" t="s">
        <v>299</v>
      </c>
      <c r="V60" t="s">
        <v>300</v>
      </c>
      <c r="W60" t="s">
        <v>41</v>
      </c>
      <c r="X60" t="s">
        <v>270</v>
      </c>
      <c r="Y60" t="s">
        <v>31</v>
      </c>
      <c r="Z60" t="s">
        <v>31</v>
      </c>
      <c r="AA60" t="s">
        <v>31</v>
      </c>
      <c r="AB60" t="s">
        <v>301</v>
      </c>
    </row>
    <row r="61" spans="1:28" x14ac:dyDescent="0.25">
      <c r="A61">
        <v>30</v>
      </c>
      <c r="B61">
        <v>-1.1323536567549799</v>
      </c>
      <c r="C61" t="s">
        <v>302</v>
      </c>
      <c r="D61">
        <v>8.2299074192020996E-2</v>
      </c>
      <c r="E61">
        <f t="shared" si="1"/>
        <v>4.1149537096010498E-2</v>
      </c>
      <c r="F61">
        <f t="shared" ref="F61" si="43">(K61-K60)/2</f>
        <v>1.6118500205638986E-2</v>
      </c>
      <c r="G61">
        <f t="shared" si="4"/>
        <v>5.7268037301649484E-2</v>
      </c>
      <c r="J61">
        <v>0.106988796449627</v>
      </c>
      <c r="K61">
        <v>0.27580413109476998</v>
      </c>
      <c r="L61" t="s">
        <v>297</v>
      </c>
      <c r="M61">
        <v>66.528000000000006</v>
      </c>
      <c r="N61">
        <v>32.845999999999997</v>
      </c>
      <c r="O61">
        <v>49.5535</v>
      </c>
      <c r="P61">
        <v>70.856999999999999</v>
      </c>
      <c r="Q61" t="s">
        <v>41</v>
      </c>
      <c r="R61" t="s">
        <v>270</v>
      </c>
      <c r="S61" t="s">
        <v>272</v>
      </c>
      <c r="T61" t="s">
        <v>298</v>
      </c>
      <c r="U61" t="s">
        <v>303</v>
      </c>
      <c r="V61" t="s">
        <v>304</v>
      </c>
      <c r="W61" t="s">
        <v>41</v>
      </c>
      <c r="X61" t="s">
        <v>270</v>
      </c>
      <c r="Y61" t="s">
        <v>31</v>
      </c>
      <c r="Z61" t="s">
        <v>31</v>
      </c>
      <c r="AA61" t="s">
        <v>31</v>
      </c>
      <c r="AB61" t="s">
        <v>301</v>
      </c>
    </row>
    <row r="62" spans="1:28" x14ac:dyDescent="0.25">
      <c r="A62">
        <v>31</v>
      </c>
      <c r="B62">
        <v>-1.05520247198718</v>
      </c>
      <c r="C62" t="s">
        <v>305</v>
      </c>
      <c r="D62">
        <v>8.3913553259541196E-2</v>
      </c>
      <c r="E62">
        <f t="shared" si="1"/>
        <v>4.1956776629770598E-2</v>
      </c>
      <c r="F62">
        <f t="shared" ref="F62" si="44">(K62-K63)/2</f>
        <v>3.5431855401334977E-3</v>
      </c>
      <c r="G62">
        <f t="shared" si="4"/>
        <v>4.5499962169904096E-2</v>
      </c>
      <c r="H62">
        <f t="shared" ref="H62" si="45">LARGE(G62:G63,1)/LARGE(G62:G63,2)</f>
        <v>1.1844756212386167</v>
      </c>
      <c r="I62">
        <f t="shared" ref="I62" si="46">IF(AND(G62&gt;G63,M62&lt;M63),H62,IF(AND(G63&gt;G62,M63&lt;M62),H62,(H62*(-1))))</f>
        <v>-1.1844756212386167</v>
      </c>
      <c r="J62">
        <v>0.109087619237404</v>
      </c>
      <c r="K62">
        <v>0.13545691002846699</v>
      </c>
      <c r="L62" t="s">
        <v>306</v>
      </c>
      <c r="M62">
        <v>70.233000000000004</v>
      </c>
      <c r="N62">
        <v>30.397200000000002</v>
      </c>
      <c r="O62">
        <v>70.233000000000004</v>
      </c>
      <c r="P62">
        <v>70.233000000000004</v>
      </c>
      <c r="Q62" t="s">
        <v>25</v>
      </c>
      <c r="R62" t="s">
        <v>26</v>
      </c>
      <c r="S62" t="s">
        <v>31</v>
      </c>
      <c r="T62" t="s">
        <v>31</v>
      </c>
      <c r="U62" t="s">
        <v>31</v>
      </c>
      <c r="V62" t="s">
        <v>307</v>
      </c>
      <c r="W62" t="s">
        <v>25</v>
      </c>
      <c r="X62" t="s">
        <v>26</v>
      </c>
      <c r="Y62" t="s">
        <v>232</v>
      </c>
      <c r="Z62" t="s">
        <v>308</v>
      </c>
      <c r="AA62" t="s">
        <v>309</v>
      </c>
      <c r="AB62" t="s">
        <v>310</v>
      </c>
    </row>
    <row r="63" spans="1:28" x14ac:dyDescent="0.25">
      <c r="A63">
        <v>31</v>
      </c>
      <c r="B63">
        <v>-1.05520247198718</v>
      </c>
      <c r="C63" t="s">
        <v>311</v>
      </c>
      <c r="D63">
        <v>8.3913553259541196E-2</v>
      </c>
      <c r="E63">
        <f t="shared" si="1"/>
        <v>4.1956776629770598E-2</v>
      </c>
      <c r="F63">
        <f t="shared" ref="F63" si="47">(K63-K62)/2</f>
        <v>-3.5431855401334977E-3</v>
      </c>
      <c r="G63">
        <f t="shared" si="4"/>
        <v>3.84135910896371E-2</v>
      </c>
      <c r="J63">
        <v>0.109087619237404</v>
      </c>
      <c r="K63">
        <v>0.1283705389482</v>
      </c>
      <c r="L63" t="s">
        <v>306</v>
      </c>
      <c r="M63">
        <v>39.835799999999999</v>
      </c>
      <c r="N63">
        <v>30.397200000000002</v>
      </c>
      <c r="O63">
        <v>39.835799999999999</v>
      </c>
      <c r="P63">
        <v>39.835799999999999</v>
      </c>
      <c r="Q63" t="s">
        <v>25</v>
      </c>
      <c r="R63" t="s">
        <v>26</v>
      </c>
      <c r="S63" t="s">
        <v>31</v>
      </c>
      <c r="T63" t="s">
        <v>31</v>
      </c>
      <c r="U63" t="s">
        <v>31</v>
      </c>
      <c r="V63" t="s">
        <v>312</v>
      </c>
      <c r="W63" t="s">
        <v>25</v>
      </c>
      <c r="X63" t="s">
        <v>26</v>
      </c>
      <c r="Y63" t="s">
        <v>232</v>
      </c>
      <c r="Z63" t="s">
        <v>308</v>
      </c>
      <c r="AA63" t="s">
        <v>309</v>
      </c>
      <c r="AB63" t="s">
        <v>310</v>
      </c>
    </row>
    <row r="64" spans="1:28" x14ac:dyDescent="0.25">
      <c r="A64">
        <v>32</v>
      </c>
      <c r="B64">
        <v>-1.1094761072753201</v>
      </c>
      <c r="C64" t="s">
        <v>313</v>
      </c>
      <c r="D64">
        <v>8.5029649429474705E-2</v>
      </c>
      <c r="E64">
        <f t="shared" si="1"/>
        <v>4.2514824714737352E-2</v>
      </c>
      <c r="F64">
        <f t="shared" ref="F64" si="48">(K64-K65)/2</f>
        <v>-9.6604595553040074E-3</v>
      </c>
      <c r="G64">
        <f t="shared" si="4"/>
        <v>3.2854365159433345E-2</v>
      </c>
      <c r="H64">
        <f t="shared" ref="H64" si="49">LARGE(G64:G65,1)/LARGE(G64:G65,2)</f>
        <v>1.5880776882112566</v>
      </c>
      <c r="I64">
        <f t="shared" ref="I64" si="50">IF(AND(G64&gt;G65,M64&lt;M65),H64,IF(AND(G65&gt;G64,M65&lt;M64),H64,(H64*(-1))))</f>
        <v>-1.5880776882112566</v>
      </c>
      <c r="J64">
        <v>0.110538544258317</v>
      </c>
      <c r="K64">
        <v>0.17648525866943299</v>
      </c>
      <c r="L64" t="s">
        <v>314</v>
      </c>
      <c r="M64">
        <v>33.667999999999999</v>
      </c>
      <c r="N64">
        <v>33.101999999999997</v>
      </c>
      <c r="O64">
        <v>33.667999999999999</v>
      </c>
      <c r="P64">
        <v>33.667999999999999</v>
      </c>
      <c r="Q64" t="s">
        <v>41</v>
      </c>
      <c r="R64" t="s">
        <v>52</v>
      </c>
      <c r="S64" t="s">
        <v>221</v>
      </c>
      <c r="T64" t="s">
        <v>222</v>
      </c>
      <c r="U64" t="s">
        <v>315</v>
      </c>
      <c r="V64" t="s">
        <v>316</v>
      </c>
      <c r="W64" t="s">
        <v>41</v>
      </c>
      <c r="X64" t="s">
        <v>52</v>
      </c>
      <c r="Y64" t="s">
        <v>221</v>
      </c>
      <c r="Z64" t="s">
        <v>222</v>
      </c>
      <c r="AA64" t="s">
        <v>317</v>
      </c>
      <c r="AB64" t="s">
        <v>318</v>
      </c>
    </row>
    <row r="65" spans="1:28" x14ac:dyDescent="0.25">
      <c r="A65">
        <v>32</v>
      </c>
      <c r="B65">
        <v>-1.1094761072753201</v>
      </c>
      <c r="C65" t="s">
        <v>319</v>
      </c>
      <c r="D65">
        <v>8.5029649429474705E-2</v>
      </c>
      <c r="E65">
        <f t="shared" si="1"/>
        <v>4.2514824714737352E-2</v>
      </c>
      <c r="F65">
        <f t="shared" ref="F65" si="51">(K65-K64)/2</f>
        <v>9.6604595553040074E-3</v>
      </c>
      <c r="G65">
        <f t="shared" si="4"/>
        <v>5.217528427004136E-2</v>
      </c>
      <c r="J65">
        <v>0.110538544258317</v>
      </c>
      <c r="K65">
        <v>0.195806177780041</v>
      </c>
      <c r="L65" t="s">
        <v>314</v>
      </c>
      <c r="M65">
        <v>66.77</v>
      </c>
      <c r="N65">
        <v>33.101999999999997</v>
      </c>
      <c r="O65">
        <v>56.48</v>
      </c>
      <c r="P65">
        <v>74.683999999999997</v>
      </c>
      <c r="Q65" t="s">
        <v>41</v>
      </c>
      <c r="R65" t="s">
        <v>52</v>
      </c>
      <c r="S65" t="s">
        <v>221</v>
      </c>
      <c r="T65" t="s">
        <v>222</v>
      </c>
      <c r="U65" t="s">
        <v>320</v>
      </c>
      <c r="V65" t="s">
        <v>321</v>
      </c>
      <c r="W65" t="s">
        <v>41</v>
      </c>
      <c r="X65" t="s">
        <v>52</v>
      </c>
      <c r="Y65" t="s">
        <v>221</v>
      </c>
      <c r="Z65" t="s">
        <v>222</v>
      </c>
      <c r="AA65" t="s">
        <v>317</v>
      </c>
      <c r="AB65" t="s">
        <v>318</v>
      </c>
    </row>
    <row r="66" spans="1:28" x14ac:dyDescent="0.25">
      <c r="A66">
        <v>33</v>
      </c>
      <c r="B66">
        <v>1.1961401008824499</v>
      </c>
      <c r="C66" t="s">
        <v>322</v>
      </c>
      <c r="D66">
        <v>8.5207150379449897E-2</v>
      </c>
      <c r="E66">
        <f t="shared" si="1"/>
        <v>4.2603575189724949E-2</v>
      </c>
      <c r="F66">
        <f t="shared" ref="F66" si="52">(K66-K67)/2</f>
        <v>-1.2643644907679497E-2</v>
      </c>
      <c r="G66">
        <f t="shared" si="4"/>
        <v>2.9959930282045452E-2</v>
      </c>
      <c r="H66">
        <f t="shared" ref="H66" si="53">LARGE(G66:G67,1)/LARGE(G66:G67,2)</f>
        <v>1.8440370046693098</v>
      </c>
      <c r="I66">
        <f t="shared" ref="I66" si="54">IF(AND(G66&gt;G67,M66&lt;M67),H66,IF(AND(G67&gt;G66,M67&lt;M66),H66,(H66*(-1))))</f>
        <v>1.8440370046693098</v>
      </c>
      <c r="J66">
        <v>0.110769295493285</v>
      </c>
      <c r="K66">
        <v>0.12892462939291199</v>
      </c>
      <c r="L66" t="s">
        <v>323</v>
      </c>
      <c r="M66">
        <v>69.037499999999994</v>
      </c>
      <c r="N66">
        <v>35.656999999999996</v>
      </c>
      <c r="O66">
        <v>67.599000000000004</v>
      </c>
      <c r="P66">
        <v>70.475999999999999</v>
      </c>
      <c r="Q66" t="s">
        <v>41</v>
      </c>
      <c r="R66" t="s">
        <v>213</v>
      </c>
      <c r="S66" t="s">
        <v>31</v>
      </c>
      <c r="T66" t="s">
        <v>31</v>
      </c>
      <c r="U66" t="s">
        <v>31</v>
      </c>
      <c r="V66" t="s">
        <v>324</v>
      </c>
      <c r="W66" t="s">
        <v>41</v>
      </c>
      <c r="X66" t="s">
        <v>213</v>
      </c>
      <c r="Y66" t="s">
        <v>214</v>
      </c>
      <c r="Z66" t="s">
        <v>325</v>
      </c>
      <c r="AA66" t="s">
        <v>326</v>
      </c>
      <c r="AB66" t="s">
        <v>327</v>
      </c>
    </row>
    <row r="67" spans="1:28" x14ac:dyDescent="0.25">
      <c r="A67">
        <v>33</v>
      </c>
      <c r="B67">
        <v>1.1961401008824499</v>
      </c>
      <c r="C67" t="s">
        <v>328</v>
      </c>
      <c r="D67">
        <v>8.5207150379449897E-2</v>
      </c>
      <c r="E67">
        <f t="shared" ref="E67:E130" si="55">D67/2</f>
        <v>4.2603575189724949E-2</v>
      </c>
      <c r="F67">
        <f t="shared" ref="F67" si="56">(K67-K66)/2</f>
        <v>1.2643644907679497E-2</v>
      </c>
      <c r="G67">
        <f t="shared" si="4"/>
        <v>5.5247220097404445E-2</v>
      </c>
      <c r="J67">
        <v>0.110769295493285</v>
      </c>
      <c r="K67">
        <v>0.15421191920827099</v>
      </c>
      <c r="L67" t="s">
        <v>323</v>
      </c>
      <c r="M67">
        <v>33.380499999999998</v>
      </c>
      <c r="N67">
        <v>35.656999999999996</v>
      </c>
      <c r="O67">
        <v>32.729999999999997</v>
      </c>
      <c r="P67">
        <v>34.030999999999999</v>
      </c>
      <c r="Q67" t="s">
        <v>41</v>
      </c>
      <c r="R67" t="s">
        <v>213</v>
      </c>
      <c r="S67" t="s">
        <v>214</v>
      </c>
      <c r="T67" t="s">
        <v>325</v>
      </c>
      <c r="U67" t="s">
        <v>326</v>
      </c>
      <c r="V67" t="s">
        <v>329</v>
      </c>
      <c r="W67" t="s">
        <v>41</v>
      </c>
      <c r="X67" t="s">
        <v>213</v>
      </c>
      <c r="Y67" t="s">
        <v>214</v>
      </c>
      <c r="Z67" t="s">
        <v>325</v>
      </c>
      <c r="AA67" t="s">
        <v>326</v>
      </c>
      <c r="AB67" t="s">
        <v>327</v>
      </c>
    </row>
    <row r="68" spans="1:28" x14ac:dyDescent="0.25">
      <c r="A68">
        <v>34</v>
      </c>
      <c r="B68">
        <v>1.1507547452595299</v>
      </c>
      <c r="C68" t="s">
        <v>330</v>
      </c>
      <c r="D68">
        <v>9.2744541107904796E-2</v>
      </c>
      <c r="E68">
        <f t="shared" si="55"/>
        <v>4.6372270553952398E-2</v>
      </c>
      <c r="F68">
        <f t="shared" ref="F68" si="57">(K68-K69)/2</f>
        <v>9.2074057444645058E-3</v>
      </c>
      <c r="G68">
        <f t="shared" si="4"/>
        <v>5.5579676298416904E-2</v>
      </c>
      <c r="H68">
        <f t="shared" ref="H68" si="58">LARGE(G68:G69,1)/LARGE(G68:G69,2)</f>
        <v>1.4954898015457831</v>
      </c>
      <c r="I68">
        <f t="shared" ref="I68" si="59">IF(AND(G68&gt;G69,M68&lt;M69),H68,IF(AND(G69&gt;G68,M69&lt;M68),H68,(H68*(-1))))</f>
        <v>1.4954898015457831</v>
      </c>
      <c r="J68">
        <v>0.120567903440276</v>
      </c>
      <c r="K68">
        <v>0.140565603208467</v>
      </c>
      <c r="L68" t="s">
        <v>331</v>
      </c>
      <c r="M68">
        <v>35.507350000000002</v>
      </c>
      <c r="N68">
        <v>23.290649999999999</v>
      </c>
      <c r="O68">
        <v>34.000300000000003</v>
      </c>
      <c r="P68">
        <v>37.081899999999997</v>
      </c>
      <c r="Q68" t="s">
        <v>41</v>
      </c>
      <c r="R68" t="s">
        <v>184</v>
      </c>
      <c r="S68" t="s">
        <v>185</v>
      </c>
      <c r="T68" t="s">
        <v>189</v>
      </c>
      <c r="U68" t="s">
        <v>332</v>
      </c>
      <c r="V68" t="s">
        <v>333</v>
      </c>
      <c r="W68" t="s">
        <v>41</v>
      </c>
      <c r="X68" t="s">
        <v>184</v>
      </c>
      <c r="Y68" t="s">
        <v>31</v>
      </c>
      <c r="Z68" t="s">
        <v>31</v>
      </c>
      <c r="AA68" t="s">
        <v>31</v>
      </c>
      <c r="AB68" t="s">
        <v>334</v>
      </c>
    </row>
    <row r="69" spans="1:28" x14ac:dyDescent="0.25">
      <c r="A69">
        <v>34</v>
      </c>
      <c r="B69">
        <v>1.1507547452595299</v>
      </c>
      <c r="C69" t="s">
        <v>183</v>
      </c>
      <c r="D69">
        <v>9.2744541107904796E-2</v>
      </c>
      <c r="E69">
        <f t="shared" si="55"/>
        <v>4.6372270553952398E-2</v>
      </c>
      <c r="F69">
        <f t="shared" ref="F69" si="60">(K69-K68)/2</f>
        <v>-9.2074057444645058E-3</v>
      </c>
      <c r="G69">
        <f t="shared" si="4"/>
        <v>3.7164864809487892E-2</v>
      </c>
      <c r="J69">
        <v>0.120567903440276</v>
      </c>
      <c r="K69">
        <v>0.12215079171953799</v>
      </c>
      <c r="L69" t="s">
        <v>331</v>
      </c>
      <c r="M69">
        <v>58.798000000000002</v>
      </c>
      <c r="N69">
        <v>23.290649999999999</v>
      </c>
      <c r="O69">
        <v>56.421999999999997</v>
      </c>
      <c r="P69">
        <v>71.777000000000001</v>
      </c>
      <c r="Q69" t="s">
        <v>41</v>
      </c>
      <c r="R69" t="s">
        <v>184</v>
      </c>
      <c r="S69" t="s">
        <v>185</v>
      </c>
      <c r="T69" t="s">
        <v>189</v>
      </c>
      <c r="U69" t="s">
        <v>190</v>
      </c>
      <c r="V69" t="s">
        <v>191</v>
      </c>
      <c r="W69" t="s">
        <v>41</v>
      </c>
      <c r="X69" t="s">
        <v>184</v>
      </c>
      <c r="Y69" t="s">
        <v>31</v>
      </c>
      <c r="Z69" t="s">
        <v>31</v>
      </c>
      <c r="AA69" t="s">
        <v>31</v>
      </c>
      <c r="AB69" t="s">
        <v>334</v>
      </c>
    </row>
    <row r="70" spans="1:28" x14ac:dyDescent="0.25">
      <c r="A70">
        <v>35</v>
      </c>
      <c r="B70">
        <v>1.06335197974407</v>
      </c>
      <c r="C70" t="s">
        <v>335</v>
      </c>
      <c r="D70">
        <v>9.5154665049250395E-2</v>
      </c>
      <c r="E70">
        <f t="shared" si="55"/>
        <v>4.7577332524625197E-2</v>
      </c>
      <c r="F70">
        <f t="shared" ref="F70" si="61">(K70-K71)/2</f>
        <v>-4.181520440578998E-3</v>
      </c>
      <c r="G70">
        <f t="shared" si="4"/>
        <v>4.3395812084046199E-2</v>
      </c>
      <c r="H70">
        <f t="shared" ref="H70" si="62">LARGE(G70:G71,1)/LARGE(G70:G71,2)</f>
        <v>1.1927153907146846</v>
      </c>
      <c r="I70">
        <f t="shared" ref="I70" si="63">IF(AND(G70&gt;G71,M70&lt;M71),H70,IF(AND(G71&gt;G70,M71&lt;M70),H70,(H70*(-1))))</f>
        <v>1.1927153907146846</v>
      </c>
      <c r="J70">
        <v>0.12370106456402601</v>
      </c>
      <c r="K70">
        <v>0.13200914817409701</v>
      </c>
      <c r="L70" t="s">
        <v>336</v>
      </c>
      <c r="M70">
        <v>60.173000000000002</v>
      </c>
      <c r="N70">
        <v>26.141999999999999</v>
      </c>
      <c r="O70">
        <v>60.173000000000002</v>
      </c>
      <c r="P70">
        <v>60.173000000000002</v>
      </c>
      <c r="Q70" t="s">
        <v>41</v>
      </c>
      <c r="R70" t="s">
        <v>131</v>
      </c>
      <c r="S70" t="s">
        <v>31</v>
      </c>
      <c r="T70" t="s">
        <v>31</v>
      </c>
      <c r="U70" t="s">
        <v>31</v>
      </c>
      <c r="V70" t="s">
        <v>337</v>
      </c>
      <c r="W70" t="s">
        <v>41</v>
      </c>
      <c r="X70" t="s">
        <v>131</v>
      </c>
      <c r="Y70" t="s">
        <v>132</v>
      </c>
      <c r="Z70" t="s">
        <v>31</v>
      </c>
      <c r="AA70" t="s">
        <v>31</v>
      </c>
      <c r="AB70" t="s">
        <v>338</v>
      </c>
    </row>
    <row r="71" spans="1:28" x14ac:dyDescent="0.25">
      <c r="A71">
        <v>35</v>
      </c>
      <c r="B71">
        <v>1.06335197974407</v>
      </c>
      <c r="C71" t="s">
        <v>339</v>
      </c>
      <c r="D71">
        <v>9.5154665049250395E-2</v>
      </c>
      <c r="E71">
        <f t="shared" si="55"/>
        <v>4.7577332524625197E-2</v>
      </c>
      <c r="F71">
        <f t="shared" ref="F71" si="64">(K71-K70)/2</f>
        <v>4.181520440578998E-3</v>
      </c>
      <c r="G71">
        <f t="shared" si="4"/>
        <v>5.1758852965204195E-2</v>
      </c>
      <c r="J71">
        <v>0.12370106456402601</v>
      </c>
      <c r="K71">
        <v>0.140372189055255</v>
      </c>
      <c r="L71" t="s">
        <v>336</v>
      </c>
      <c r="M71">
        <v>34.030999999999999</v>
      </c>
      <c r="N71">
        <v>26.141999999999999</v>
      </c>
      <c r="O71">
        <v>34.030999999999999</v>
      </c>
      <c r="P71">
        <v>34.030999999999999</v>
      </c>
      <c r="Q71" t="s">
        <v>41</v>
      </c>
      <c r="R71" t="s">
        <v>131</v>
      </c>
      <c r="S71" t="s">
        <v>132</v>
      </c>
      <c r="T71" t="s">
        <v>133</v>
      </c>
      <c r="U71" t="s">
        <v>136</v>
      </c>
      <c r="V71" t="s">
        <v>340</v>
      </c>
      <c r="W71" t="s">
        <v>41</v>
      </c>
      <c r="X71" t="s">
        <v>131</v>
      </c>
      <c r="Y71" t="s">
        <v>132</v>
      </c>
      <c r="Z71" t="s">
        <v>31</v>
      </c>
      <c r="AA71" t="s">
        <v>31</v>
      </c>
      <c r="AB71" t="s">
        <v>338</v>
      </c>
    </row>
    <row r="72" spans="1:28" x14ac:dyDescent="0.25">
      <c r="A72">
        <v>36</v>
      </c>
      <c r="B72">
        <v>1.0721143096094701</v>
      </c>
      <c r="C72" t="s">
        <v>341</v>
      </c>
      <c r="D72">
        <v>9.6117662962445699E-2</v>
      </c>
      <c r="E72">
        <f t="shared" si="55"/>
        <v>4.805883148122285E-2</v>
      </c>
      <c r="F72">
        <f t="shared" ref="F72" si="65">(K72-K73)/2</f>
        <v>6.2947980393884967E-3</v>
      </c>
      <c r="G72">
        <f t="shared" si="4"/>
        <v>5.4353629520611346E-2</v>
      </c>
      <c r="H72">
        <f t="shared" ref="H72" si="66">LARGE(G72:G73,1)/LARGE(G72:G73,2)</f>
        <v>1.3014458863584331</v>
      </c>
      <c r="I72">
        <f t="shared" ref="I72" si="67">IF(AND(G72&gt;G73,M72&lt;M73),H72,IF(AND(G73&gt;G72,M73&lt;M72),H72,(H72*(-1))))</f>
        <v>1.3014458863584331</v>
      </c>
      <c r="J72">
        <v>0.124952961851179</v>
      </c>
      <c r="K72">
        <v>0.187167930766521</v>
      </c>
      <c r="L72" t="s">
        <v>342</v>
      </c>
      <c r="M72">
        <v>25.318999999999999</v>
      </c>
      <c r="N72">
        <v>24.056000000000001</v>
      </c>
      <c r="O72">
        <v>25.318999999999999</v>
      </c>
      <c r="P72">
        <v>25.318999999999999</v>
      </c>
      <c r="Q72" t="s">
        <v>25</v>
      </c>
      <c r="R72" t="s">
        <v>26</v>
      </c>
      <c r="S72" t="s">
        <v>31</v>
      </c>
      <c r="T72" t="s">
        <v>31</v>
      </c>
      <c r="U72" t="s">
        <v>31</v>
      </c>
      <c r="V72" t="s">
        <v>343</v>
      </c>
      <c r="W72" t="s">
        <v>25</v>
      </c>
      <c r="X72" t="s">
        <v>26</v>
      </c>
      <c r="Y72" t="s">
        <v>31</v>
      </c>
      <c r="Z72" t="s">
        <v>31</v>
      </c>
      <c r="AA72" t="s">
        <v>31</v>
      </c>
      <c r="AB72" t="s">
        <v>344</v>
      </c>
    </row>
    <row r="73" spans="1:28" x14ac:dyDescent="0.25">
      <c r="A73">
        <v>36</v>
      </c>
      <c r="B73">
        <v>1.0721143096094701</v>
      </c>
      <c r="C73" t="s">
        <v>345</v>
      </c>
      <c r="D73">
        <v>9.6117662962445699E-2</v>
      </c>
      <c r="E73">
        <f t="shared" si="55"/>
        <v>4.805883148122285E-2</v>
      </c>
      <c r="F73">
        <f t="shared" ref="F73" si="68">(K73-K72)/2</f>
        <v>-6.2947980393884967E-3</v>
      </c>
      <c r="G73">
        <f t="shared" si="4"/>
        <v>4.1764033441834353E-2</v>
      </c>
      <c r="J73">
        <v>0.124952961851179</v>
      </c>
      <c r="K73">
        <v>0.174578334687744</v>
      </c>
      <c r="L73" t="s">
        <v>342</v>
      </c>
      <c r="M73">
        <v>49.375</v>
      </c>
      <c r="N73">
        <v>24.056000000000001</v>
      </c>
      <c r="O73">
        <v>38.764000000000003</v>
      </c>
      <c r="P73">
        <v>49.375</v>
      </c>
      <c r="Q73" t="s">
        <v>25</v>
      </c>
      <c r="R73" t="s">
        <v>26</v>
      </c>
      <c r="S73" t="s">
        <v>27</v>
      </c>
      <c r="T73" t="s">
        <v>346</v>
      </c>
      <c r="U73" t="s">
        <v>347</v>
      </c>
      <c r="V73" t="s">
        <v>348</v>
      </c>
      <c r="W73" t="s">
        <v>25</v>
      </c>
      <c r="X73" t="s">
        <v>26</v>
      </c>
      <c r="Y73" t="s">
        <v>31</v>
      </c>
      <c r="Z73" t="s">
        <v>31</v>
      </c>
      <c r="AA73" t="s">
        <v>31</v>
      </c>
      <c r="AB73" t="s">
        <v>344</v>
      </c>
    </row>
    <row r="74" spans="1:28" x14ac:dyDescent="0.25">
      <c r="A74">
        <v>37</v>
      </c>
      <c r="B74">
        <v>1.00453348275483</v>
      </c>
      <c r="C74" t="s">
        <v>349</v>
      </c>
      <c r="D74">
        <v>9.63955942702375E-2</v>
      </c>
      <c r="E74">
        <f t="shared" si="55"/>
        <v>4.819779713511875E-2</v>
      </c>
      <c r="F74">
        <f t="shared" ref="F74" si="69">(K74-K75)/2</f>
        <v>-4.7440692392849981E-4</v>
      </c>
      <c r="G74">
        <f t="shared" si="4"/>
        <v>4.772339021119025E-2</v>
      </c>
      <c r="H74">
        <f t="shared" ref="H74" si="70">LARGE(G74:G75,1)/LARGE(G74:G75,2)</f>
        <v>1.0198815265147387</v>
      </c>
      <c r="I74">
        <f t="shared" ref="I74" si="71">IF(AND(G74&gt;G75,M74&lt;M75),H74,IF(AND(G75&gt;G74,M75&lt;M74),H74,(H74*(-1))))</f>
        <v>1.0198815265147387</v>
      </c>
      <c r="J74">
        <v>0.125314272551309</v>
      </c>
      <c r="K74">
        <v>0.20929027398323899</v>
      </c>
      <c r="L74" t="s">
        <v>350</v>
      </c>
      <c r="M74">
        <v>68.503</v>
      </c>
      <c r="N74">
        <v>34.256999999999998</v>
      </c>
      <c r="O74">
        <v>68.503</v>
      </c>
      <c r="P74">
        <v>68.503</v>
      </c>
      <c r="Q74" t="s">
        <v>25</v>
      </c>
      <c r="R74" t="s">
        <v>26</v>
      </c>
      <c r="S74" t="s">
        <v>31</v>
      </c>
      <c r="T74" t="s">
        <v>31</v>
      </c>
      <c r="U74" t="s">
        <v>31</v>
      </c>
      <c r="V74" t="s">
        <v>351</v>
      </c>
      <c r="W74" t="s">
        <v>25</v>
      </c>
      <c r="X74" t="s">
        <v>26</v>
      </c>
      <c r="Y74" t="s">
        <v>232</v>
      </c>
      <c r="Z74" t="s">
        <v>352</v>
      </c>
      <c r="AA74" t="s">
        <v>353</v>
      </c>
      <c r="AB74" t="s">
        <v>354</v>
      </c>
    </row>
    <row r="75" spans="1:28" x14ac:dyDescent="0.25">
      <c r="A75">
        <v>37</v>
      </c>
      <c r="B75">
        <v>1.00453348275483</v>
      </c>
      <c r="C75" t="s">
        <v>355</v>
      </c>
      <c r="D75">
        <v>9.63955942702375E-2</v>
      </c>
      <c r="E75">
        <f t="shared" si="55"/>
        <v>4.819779713511875E-2</v>
      </c>
      <c r="F75">
        <f t="shared" ref="F75" si="72">(K75-K74)/2</f>
        <v>4.7440692392849981E-4</v>
      </c>
      <c r="G75">
        <f t="shared" si="4"/>
        <v>4.867220405904725E-2</v>
      </c>
      <c r="J75">
        <v>0.125314272551309</v>
      </c>
      <c r="K75">
        <v>0.21023908783109599</v>
      </c>
      <c r="L75" t="s">
        <v>350</v>
      </c>
      <c r="M75">
        <v>34.246000000000002</v>
      </c>
      <c r="N75">
        <v>34.256999999999998</v>
      </c>
      <c r="O75">
        <v>34.246000000000002</v>
      </c>
      <c r="P75">
        <v>51.198999999999998</v>
      </c>
      <c r="Q75" t="s">
        <v>25</v>
      </c>
      <c r="R75" t="s">
        <v>26</v>
      </c>
      <c r="S75" t="s">
        <v>232</v>
      </c>
      <c r="T75" t="s">
        <v>352</v>
      </c>
      <c r="U75" t="s">
        <v>353</v>
      </c>
      <c r="V75" t="s">
        <v>356</v>
      </c>
      <c r="W75" t="s">
        <v>25</v>
      </c>
      <c r="X75" t="s">
        <v>26</v>
      </c>
      <c r="Y75" t="s">
        <v>232</v>
      </c>
      <c r="Z75" t="s">
        <v>352</v>
      </c>
      <c r="AA75" t="s">
        <v>353</v>
      </c>
      <c r="AB75" t="s">
        <v>354</v>
      </c>
    </row>
    <row r="76" spans="1:28" x14ac:dyDescent="0.25">
      <c r="A76">
        <v>38</v>
      </c>
      <c r="B76">
        <v>-1.1265970351185699</v>
      </c>
      <c r="C76" t="s">
        <v>357</v>
      </c>
      <c r="D76">
        <v>0.100068274888789</v>
      </c>
      <c r="E76">
        <f t="shared" si="55"/>
        <v>5.00341374443945E-2</v>
      </c>
      <c r="F76">
        <f t="shared" ref="F76" si="73">(K76-K77)/2</f>
        <v>8.7141749240484956E-3</v>
      </c>
      <c r="G76">
        <f t="shared" si="4"/>
        <v>5.8748312368442995E-2</v>
      </c>
      <c r="H76">
        <f t="shared" ref="H76" si="74">LARGE(G76:G77,1)/LARGE(G76:G77,2)</f>
        <v>1.4217900691346284</v>
      </c>
      <c r="I76">
        <f t="shared" ref="I76" si="75">IF(AND(G76&gt;G77,M76&lt;M77),H76,IF(AND(G77&gt;G76,M77&lt;M76),H76,(H76*(-1))))</f>
        <v>-1.4217900691346284</v>
      </c>
      <c r="J76">
        <v>0.13008875735542499</v>
      </c>
      <c r="K76">
        <v>0.15509626467543999</v>
      </c>
      <c r="L76" t="s">
        <v>358</v>
      </c>
      <c r="M76">
        <v>58.692500000000003</v>
      </c>
      <c r="N76">
        <v>24.6615</v>
      </c>
      <c r="O76">
        <v>57.914000000000001</v>
      </c>
      <c r="P76">
        <v>59.470999999999997</v>
      </c>
      <c r="Q76" t="s">
        <v>41</v>
      </c>
      <c r="R76" t="s">
        <v>42</v>
      </c>
      <c r="S76" t="s">
        <v>359</v>
      </c>
      <c r="T76" t="s">
        <v>360</v>
      </c>
      <c r="U76" t="s">
        <v>361</v>
      </c>
      <c r="V76" t="s">
        <v>362</v>
      </c>
      <c r="W76" t="s">
        <v>41</v>
      </c>
      <c r="X76" t="s">
        <v>42</v>
      </c>
      <c r="Y76" t="s">
        <v>31</v>
      </c>
      <c r="Z76" t="s">
        <v>31</v>
      </c>
      <c r="AA76" t="s">
        <v>31</v>
      </c>
      <c r="AB76" t="s">
        <v>363</v>
      </c>
    </row>
    <row r="77" spans="1:28" x14ac:dyDescent="0.25">
      <c r="A77">
        <v>38</v>
      </c>
      <c r="B77">
        <v>-1.1265970351185699</v>
      </c>
      <c r="C77" t="s">
        <v>364</v>
      </c>
      <c r="D77">
        <v>0.100068274888789</v>
      </c>
      <c r="E77">
        <f t="shared" si="55"/>
        <v>5.00341374443945E-2</v>
      </c>
      <c r="F77">
        <f t="shared" ref="F77" si="76">(K77-K76)/2</f>
        <v>-8.7141749240484956E-3</v>
      </c>
      <c r="G77">
        <f t="shared" si="4"/>
        <v>4.1319962520346004E-2</v>
      </c>
      <c r="J77">
        <v>0.13008875735542499</v>
      </c>
      <c r="K77">
        <v>0.137667914827343</v>
      </c>
      <c r="L77" t="s">
        <v>358</v>
      </c>
      <c r="M77">
        <v>34.030999999999999</v>
      </c>
      <c r="N77">
        <v>24.6615</v>
      </c>
      <c r="O77">
        <v>33.576000000000001</v>
      </c>
      <c r="P77">
        <v>34.030999999999999</v>
      </c>
      <c r="Q77" t="s">
        <v>41</v>
      </c>
      <c r="R77" t="s">
        <v>42</v>
      </c>
      <c r="S77" t="s">
        <v>359</v>
      </c>
      <c r="T77" t="s">
        <v>360</v>
      </c>
      <c r="U77" t="s">
        <v>365</v>
      </c>
      <c r="V77" t="s">
        <v>366</v>
      </c>
      <c r="W77" t="s">
        <v>41</v>
      </c>
      <c r="X77" t="s">
        <v>42</v>
      </c>
      <c r="Y77" t="s">
        <v>31</v>
      </c>
      <c r="Z77" t="s">
        <v>31</v>
      </c>
      <c r="AA77" t="s">
        <v>31</v>
      </c>
      <c r="AB77" t="s">
        <v>363</v>
      </c>
    </row>
    <row r="78" spans="1:28" x14ac:dyDescent="0.25">
      <c r="A78">
        <v>39</v>
      </c>
      <c r="B78">
        <v>-1.0510617879731201</v>
      </c>
      <c r="C78" t="s">
        <v>367</v>
      </c>
      <c r="D78">
        <v>0.10042723761998799</v>
      </c>
      <c r="E78">
        <f t="shared" si="55"/>
        <v>5.0213618809993997E-2</v>
      </c>
      <c r="F78">
        <f t="shared" ref="F78" si="77">(K78-K79)/2</f>
        <v>-3.702859693960503E-3</v>
      </c>
      <c r="G78">
        <f t="shared" si="4"/>
        <v>4.6510759116033494E-2</v>
      </c>
      <c r="H78">
        <f t="shared" ref="H78" si="78">LARGE(G78:G79,1)/LARGE(G78:G79,2)</f>
        <v>1.1592259410224948</v>
      </c>
      <c r="I78">
        <f t="shared" ref="I78" si="79">IF(AND(G78&gt;G79,M78&lt;M79),H78,IF(AND(G79&gt;G78,M79&lt;M78),H78,(H78*(-1))))</f>
        <v>-1.1592259410224948</v>
      </c>
      <c r="J78">
        <v>0.13055540890598499</v>
      </c>
      <c r="K78">
        <v>0.145034470626447</v>
      </c>
      <c r="L78" t="s">
        <v>368</v>
      </c>
      <c r="M78">
        <v>37.932000000000002</v>
      </c>
      <c r="N78">
        <v>21.122900000000001</v>
      </c>
      <c r="O78">
        <v>35.968000000000004</v>
      </c>
      <c r="P78">
        <v>38.747999999999998</v>
      </c>
      <c r="Q78" t="s">
        <v>41</v>
      </c>
      <c r="R78" t="s">
        <v>42</v>
      </c>
      <c r="S78" t="s">
        <v>369</v>
      </c>
      <c r="T78" t="s">
        <v>370</v>
      </c>
      <c r="U78" t="s">
        <v>371</v>
      </c>
      <c r="V78" t="s">
        <v>372</v>
      </c>
      <c r="W78" t="s">
        <v>41</v>
      </c>
      <c r="X78" t="s">
        <v>42</v>
      </c>
      <c r="Y78" t="s">
        <v>369</v>
      </c>
      <c r="Z78" t="s">
        <v>370</v>
      </c>
      <c r="AA78" t="s">
        <v>373</v>
      </c>
      <c r="AB78" t="s">
        <v>374</v>
      </c>
    </row>
    <row r="79" spans="1:28" x14ac:dyDescent="0.25">
      <c r="A79">
        <v>39</v>
      </c>
      <c r="B79">
        <v>-1.0510617879731201</v>
      </c>
      <c r="C79" t="s">
        <v>375</v>
      </c>
      <c r="D79">
        <v>0.10042723761998799</v>
      </c>
      <c r="E79">
        <f t="shared" si="55"/>
        <v>5.0213618809993997E-2</v>
      </c>
      <c r="F79">
        <f t="shared" ref="F79" si="80">(K79-K78)/2</f>
        <v>3.702859693960503E-3</v>
      </c>
      <c r="G79">
        <f t="shared" si="4"/>
        <v>5.39164785039545E-2</v>
      </c>
      <c r="J79">
        <v>0.13055540890598499</v>
      </c>
      <c r="K79">
        <v>0.15244019001436801</v>
      </c>
      <c r="L79" t="s">
        <v>368</v>
      </c>
      <c r="M79">
        <v>59.054900000000004</v>
      </c>
      <c r="N79">
        <v>21.122900000000001</v>
      </c>
      <c r="O79">
        <v>53.817999999999998</v>
      </c>
      <c r="P79">
        <v>61.206000000000003</v>
      </c>
      <c r="Q79" t="s">
        <v>41</v>
      </c>
      <c r="R79" t="s">
        <v>42</v>
      </c>
      <c r="S79" t="s">
        <v>31</v>
      </c>
      <c r="T79" t="s">
        <v>31</v>
      </c>
      <c r="U79" t="s">
        <v>31</v>
      </c>
      <c r="V79" t="s">
        <v>376</v>
      </c>
      <c r="W79" t="s">
        <v>41</v>
      </c>
      <c r="X79" t="s">
        <v>42</v>
      </c>
      <c r="Y79" t="s">
        <v>369</v>
      </c>
      <c r="Z79" t="s">
        <v>370</v>
      </c>
      <c r="AA79" t="s">
        <v>373</v>
      </c>
      <c r="AB79" t="s">
        <v>374</v>
      </c>
    </row>
    <row r="80" spans="1:28" x14ac:dyDescent="0.25">
      <c r="A80">
        <v>40</v>
      </c>
      <c r="B80">
        <v>-1.01544183829461</v>
      </c>
      <c r="C80" t="s">
        <v>377</v>
      </c>
      <c r="D80">
        <v>0.107082066686465</v>
      </c>
      <c r="E80">
        <f t="shared" si="55"/>
        <v>5.35410333432325E-2</v>
      </c>
      <c r="F80">
        <f t="shared" ref="F80" si="81">(K80-K81)/2</f>
        <v>1.8221647244335004E-3</v>
      </c>
      <c r="G80">
        <f t="shared" si="4"/>
        <v>5.5363198067666E-2</v>
      </c>
      <c r="H80">
        <f t="shared" ref="H80" si="82">LARGE(G80:G81,1)/LARGE(G80:G81,2)</f>
        <v>1.07046421443841</v>
      </c>
      <c r="I80">
        <f t="shared" ref="I80" si="83">IF(AND(G80&gt;G81,M80&lt;M81),H80,IF(AND(G81&gt;G80,M81&lt;M80),H80,(H80*(-1))))</f>
        <v>-1.07046421443841</v>
      </c>
      <c r="J80">
        <v>0.13920668669240499</v>
      </c>
      <c r="K80">
        <v>0.23964793079073199</v>
      </c>
      <c r="L80" t="s">
        <v>378</v>
      </c>
      <c r="M80">
        <v>61.203000000000003</v>
      </c>
      <c r="N80">
        <v>45.3035</v>
      </c>
      <c r="O80">
        <v>61.203000000000003</v>
      </c>
      <c r="P80">
        <v>61.203000000000003</v>
      </c>
      <c r="Q80" t="s">
        <v>41</v>
      </c>
      <c r="R80" t="s">
        <v>184</v>
      </c>
      <c r="S80" t="s">
        <v>31</v>
      </c>
      <c r="T80" t="s">
        <v>31</v>
      </c>
      <c r="U80" t="s">
        <v>31</v>
      </c>
      <c r="V80" t="s">
        <v>379</v>
      </c>
      <c r="W80" t="s">
        <v>41</v>
      </c>
      <c r="X80" t="s">
        <v>184</v>
      </c>
      <c r="Y80" t="s">
        <v>185</v>
      </c>
      <c r="Z80" t="s">
        <v>189</v>
      </c>
      <c r="AA80" t="s">
        <v>380</v>
      </c>
      <c r="AB80" t="s">
        <v>381</v>
      </c>
    </row>
    <row r="81" spans="1:28" x14ac:dyDescent="0.25">
      <c r="A81">
        <v>40</v>
      </c>
      <c r="B81">
        <v>-1.01544183829461</v>
      </c>
      <c r="C81" t="s">
        <v>382</v>
      </c>
      <c r="D81">
        <v>0.107082066686465</v>
      </c>
      <c r="E81">
        <f t="shared" si="55"/>
        <v>5.35410333432325E-2</v>
      </c>
      <c r="F81">
        <f t="shared" ref="F81" si="84">(K81-K80)/2</f>
        <v>-1.8221647244335004E-3</v>
      </c>
      <c r="G81">
        <f t="shared" si="4"/>
        <v>5.1718868618798999E-2</v>
      </c>
      <c r="J81">
        <v>0.13920668669240499</v>
      </c>
      <c r="K81">
        <v>0.23600360134186499</v>
      </c>
      <c r="L81" t="s">
        <v>378</v>
      </c>
      <c r="M81">
        <v>15.8995</v>
      </c>
      <c r="N81">
        <v>45.3035</v>
      </c>
      <c r="O81">
        <v>14.46</v>
      </c>
      <c r="P81">
        <v>17.338999999999999</v>
      </c>
      <c r="Q81" t="s">
        <v>41</v>
      </c>
      <c r="R81" t="s">
        <v>184</v>
      </c>
      <c r="S81" t="s">
        <v>31</v>
      </c>
      <c r="T81" t="s">
        <v>31</v>
      </c>
      <c r="U81" t="s">
        <v>31</v>
      </c>
      <c r="V81" t="s">
        <v>383</v>
      </c>
      <c r="W81" t="s">
        <v>41</v>
      </c>
      <c r="X81" t="s">
        <v>184</v>
      </c>
      <c r="Y81" t="s">
        <v>185</v>
      </c>
      <c r="Z81" t="s">
        <v>189</v>
      </c>
      <c r="AA81" t="s">
        <v>380</v>
      </c>
      <c r="AB81" t="s">
        <v>381</v>
      </c>
    </row>
    <row r="82" spans="1:28" x14ac:dyDescent="0.25">
      <c r="A82">
        <v>41</v>
      </c>
      <c r="B82">
        <v>1.2613660283928201</v>
      </c>
      <c r="C82" t="s">
        <v>384</v>
      </c>
      <c r="D82">
        <v>0.107135739443844</v>
      </c>
      <c r="E82">
        <f t="shared" si="55"/>
        <v>5.3567869721921998E-2</v>
      </c>
      <c r="F82">
        <f t="shared" ref="F82" si="85">(K82-K83)/2</f>
        <v>1.8872714424460507E-2</v>
      </c>
      <c r="G82">
        <f t="shared" si="4"/>
        <v>7.2440584146382506E-2</v>
      </c>
      <c r="H82">
        <f t="shared" ref="H82" si="86">LARGE(G82:G83,1)/LARGE(G82:G83,2)</f>
        <v>2.0879164115366478</v>
      </c>
      <c r="I82">
        <f t="shared" ref="I82" si="87">IF(AND(G82&gt;G83,M82&lt;M83),H82,IF(AND(G83&gt;G82,M83&lt;M82),H82,(H82*(-1))))</f>
        <v>2.0879164115366478</v>
      </c>
      <c r="J82">
        <v>0.139276461276998</v>
      </c>
      <c r="K82">
        <v>0.18216140012500101</v>
      </c>
      <c r="L82" t="s">
        <v>385</v>
      </c>
      <c r="M82">
        <v>32.715499999999999</v>
      </c>
      <c r="N82">
        <v>26.014500000000002</v>
      </c>
      <c r="O82">
        <v>32.32</v>
      </c>
      <c r="P82">
        <v>33.110999999999997</v>
      </c>
      <c r="Q82" t="s">
        <v>25</v>
      </c>
      <c r="R82" t="s">
        <v>26</v>
      </c>
      <c r="S82" t="s">
        <v>31</v>
      </c>
      <c r="T82" t="s">
        <v>31</v>
      </c>
      <c r="U82" t="s">
        <v>31</v>
      </c>
      <c r="V82" t="s">
        <v>386</v>
      </c>
      <c r="W82" t="s">
        <v>25</v>
      </c>
      <c r="X82" t="s">
        <v>26</v>
      </c>
      <c r="Y82" t="s">
        <v>31</v>
      </c>
      <c r="Z82" t="s">
        <v>31</v>
      </c>
      <c r="AA82" t="s">
        <v>31</v>
      </c>
      <c r="AB82" t="s">
        <v>387</v>
      </c>
    </row>
    <row r="83" spans="1:28" x14ac:dyDescent="0.25">
      <c r="A83">
        <v>41</v>
      </c>
      <c r="B83">
        <v>1.2613660283928201</v>
      </c>
      <c r="C83" t="s">
        <v>388</v>
      </c>
      <c r="D83">
        <v>0.107135739443844</v>
      </c>
      <c r="E83">
        <f t="shared" si="55"/>
        <v>5.3567869721921998E-2</v>
      </c>
      <c r="F83">
        <f t="shared" ref="F83" si="88">(K83-K82)/2</f>
        <v>-1.8872714424460507E-2</v>
      </c>
      <c r="G83">
        <f t="shared" si="4"/>
        <v>3.4695155297461491E-2</v>
      </c>
      <c r="J83">
        <v>0.139276461276998</v>
      </c>
      <c r="K83">
        <v>0.14441597127608</v>
      </c>
      <c r="L83" t="s">
        <v>385</v>
      </c>
      <c r="M83">
        <v>58.73</v>
      </c>
      <c r="N83">
        <v>26.014500000000002</v>
      </c>
      <c r="O83">
        <v>49.070999999999998</v>
      </c>
      <c r="P83">
        <v>58.731000000000002</v>
      </c>
      <c r="Q83" t="s">
        <v>25</v>
      </c>
      <c r="R83" t="s">
        <v>26</v>
      </c>
      <c r="S83" t="s">
        <v>27</v>
      </c>
      <c r="T83" t="s">
        <v>31</v>
      </c>
      <c r="U83" t="s">
        <v>31</v>
      </c>
      <c r="V83" t="s">
        <v>389</v>
      </c>
      <c r="W83" t="s">
        <v>25</v>
      </c>
      <c r="X83" t="s">
        <v>26</v>
      </c>
      <c r="Y83" t="s">
        <v>31</v>
      </c>
      <c r="Z83" t="s">
        <v>31</v>
      </c>
      <c r="AA83" t="s">
        <v>31</v>
      </c>
      <c r="AB83" t="s">
        <v>387</v>
      </c>
    </row>
    <row r="84" spans="1:28" x14ac:dyDescent="0.25">
      <c r="A84">
        <v>42</v>
      </c>
      <c r="B84">
        <v>-1.1218974715002901</v>
      </c>
      <c r="C84" t="s">
        <v>219</v>
      </c>
      <c r="D84">
        <v>0.10757673843540699</v>
      </c>
      <c r="E84">
        <f t="shared" si="55"/>
        <v>5.3788369217703497E-2</v>
      </c>
      <c r="F84">
        <f t="shared" ref="F84" si="89">(K84-K85)/2</f>
        <v>-1.0665151089514505E-2</v>
      </c>
      <c r="G84">
        <f t="shared" si="4"/>
        <v>4.3123218128188992E-2</v>
      </c>
      <c r="H84">
        <f t="shared" ref="H84" si="90">LARGE(G84:G85,1)/LARGE(G84:G85,2)</f>
        <v>1.4946361404573774</v>
      </c>
      <c r="I84">
        <f t="shared" ref="I84" si="91">IF(AND(G84&gt;G85,M84&lt;M85),H84,IF(AND(G85&gt;G84,M85&lt;M84),H84,(H84*(-1))))</f>
        <v>-1.4946361404573774</v>
      </c>
      <c r="J84">
        <v>0.139849759966029</v>
      </c>
      <c r="K84">
        <v>0.174985599918517</v>
      </c>
      <c r="L84" t="s">
        <v>225</v>
      </c>
      <c r="M84">
        <v>38.454999999999998</v>
      </c>
      <c r="N84">
        <v>21.225999999999999</v>
      </c>
      <c r="O84">
        <v>38.454999999999998</v>
      </c>
      <c r="P84">
        <v>38.454999999999998</v>
      </c>
      <c r="Q84" t="s">
        <v>41</v>
      </c>
      <c r="R84" t="s">
        <v>52</v>
      </c>
      <c r="S84" t="s">
        <v>221</v>
      </c>
      <c r="T84" t="s">
        <v>222</v>
      </c>
      <c r="U84" t="s">
        <v>223</v>
      </c>
      <c r="V84" t="s">
        <v>224</v>
      </c>
      <c r="W84" t="s">
        <v>41</v>
      </c>
      <c r="X84" t="s">
        <v>52</v>
      </c>
      <c r="Y84" t="s">
        <v>102</v>
      </c>
      <c r="Z84" t="s">
        <v>226</v>
      </c>
      <c r="AA84" t="s">
        <v>227</v>
      </c>
      <c r="AB84" t="s">
        <v>228</v>
      </c>
    </row>
    <row r="85" spans="1:28" x14ac:dyDescent="0.25">
      <c r="A85">
        <v>42</v>
      </c>
      <c r="B85">
        <v>-1.1218974715002901</v>
      </c>
      <c r="C85" t="s">
        <v>390</v>
      </c>
      <c r="D85">
        <v>0.10757673843540699</v>
      </c>
      <c r="E85">
        <f t="shared" si="55"/>
        <v>5.3788369217703497E-2</v>
      </c>
      <c r="F85">
        <f t="shared" ref="F85" si="92">(K85-K84)/2</f>
        <v>1.0665151089514505E-2</v>
      </c>
      <c r="G85">
        <f t="shared" si="4"/>
        <v>6.4453520307218001E-2</v>
      </c>
      <c r="J85">
        <v>0.139849759966029</v>
      </c>
      <c r="K85">
        <v>0.19631590209754601</v>
      </c>
      <c r="L85" t="s">
        <v>225</v>
      </c>
      <c r="M85">
        <v>59.680999999999997</v>
      </c>
      <c r="N85">
        <v>21.225999999999999</v>
      </c>
      <c r="O85">
        <v>59.649000000000001</v>
      </c>
      <c r="P85">
        <v>72.099999999999994</v>
      </c>
      <c r="Q85" t="s">
        <v>41</v>
      </c>
      <c r="R85" t="s">
        <v>52</v>
      </c>
      <c r="S85" t="s">
        <v>31</v>
      </c>
      <c r="T85" t="s">
        <v>31</v>
      </c>
      <c r="U85" t="s">
        <v>31</v>
      </c>
      <c r="V85" t="s">
        <v>391</v>
      </c>
      <c r="W85" t="s">
        <v>41</v>
      </c>
      <c r="X85" t="s">
        <v>52</v>
      </c>
      <c r="Y85" t="s">
        <v>102</v>
      </c>
      <c r="Z85" t="s">
        <v>226</v>
      </c>
      <c r="AA85" t="s">
        <v>227</v>
      </c>
      <c r="AB85" t="s">
        <v>228</v>
      </c>
    </row>
    <row r="86" spans="1:28" x14ac:dyDescent="0.25">
      <c r="A86">
        <v>43</v>
      </c>
      <c r="B86">
        <v>-1.0591173573505499</v>
      </c>
      <c r="C86" t="s">
        <v>392</v>
      </c>
      <c r="D86">
        <v>0.11193981143928</v>
      </c>
      <c r="E86">
        <f t="shared" si="55"/>
        <v>5.5969905719640001E-2</v>
      </c>
      <c r="F86">
        <f t="shared" ref="F86" si="93">(K86-K87)/2</f>
        <v>-6.6418690961579929E-3</v>
      </c>
      <c r="G86">
        <f t="shared" si="4"/>
        <v>4.9328036623482008E-2</v>
      </c>
      <c r="H86">
        <f t="shared" ref="H86" si="94">LARGE(G86:G87,1)/LARGE(G86:G87,2)</f>
        <v>1.2692938762941242</v>
      </c>
      <c r="I86">
        <f t="shared" ref="I86" si="95">IF(AND(G86&gt;G87,M86&lt;M87),H86,IF(AND(G87&gt;G86,M87&lt;M86),H86,(H86*(-1))))</f>
        <v>-1.2692938762941242</v>
      </c>
      <c r="J86">
        <v>0.145521754871064</v>
      </c>
      <c r="K86">
        <v>0.22470115018076001</v>
      </c>
      <c r="L86" t="s">
        <v>393</v>
      </c>
      <c r="M86">
        <v>6.0490000000000004</v>
      </c>
      <c r="N86">
        <v>53.252000000000002</v>
      </c>
      <c r="O86">
        <v>6.0490000000000004</v>
      </c>
      <c r="P86">
        <v>6.0490000000000004</v>
      </c>
      <c r="Q86" t="s">
        <v>41</v>
      </c>
      <c r="R86" t="s">
        <v>184</v>
      </c>
      <c r="S86" t="s">
        <v>31</v>
      </c>
      <c r="T86" t="s">
        <v>31</v>
      </c>
      <c r="U86" t="s">
        <v>31</v>
      </c>
      <c r="V86" t="s">
        <v>394</v>
      </c>
      <c r="W86" t="s">
        <v>41</v>
      </c>
      <c r="X86" t="s">
        <v>184</v>
      </c>
      <c r="Y86" t="s">
        <v>395</v>
      </c>
      <c r="Z86" t="s">
        <v>396</v>
      </c>
      <c r="AA86" t="s">
        <v>397</v>
      </c>
      <c r="AB86" t="s">
        <v>398</v>
      </c>
    </row>
    <row r="87" spans="1:28" x14ac:dyDescent="0.25">
      <c r="A87">
        <v>43</v>
      </c>
      <c r="B87">
        <v>-1.0591173573505499</v>
      </c>
      <c r="C87" t="s">
        <v>399</v>
      </c>
      <c r="D87">
        <v>0.11193981143928</v>
      </c>
      <c r="E87">
        <f t="shared" si="55"/>
        <v>5.5969905719640001E-2</v>
      </c>
      <c r="F87">
        <f t="shared" ref="F87" si="96">(K87-K86)/2</f>
        <v>6.6418690961579929E-3</v>
      </c>
      <c r="G87">
        <f t="shared" si="4"/>
        <v>6.2611774815797994E-2</v>
      </c>
      <c r="J87">
        <v>0.145521754871064</v>
      </c>
      <c r="K87">
        <v>0.23798488837307599</v>
      </c>
      <c r="L87" t="s">
        <v>393</v>
      </c>
      <c r="M87">
        <v>59.301000000000002</v>
      </c>
      <c r="N87">
        <v>53.252000000000002</v>
      </c>
      <c r="O87">
        <v>32.542000000000002</v>
      </c>
      <c r="P87">
        <v>61.430999999999997</v>
      </c>
      <c r="Q87" t="s">
        <v>41</v>
      </c>
      <c r="R87" t="s">
        <v>184</v>
      </c>
      <c r="S87" t="s">
        <v>31</v>
      </c>
      <c r="T87" t="s">
        <v>31</v>
      </c>
      <c r="U87" t="s">
        <v>31</v>
      </c>
      <c r="V87" t="s">
        <v>400</v>
      </c>
      <c r="W87" t="s">
        <v>41</v>
      </c>
      <c r="X87" t="s">
        <v>184</v>
      </c>
      <c r="Y87" t="s">
        <v>395</v>
      </c>
      <c r="Z87" t="s">
        <v>396</v>
      </c>
      <c r="AA87" t="s">
        <v>397</v>
      </c>
      <c r="AB87" t="s">
        <v>398</v>
      </c>
    </row>
    <row r="88" spans="1:28" x14ac:dyDescent="0.25">
      <c r="A88">
        <v>44</v>
      </c>
      <c r="B88">
        <v>-1.0758101321933899</v>
      </c>
      <c r="C88" t="s">
        <v>401</v>
      </c>
      <c r="D88">
        <v>0.115400805070094</v>
      </c>
      <c r="E88">
        <f t="shared" si="55"/>
        <v>5.7700402535046998E-2</v>
      </c>
      <c r="F88">
        <f t="shared" ref="F88" si="97">(K88-K89)/2</f>
        <v>-8.4142220129649892E-3</v>
      </c>
      <c r="G88">
        <f t="shared" si="4"/>
        <v>4.9286180522082008E-2</v>
      </c>
      <c r="H88">
        <f t="shared" ref="H88" si="98">LARGE(G88:G89,1)/LARGE(G88:G89,2)</f>
        <v>1.3414434603710104</v>
      </c>
      <c r="I88">
        <f t="shared" ref="I88" si="99">IF(AND(G88&gt;G89,M88&lt;M89),H88,IF(AND(G89&gt;G88,M89&lt;M88),H88,(H88*(-1))))</f>
        <v>-1.3414434603710104</v>
      </c>
      <c r="J88">
        <v>0.150021046591122</v>
      </c>
      <c r="K88">
        <v>0.22198146262295801</v>
      </c>
      <c r="L88" t="s">
        <v>402</v>
      </c>
      <c r="M88">
        <v>15.378</v>
      </c>
      <c r="N88">
        <v>23.109000000000002</v>
      </c>
      <c r="O88">
        <v>9.6449999999999996</v>
      </c>
      <c r="P88">
        <v>20.088000000000001</v>
      </c>
      <c r="Q88" t="s">
        <v>41</v>
      </c>
      <c r="R88" t="s">
        <v>270</v>
      </c>
      <c r="S88" t="s">
        <v>31</v>
      </c>
      <c r="T88" t="s">
        <v>31</v>
      </c>
      <c r="U88" t="s">
        <v>31</v>
      </c>
      <c r="V88" t="s">
        <v>403</v>
      </c>
      <c r="W88" t="s">
        <v>41</v>
      </c>
      <c r="X88" t="s">
        <v>270</v>
      </c>
      <c r="Y88" t="s">
        <v>31</v>
      </c>
      <c r="Z88" t="s">
        <v>31</v>
      </c>
      <c r="AA88" t="s">
        <v>31</v>
      </c>
      <c r="AB88" t="s">
        <v>404</v>
      </c>
    </row>
    <row r="89" spans="1:28" x14ac:dyDescent="0.25">
      <c r="A89">
        <v>44</v>
      </c>
      <c r="B89">
        <v>-1.0758101321933899</v>
      </c>
      <c r="C89" t="s">
        <v>405</v>
      </c>
      <c r="D89">
        <v>0.115400805070094</v>
      </c>
      <c r="E89">
        <f t="shared" si="55"/>
        <v>5.7700402535046998E-2</v>
      </c>
      <c r="F89">
        <f t="shared" ref="F89" si="100">(K89-K88)/2</f>
        <v>8.4142220129649892E-3</v>
      </c>
      <c r="G89">
        <f t="shared" si="4"/>
        <v>6.611462454801198E-2</v>
      </c>
      <c r="J89">
        <v>0.150021046591122</v>
      </c>
      <c r="K89">
        <v>0.23880990664888799</v>
      </c>
      <c r="L89" t="s">
        <v>402</v>
      </c>
      <c r="M89">
        <v>38.487000000000002</v>
      </c>
      <c r="N89">
        <v>23.109000000000002</v>
      </c>
      <c r="O89">
        <v>38.487000000000002</v>
      </c>
      <c r="P89">
        <v>38.487000000000002</v>
      </c>
      <c r="Q89" t="s">
        <v>41</v>
      </c>
      <c r="R89" t="s">
        <v>270</v>
      </c>
      <c r="S89" t="s">
        <v>272</v>
      </c>
      <c r="T89" t="s">
        <v>406</v>
      </c>
      <c r="U89" t="s">
        <v>407</v>
      </c>
      <c r="V89" t="s">
        <v>408</v>
      </c>
      <c r="W89" t="s">
        <v>41</v>
      </c>
      <c r="X89" t="s">
        <v>270</v>
      </c>
      <c r="Y89" t="s">
        <v>31</v>
      </c>
      <c r="Z89" t="s">
        <v>31</v>
      </c>
      <c r="AA89" t="s">
        <v>31</v>
      </c>
      <c r="AB89" t="s">
        <v>404</v>
      </c>
    </row>
    <row r="90" spans="1:28" x14ac:dyDescent="0.25">
      <c r="A90">
        <v>45</v>
      </c>
      <c r="B90">
        <v>-1.0191837209277099</v>
      </c>
      <c r="C90" t="s">
        <v>409</v>
      </c>
      <c r="D90">
        <v>0.119525458658755</v>
      </c>
      <c r="E90">
        <f t="shared" si="55"/>
        <v>5.9762729329377498E-2</v>
      </c>
      <c r="F90">
        <f t="shared" ref="F90" si="101">(K90-K91)/2</f>
        <v>-1.7099807425575014E-3</v>
      </c>
      <c r="G90">
        <f t="shared" si="4"/>
        <v>5.8052748586819997E-2</v>
      </c>
      <c r="H90">
        <f t="shared" ref="H90" si="102">LARGE(G90:G91,1)/LARGE(G90:G91,2)</f>
        <v>1.0589112758373589</v>
      </c>
      <c r="I90">
        <f t="shared" ref="I90" si="103">IF(AND(G90&gt;G91,M90&lt;M91),H90,IF(AND(G91&gt;G90,M91&lt;M90),H90,(H90*(-1))))</f>
        <v>-1.0589112758373589</v>
      </c>
      <c r="J90">
        <v>0.155383096256382</v>
      </c>
      <c r="K90">
        <v>0.178274147023016</v>
      </c>
      <c r="L90" t="s">
        <v>410</v>
      </c>
      <c r="M90">
        <v>44.8367</v>
      </c>
      <c r="N90">
        <v>23.017900000000001</v>
      </c>
      <c r="O90">
        <v>44.8367</v>
      </c>
      <c r="P90">
        <v>44.8367</v>
      </c>
      <c r="Q90" t="s">
        <v>25</v>
      </c>
      <c r="R90" t="s">
        <v>26</v>
      </c>
      <c r="S90" t="s">
        <v>31</v>
      </c>
      <c r="T90" t="s">
        <v>31</v>
      </c>
      <c r="U90" t="s">
        <v>31</v>
      </c>
      <c r="V90" t="s">
        <v>411</v>
      </c>
      <c r="W90" t="s">
        <v>25</v>
      </c>
      <c r="X90" t="s">
        <v>26</v>
      </c>
      <c r="Y90" t="s">
        <v>31</v>
      </c>
      <c r="Z90" t="s">
        <v>31</v>
      </c>
      <c r="AA90" t="s">
        <v>31</v>
      </c>
      <c r="AB90" t="s">
        <v>412</v>
      </c>
    </row>
    <row r="91" spans="1:28" x14ac:dyDescent="0.25">
      <c r="A91">
        <v>45</v>
      </c>
      <c r="B91">
        <v>-1.0191837209277099</v>
      </c>
      <c r="C91" t="s">
        <v>413</v>
      </c>
      <c r="D91">
        <v>0.119525458658755</v>
      </c>
      <c r="E91">
        <f t="shared" si="55"/>
        <v>5.9762729329377498E-2</v>
      </c>
      <c r="F91">
        <f t="shared" ref="F91" si="104">(K91-K90)/2</f>
        <v>1.7099807425575014E-3</v>
      </c>
      <c r="G91">
        <f t="shared" si="4"/>
        <v>6.1472710071934999E-2</v>
      </c>
      <c r="J91">
        <v>0.155383096256382</v>
      </c>
      <c r="K91">
        <v>0.181694108508131</v>
      </c>
      <c r="L91" t="s">
        <v>410</v>
      </c>
      <c r="M91">
        <v>67.854600000000005</v>
      </c>
      <c r="N91">
        <v>23.017900000000001</v>
      </c>
      <c r="O91">
        <v>67.854600000000005</v>
      </c>
      <c r="P91">
        <v>67.854600000000005</v>
      </c>
      <c r="Q91" t="s">
        <v>25</v>
      </c>
      <c r="R91" t="s">
        <v>26</v>
      </c>
      <c r="S91" t="s">
        <v>31</v>
      </c>
      <c r="T91" t="s">
        <v>31</v>
      </c>
      <c r="U91" t="s">
        <v>31</v>
      </c>
      <c r="V91" t="s">
        <v>414</v>
      </c>
      <c r="W91" t="s">
        <v>25</v>
      </c>
      <c r="X91" t="s">
        <v>26</v>
      </c>
      <c r="Y91" t="s">
        <v>31</v>
      </c>
      <c r="Z91" t="s">
        <v>31</v>
      </c>
      <c r="AA91" t="s">
        <v>31</v>
      </c>
      <c r="AB91" t="s">
        <v>412</v>
      </c>
    </row>
    <row r="92" spans="1:28" x14ac:dyDescent="0.25">
      <c r="A92">
        <v>46</v>
      </c>
      <c r="B92">
        <v>1.0568044618586301</v>
      </c>
      <c r="C92" t="s">
        <v>415</v>
      </c>
      <c r="D92">
        <v>0.125514619402882</v>
      </c>
      <c r="E92">
        <f t="shared" si="55"/>
        <v>6.2757309701441E-2</v>
      </c>
      <c r="F92">
        <f t="shared" ref="F92" si="105">(K92-K93)/2</f>
        <v>4.7267710228969945E-3</v>
      </c>
      <c r="G92">
        <f t="shared" si="4"/>
        <v>6.7484080724337994E-2</v>
      </c>
      <c r="H92">
        <f t="shared" ref="H92" si="106">LARGE(G92:G93,1)/LARGE(G92:G93,2)</f>
        <v>1.1629063293408528</v>
      </c>
      <c r="I92">
        <f t="shared" ref="I92" si="107">IF(AND(G92&gt;G93,M92&lt;M93),H92,IF(AND(G93&gt;G92,M93&lt;M92),H92,(H92*(-1))))</f>
        <v>1.1629063293408528</v>
      </c>
      <c r="J92">
        <v>0.163169005223747</v>
      </c>
      <c r="K92">
        <v>0.175876068313575</v>
      </c>
      <c r="L92" t="s">
        <v>416</v>
      </c>
      <c r="M92">
        <v>33.573</v>
      </c>
      <c r="N92">
        <v>25.885999999999999</v>
      </c>
      <c r="O92">
        <v>33.573</v>
      </c>
      <c r="P92">
        <v>33.573</v>
      </c>
      <c r="Q92" t="s">
        <v>41</v>
      </c>
      <c r="R92" t="s">
        <v>52</v>
      </c>
      <c r="S92" t="s">
        <v>83</v>
      </c>
      <c r="T92" t="s">
        <v>417</v>
      </c>
      <c r="U92" t="s">
        <v>418</v>
      </c>
      <c r="V92" t="s">
        <v>419</v>
      </c>
      <c r="W92" t="s">
        <v>41</v>
      </c>
      <c r="X92" t="s">
        <v>52</v>
      </c>
      <c r="Y92" t="s">
        <v>83</v>
      </c>
      <c r="Z92" t="s">
        <v>417</v>
      </c>
      <c r="AA92" t="s">
        <v>420</v>
      </c>
      <c r="AB92" t="s">
        <v>421</v>
      </c>
    </row>
    <row r="93" spans="1:28" x14ac:dyDescent="0.25">
      <c r="A93">
        <v>46</v>
      </c>
      <c r="B93">
        <v>1.0568044618586301</v>
      </c>
      <c r="C93" t="s">
        <v>422</v>
      </c>
      <c r="D93">
        <v>0.125514619402882</v>
      </c>
      <c r="E93">
        <f t="shared" si="55"/>
        <v>6.2757309701441E-2</v>
      </c>
      <c r="F93">
        <f t="shared" ref="F93" si="108">(K93-K92)/2</f>
        <v>-4.7267710228969945E-3</v>
      </c>
      <c r="G93">
        <f t="shared" si="4"/>
        <v>5.8030538678544005E-2</v>
      </c>
      <c r="J93">
        <v>0.163169005223747</v>
      </c>
      <c r="K93">
        <v>0.16642252626778101</v>
      </c>
      <c r="L93" t="s">
        <v>416</v>
      </c>
      <c r="M93">
        <v>59.459000000000003</v>
      </c>
      <c r="N93">
        <v>25.885999999999999</v>
      </c>
      <c r="O93">
        <v>48.857999999999997</v>
      </c>
      <c r="P93">
        <v>59.459000000000003</v>
      </c>
      <c r="Q93" t="s">
        <v>41</v>
      </c>
      <c r="R93" t="s">
        <v>52</v>
      </c>
      <c r="S93" t="s">
        <v>83</v>
      </c>
      <c r="T93" t="s">
        <v>417</v>
      </c>
      <c r="U93" t="s">
        <v>423</v>
      </c>
      <c r="V93" t="s">
        <v>424</v>
      </c>
      <c r="W93" t="s">
        <v>41</v>
      </c>
      <c r="X93" t="s">
        <v>52</v>
      </c>
      <c r="Y93" t="s">
        <v>83</v>
      </c>
      <c r="Z93" t="s">
        <v>417</v>
      </c>
      <c r="AA93" t="s">
        <v>420</v>
      </c>
      <c r="AB93" t="s">
        <v>421</v>
      </c>
    </row>
    <row r="94" spans="1:28" x14ac:dyDescent="0.25">
      <c r="A94">
        <v>47</v>
      </c>
      <c r="B94">
        <v>1.0191274329897599</v>
      </c>
      <c r="C94" t="s">
        <v>425</v>
      </c>
      <c r="D94">
        <v>0.12659109763169599</v>
      </c>
      <c r="E94">
        <f t="shared" si="55"/>
        <v>6.3295548815847993E-2</v>
      </c>
      <c r="F94">
        <f t="shared" ref="F94" si="109">(K94-K95)/2</f>
        <v>1.7134028600944984E-3</v>
      </c>
      <c r="G94">
        <f t="shared" si="4"/>
        <v>6.5008951675942492E-2</v>
      </c>
      <c r="H94">
        <f t="shared" ref="H94" si="110">LARGE(G94:G95,1)/LARGE(G94:G95,2)</f>
        <v>1.0556460913630898</v>
      </c>
      <c r="I94">
        <f t="shared" ref="I94" si="111">IF(AND(G94&gt;G95,M94&lt;M95),H94,IF(AND(G95&gt;G94,M95&lt;M94),H94,(H94*(-1))))</f>
        <v>1.0556460913630898</v>
      </c>
      <c r="J94">
        <v>0.16456842692120399</v>
      </c>
      <c r="K94">
        <v>0.18258339834944501</v>
      </c>
      <c r="L94" t="s">
        <v>426</v>
      </c>
      <c r="M94">
        <v>53.673999999999999</v>
      </c>
      <c r="N94">
        <v>21.01</v>
      </c>
      <c r="O94">
        <v>53.673999999999999</v>
      </c>
      <c r="P94">
        <v>53.673999999999999</v>
      </c>
      <c r="Q94" t="s">
        <v>41</v>
      </c>
      <c r="R94" t="s">
        <v>42</v>
      </c>
      <c r="S94" t="s">
        <v>64</v>
      </c>
      <c r="T94" t="s">
        <v>31</v>
      </c>
      <c r="U94" t="s">
        <v>31</v>
      </c>
      <c r="V94" t="s">
        <v>427</v>
      </c>
      <c r="W94" t="s">
        <v>41</v>
      </c>
      <c r="X94" t="s">
        <v>42</v>
      </c>
      <c r="Y94" t="s">
        <v>31</v>
      </c>
      <c r="Z94" t="s">
        <v>31</v>
      </c>
      <c r="AA94" t="s">
        <v>31</v>
      </c>
      <c r="AB94" t="s">
        <v>428</v>
      </c>
    </row>
    <row r="95" spans="1:28" x14ac:dyDescent="0.25">
      <c r="A95">
        <v>47</v>
      </c>
      <c r="B95">
        <v>1.0191274329897599</v>
      </c>
      <c r="C95" t="s">
        <v>429</v>
      </c>
      <c r="D95">
        <v>0.12659109763169599</v>
      </c>
      <c r="E95">
        <f t="shared" si="55"/>
        <v>6.3295548815847993E-2</v>
      </c>
      <c r="F95">
        <f t="shared" ref="F95" si="112">(K95-K94)/2</f>
        <v>-1.7134028600944984E-3</v>
      </c>
      <c r="G95">
        <f t="shared" si="4"/>
        <v>6.1582145955753495E-2</v>
      </c>
      <c r="J95">
        <v>0.16456842692120399</v>
      </c>
      <c r="K95">
        <v>0.17915659262925601</v>
      </c>
      <c r="L95" t="s">
        <v>426</v>
      </c>
      <c r="M95">
        <v>74.683999999999997</v>
      </c>
      <c r="N95">
        <v>21.01</v>
      </c>
      <c r="O95">
        <v>74.683999999999997</v>
      </c>
      <c r="P95">
        <v>74.683999999999997</v>
      </c>
      <c r="Q95" t="s">
        <v>41</v>
      </c>
      <c r="R95" t="s">
        <v>42</v>
      </c>
      <c r="S95" t="s">
        <v>64</v>
      </c>
      <c r="T95" t="s">
        <v>430</v>
      </c>
      <c r="U95" t="s">
        <v>431</v>
      </c>
      <c r="V95" t="s">
        <v>432</v>
      </c>
      <c r="W95" t="s">
        <v>41</v>
      </c>
      <c r="X95" t="s">
        <v>42</v>
      </c>
      <c r="Y95" t="s">
        <v>31</v>
      </c>
      <c r="Z95" t="s">
        <v>31</v>
      </c>
      <c r="AA95" t="s">
        <v>31</v>
      </c>
      <c r="AB95" t="s">
        <v>428</v>
      </c>
    </row>
    <row r="96" spans="1:28" x14ac:dyDescent="0.25">
      <c r="A96">
        <v>48</v>
      </c>
      <c r="B96">
        <v>-1.11385414029359</v>
      </c>
      <c r="C96" t="s">
        <v>258</v>
      </c>
      <c r="D96">
        <v>0.12674735644396001</v>
      </c>
      <c r="E96">
        <f t="shared" si="55"/>
        <v>6.3373678221980007E-2</v>
      </c>
      <c r="F96">
        <f t="shared" ref="F96" si="113">(K96-K97)/2</f>
        <v>-1.2462253170734502E-2</v>
      </c>
      <c r="G96">
        <f t="shared" si="4"/>
        <v>5.0911425051245504E-2</v>
      </c>
      <c r="H96">
        <f t="shared" ref="H96" si="114">LARGE(G96:G97,1)/LARGE(G96:G97,2)</f>
        <v>1.4895660711987722</v>
      </c>
      <c r="I96">
        <f t="shared" ref="I96" si="115">IF(AND(G96&gt;G97,M96&lt;M97),H96,IF(AND(G97&gt;G96,M97&lt;M96),H96,(H96*(-1))))</f>
        <v>-1.4895660711987722</v>
      </c>
      <c r="J96">
        <v>0.16477156337714799</v>
      </c>
      <c r="K96">
        <v>0.218916117386663</v>
      </c>
      <c r="L96" t="s">
        <v>433</v>
      </c>
      <c r="M96">
        <v>33.707000000000001</v>
      </c>
      <c r="N96">
        <v>33.210999999999999</v>
      </c>
      <c r="O96">
        <v>33.576000000000001</v>
      </c>
      <c r="P96">
        <v>33.707000000000001</v>
      </c>
      <c r="Q96" t="s">
        <v>41</v>
      </c>
      <c r="R96" t="s">
        <v>42</v>
      </c>
      <c r="S96" t="s">
        <v>259</v>
      </c>
      <c r="T96" t="s">
        <v>260</v>
      </c>
      <c r="U96" t="s">
        <v>263</v>
      </c>
      <c r="V96" t="s">
        <v>264</v>
      </c>
      <c r="W96" t="s">
        <v>41</v>
      </c>
      <c r="X96" t="s">
        <v>42</v>
      </c>
      <c r="Y96" t="s">
        <v>259</v>
      </c>
      <c r="Z96" t="s">
        <v>260</v>
      </c>
      <c r="AA96" t="s">
        <v>434</v>
      </c>
      <c r="AB96" t="s">
        <v>435</v>
      </c>
    </row>
    <row r="97" spans="1:28" x14ac:dyDescent="0.25">
      <c r="A97">
        <v>48</v>
      </c>
      <c r="B97">
        <v>-1.11385414029359</v>
      </c>
      <c r="C97" t="s">
        <v>436</v>
      </c>
      <c r="D97">
        <v>0.12674735644396001</v>
      </c>
      <c r="E97">
        <f t="shared" si="55"/>
        <v>6.3373678221980007E-2</v>
      </c>
      <c r="F97">
        <f t="shared" ref="F97" si="116">(K97-K96)/2</f>
        <v>1.2462253170734502E-2</v>
      </c>
      <c r="G97">
        <f t="shared" si="4"/>
        <v>7.5835931392714509E-2</v>
      </c>
      <c r="J97">
        <v>0.16477156337714799</v>
      </c>
      <c r="K97">
        <v>0.24384062372813201</v>
      </c>
      <c r="L97" t="s">
        <v>433</v>
      </c>
      <c r="M97">
        <v>66.918000000000006</v>
      </c>
      <c r="N97">
        <v>33.210999999999999</v>
      </c>
      <c r="O97">
        <v>58.481000000000002</v>
      </c>
      <c r="P97">
        <v>78.149000000000001</v>
      </c>
      <c r="Q97" t="s">
        <v>41</v>
      </c>
      <c r="R97" t="s">
        <v>42</v>
      </c>
      <c r="S97" t="s">
        <v>259</v>
      </c>
      <c r="T97" t="s">
        <v>260</v>
      </c>
      <c r="U97" t="s">
        <v>437</v>
      </c>
      <c r="V97" t="s">
        <v>438</v>
      </c>
      <c r="W97" t="s">
        <v>41</v>
      </c>
      <c r="X97" t="s">
        <v>42</v>
      </c>
      <c r="Y97" t="s">
        <v>259</v>
      </c>
      <c r="Z97" t="s">
        <v>260</v>
      </c>
      <c r="AA97" t="s">
        <v>434</v>
      </c>
      <c r="AB97" t="s">
        <v>435</v>
      </c>
    </row>
    <row r="98" spans="1:28" x14ac:dyDescent="0.25">
      <c r="A98">
        <v>49</v>
      </c>
      <c r="B98">
        <v>-1.20102036254561</v>
      </c>
      <c r="C98" t="s">
        <v>439</v>
      </c>
      <c r="D98">
        <v>0.13251200123395501</v>
      </c>
      <c r="E98">
        <f t="shared" si="55"/>
        <v>6.6256000616977506E-2</v>
      </c>
      <c r="F98">
        <f t="shared" ref="F98" si="117">(K98-K99)/2</f>
        <v>1.7842619787357988E-2</v>
      </c>
      <c r="G98">
        <f t="shared" si="4"/>
        <v>8.4098620404335495E-2</v>
      </c>
      <c r="H98">
        <f t="shared" ref="H98" si="118">LARGE(G98:G99,1)/LARGE(G98:G99,2)</f>
        <v>1.7370945586366402</v>
      </c>
      <c r="I98">
        <f t="shared" ref="I98" si="119">IF(AND(G98&gt;G99,M98&lt;M99),H98,IF(AND(G99&gt;G98,M99&lt;M98),H98,(H98*(-1))))</f>
        <v>-1.7370945586366402</v>
      </c>
      <c r="J98">
        <v>0.172265601604142</v>
      </c>
      <c r="K98">
        <v>0.21320576099264199</v>
      </c>
      <c r="L98" t="s">
        <v>440</v>
      </c>
      <c r="M98">
        <v>48</v>
      </c>
      <c r="N98">
        <v>35.436</v>
      </c>
      <c r="O98">
        <v>48</v>
      </c>
      <c r="P98">
        <v>48</v>
      </c>
      <c r="Q98" t="s">
        <v>41</v>
      </c>
      <c r="R98" t="s">
        <v>270</v>
      </c>
      <c r="S98" t="s">
        <v>272</v>
      </c>
      <c r="T98" t="s">
        <v>441</v>
      </c>
      <c r="U98" t="s">
        <v>442</v>
      </c>
      <c r="V98" t="s">
        <v>443</v>
      </c>
      <c r="W98" t="s">
        <v>41</v>
      </c>
      <c r="X98" t="s">
        <v>270</v>
      </c>
      <c r="Y98" t="s">
        <v>272</v>
      </c>
      <c r="Z98" t="s">
        <v>441</v>
      </c>
      <c r="AA98" t="s">
        <v>31</v>
      </c>
      <c r="AB98" t="s">
        <v>444</v>
      </c>
    </row>
    <row r="99" spans="1:28" x14ac:dyDescent="0.25">
      <c r="A99">
        <v>49</v>
      </c>
      <c r="B99">
        <v>-1.20102036254561</v>
      </c>
      <c r="C99" t="s">
        <v>445</v>
      </c>
      <c r="D99">
        <v>0.13251200123395501</v>
      </c>
      <c r="E99">
        <f t="shared" si="55"/>
        <v>6.6256000616977506E-2</v>
      </c>
      <c r="F99">
        <f t="shared" ref="F99" si="120">(K99-K98)/2</f>
        <v>-1.7842619787357988E-2</v>
      </c>
      <c r="G99">
        <f t="shared" si="4"/>
        <v>4.8413380829619518E-2</v>
      </c>
      <c r="J99">
        <v>0.172265601604142</v>
      </c>
      <c r="K99">
        <v>0.17752052141792601</v>
      </c>
      <c r="L99" t="s">
        <v>440</v>
      </c>
      <c r="M99">
        <v>12.564</v>
      </c>
      <c r="N99">
        <v>35.436</v>
      </c>
      <c r="O99">
        <v>12.564</v>
      </c>
      <c r="P99">
        <v>12.564</v>
      </c>
      <c r="Q99" t="s">
        <v>41</v>
      </c>
      <c r="R99" t="s">
        <v>270</v>
      </c>
      <c r="S99" t="s">
        <v>31</v>
      </c>
      <c r="T99" t="s">
        <v>31</v>
      </c>
      <c r="U99" t="s">
        <v>31</v>
      </c>
      <c r="V99" t="s">
        <v>446</v>
      </c>
      <c r="W99" t="s">
        <v>41</v>
      </c>
      <c r="X99" t="s">
        <v>270</v>
      </c>
      <c r="Y99" t="s">
        <v>272</v>
      </c>
      <c r="Z99" t="s">
        <v>441</v>
      </c>
      <c r="AA99" t="s">
        <v>31</v>
      </c>
      <c r="AB99" t="s">
        <v>444</v>
      </c>
    </row>
    <row r="100" spans="1:28" x14ac:dyDescent="0.25">
      <c r="A100">
        <v>50</v>
      </c>
      <c r="B100">
        <v>-1.0229444399482099</v>
      </c>
      <c r="C100" t="s">
        <v>447</v>
      </c>
      <c r="D100">
        <v>0.13273864060408999</v>
      </c>
      <c r="E100">
        <f t="shared" si="55"/>
        <v>6.6369320302044996E-2</v>
      </c>
      <c r="F100">
        <f t="shared" ref="F100" si="121">(K100-K101)/2</f>
        <v>-2.0068281602790006E-3</v>
      </c>
      <c r="G100">
        <f t="shared" si="4"/>
        <v>6.4362492141765995E-2</v>
      </c>
      <c r="H100">
        <f t="shared" ref="H100" si="122">LARGE(G100:G101,1)/LARGE(G100:G101,2)</f>
        <v>1.0623601757327459</v>
      </c>
      <c r="I100">
        <f t="shared" ref="I100" si="123">IF(AND(G100&gt;G101,M100&lt;M101),H100,IF(AND(G101&gt;G100,M101&lt;M100),H100,(H100*(-1))))</f>
        <v>-1.0623601757327459</v>
      </c>
      <c r="J100">
        <v>0.17256023278531701</v>
      </c>
      <c r="K100">
        <v>0.17492936544176699</v>
      </c>
      <c r="L100" t="s">
        <v>448</v>
      </c>
      <c r="M100">
        <v>37.868000000000002</v>
      </c>
      <c r="N100">
        <v>20.914000000000001</v>
      </c>
      <c r="O100">
        <v>37.868000000000002</v>
      </c>
      <c r="P100">
        <v>37.868000000000002</v>
      </c>
      <c r="Q100" t="s">
        <v>41</v>
      </c>
      <c r="R100" t="s">
        <v>52</v>
      </c>
      <c r="S100" t="s">
        <v>102</v>
      </c>
      <c r="T100" t="s">
        <v>449</v>
      </c>
      <c r="U100" t="s">
        <v>450</v>
      </c>
      <c r="V100" t="s">
        <v>451</v>
      </c>
      <c r="W100" t="s">
        <v>41</v>
      </c>
      <c r="X100" t="s">
        <v>52</v>
      </c>
      <c r="Y100" t="s">
        <v>102</v>
      </c>
      <c r="Z100" t="s">
        <v>31</v>
      </c>
      <c r="AA100" t="s">
        <v>31</v>
      </c>
      <c r="AB100" t="s">
        <v>452</v>
      </c>
    </row>
    <row r="101" spans="1:28" x14ac:dyDescent="0.25">
      <c r="A101">
        <v>50</v>
      </c>
      <c r="B101">
        <v>-1.0229444399482099</v>
      </c>
      <c r="C101" t="s">
        <v>453</v>
      </c>
      <c r="D101">
        <v>0.13273864060408999</v>
      </c>
      <c r="E101">
        <f t="shared" si="55"/>
        <v>6.6369320302044996E-2</v>
      </c>
      <c r="F101">
        <f t="shared" ref="F101" si="124">(K101-K100)/2</f>
        <v>2.0068281602790006E-3</v>
      </c>
      <c r="G101">
        <f t="shared" si="4"/>
        <v>6.8376148462323996E-2</v>
      </c>
      <c r="J101">
        <v>0.17256023278531701</v>
      </c>
      <c r="K101">
        <v>0.17894302176232499</v>
      </c>
      <c r="L101" t="s">
        <v>448</v>
      </c>
      <c r="M101">
        <v>58.781999999999996</v>
      </c>
      <c r="N101">
        <v>20.914000000000001</v>
      </c>
      <c r="O101">
        <v>58.767000000000003</v>
      </c>
      <c r="P101">
        <v>58.848999999999997</v>
      </c>
      <c r="Q101" t="s">
        <v>41</v>
      </c>
      <c r="R101" t="s">
        <v>52</v>
      </c>
      <c r="S101" t="s">
        <v>102</v>
      </c>
      <c r="T101" t="s">
        <v>31</v>
      </c>
      <c r="U101" t="s">
        <v>31</v>
      </c>
      <c r="V101" t="s">
        <v>454</v>
      </c>
      <c r="W101" t="s">
        <v>41</v>
      </c>
      <c r="X101" t="s">
        <v>52</v>
      </c>
      <c r="Y101" t="s">
        <v>102</v>
      </c>
      <c r="Z101" t="s">
        <v>31</v>
      </c>
      <c r="AA101" t="s">
        <v>31</v>
      </c>
      <c r="AB101" t="s">
        <v>452</v>
      </c>
    </row>
    <row r="102" spans="1:28" x14ac:dyDescent="0.25">
      <c r="A102">
        <v>51</v>
      </c>
      <c r="B102">
        <v>-1.09894495178396</v>
      </c>
      <c r="C102" t="s">
        <v>455</v>
      </c>
      <c r="D102">
        <v>0.13547014514599701</v>
      </c>
      <c r="E102">
        <f t="shared" si="55"/>
        <v>6.7735072572998503E-2</v>
      </c>
      <c r="F102">
        <f t="shared" ref="F102" si="125">(K102-K103)/2</f>
        <v>-1.0355199557712011E-2</v>
      </c>
      <c r="G102">
        <f t="shared" si="4"/>
        <v>5.7379873015286492E-2</v>
      </c>
      <c r="H102">
        <f t="shared" ref="H102" si="126">LARGE(G102:G103,1)/LARGE(G102:G103,2)</f>
        <v>1.3609349067382319</v>
      </c>
      <c r="I102">
        <f t="shared" ref="I102" si="127">IF(AND(G102&gt;G103,M102&lt;M103),H102,IF(AND(G103&gt;G102,M103&lt;M102),H102,(H102*(-1))))</f>
        <v>-1.3609349067382319</v>
      </c>
      <c r="J102">
        <v>0.176111188689796</v>
      </c>
      <c r="K102">
        <v>0.20931233723418499</v>
      </c>
      <c r="L102" t="s">
        <v>456</v>
      </c>
      <c r="M102">
        <v>36.042999999999999</v>
      </c>
      <c r="N102">
        <v>23.463999999999999</v>
      </c>
      <c r="O102">
        <v>36.042999999999999</v>
      </c>
      <c r="P102">
        <v>36.042999999999999</v>
      </c>
      <c r="Q102" t="s">
        <v>41</v>
      </c>
      <c r="R102" t="s">
        <v>184</v>
      </c>
      <c r="S102" t="s">
        <v>185</v>
      </c>
      <c r="T102" t="s">
        <v>31</v>
      </c>
      <c r="U102" t="s">
        <v>31</v>
      </c>
      <c r="V102" t="s">
        <v>457</v>
      </c>
      <c r="W102" t="s">
        <v>41</v>
      </c>
      <c r="X102" t="s">
        <v>184</v>
      </c>
      <c r="Y102" t="s">
        <v>185</v>
      </c>
      <c r="Z102" t="s">
        <v>458</v>
      </c>
      <c r="AA102" t="s">
        <v>459</v>
      </c>
      <c r="AB102" t="s">
        <v>460</v>
      </c>
    </row>
    <row r="103" spans="1:28" x14ac:dyDescent="0.25">
      <c r="A103">
        <v>51</v>
      </c>
      <c r="B103">
        <v>-1.09894495178396</v>
      </c>
      <c r="C103" t="s">
        <v>461</v>
      </c>
      <c r="D103">
        <v>0.13547014514599701</v>
      </c>
      <c r="E103">
        <f t="shared" si="55"/>
        <v>6.7735072572998503E-2</v>
      </c>
      <c r="F103">
        <f t="shared" ref="F103" si="128">(K103-K102)/2</f>
        <v>1.0355199557712011E-2</v>
      </c>
      <c r="G103">
        <f t="shared" si="4"/>
        <v>7.8090272130710514E-2</v>
      </c>
      <c r="J103">
        <v>0.176111188689796</v>
      </c>
      <c r="K103">
        <v>0.23002273634960901</v>
      </c>
      <c r="L103" t="s">
        <v>456</v>
      </c>
      <c r="M103">
        <v>59.506999999999998</v>
      </c>
      <c r="N103">
        <v>23.463999999999999</v>
      </c>
      <c r="O103">
        <v>59.506999999999998</v>
      </c>
      <c r="P103">
        <v>59.506999999999998</v>
      </c>
      <c r="Q103" t="s">
        <v>41</v>
      </c>
      <c r="R103" t="s">
        <v>184</v>
      </c>
      <c r="S103" t="s">
        <v>185</v>
      </c>
      <c r="T103" t="s">
        <v>189</v>
      </c>
      <c r="U103" t="s">
        <v>31</v>
      </c>
      <c r="V103" t="s">
        <v>462</v>
      </c>
      <c r="W103" t="s">
        <v>41</v>
      </c>
      <c r="X103" t="s">
        <v>184</v>
      </c>
      <c r="Y103" t="s">
        <v>185</v>
      </c>
      <c r="Z103" t="s">
        <v>458</v>
      </c>
      <c r="AA103" t="s">
        <v>459</v>
      </c>
      <c r="AB103" t="s">
        <v>460</v>
      </c>
    </row>
    <row r="104" spans="1:28" x14ac:dyDescent="0.25">
      <c r="A104">
        <v>52</v>
      </c>
      <c r="B104">
        <v>1.03561846723137</v>
      </c>
      <c r="C104" t="s">
        <v>463</v>
      </c>
      <c r="D104">
        <v>0.13549708628955101</v>
      </c>
      <c r="E104">
        <f t="shared" si="55"/>
        <v>6.7748543144775505E-2</v>
      </c>
      <c r="F104">
        <f t="shared" ref="F104" si="129">(K104-K105)/2</f>
        <v>-5.718625680571493E-3</v>
      </c>
      <c r="G104">
        <f t="shared" si="4"/>
        <v>6.2029917464204012E-2</v>
      </c>
      <c r="H104">
        <f t="shared" ref="H104" si="130">LARGE(G104:G105,1)/LARGE(G104:G105,2)</f>
        <v>1.1843828241064991</v>
      </c>
      <c r="I104">
        <f t="shared" ref="I104" si="131">IF(AND(G104&gt;G105,M104&lt;M105),H104,IF(AND(G105&gt;G104,M105&lt;M104),H104,(H104*(-1))))</f>
        <v>1.1843828241064991</v>
      </c>
      <c r="J104">
        <v>0.17614621217641599</v>
      </c>
      <c r="K104">
        <v>0.32110453509553599</v>
      </c>
      <c r="L104" t="s">
        <v>464</v>
      </c>
      <c r="M104">
        <v>61.073999999999998</v>
      </c>
      <c r="N104">
        <v>24.314900000000002</v>
      </c>
      <c r="O104">
        <v>61.073999999999998</v>
      </c>
      <c r="P104">
        <v>61.073999999999998</v>
      </c>
      <c r="Q104" t="s">
        <v>41</v>
      </c>
      <c r="R104" t="s">
        <v>465</v>
      </c>
      <c r="S104" t="s">
        <v>31</v>
      </c>
      <c r="T104" t="s">
        <v>31</v>
      </c>
      <c r="U104" t="s">
        <v>31</v>
      </c>
      <c r="V104" t="s">
        <v>466</v>
      </c>
      <c r="W104" t="s">
        <v>41</v>
      </c>
      <c r="X104" t="s">
        <v>31</v>
      </c>
      <c r="Y104" t="s">
        <v>31</v>
      </c>
      <c r="Z104" t="s">
        <v>31</v>
      </c>
      <c r="AA104" t="s">
        <v>31</v>
      </c>
      <c r="AB104" t="s">
        <v>467</v>
      </c>
    </row>
    <row r="105" spans="1:28" x14ac:dyDescent="0.25">
      <c r="A105">
        <v>52</v>
      </c>
      <c r="B105">
        <v>1.03561846723137</v>
      </c>
      <c r="C105" t="s">
        <v>468</v>
      </c>
      <c r="D105">
        <v>0.13549708628955101</v>
      </c>
      <c r="E105">
        <f t="shared" si="55"/>
        <v>6.7748543144775505E-2</v>
      </c>
      <c r="F105">
        <f t="shared" ref="F105" si="132">(K105-K104)/2</f>
        <v>5.718625680571493E-3</v>
      </c>
      <c r="G105">
        <f t="shared" si="4"/>
        <v>7.3467168825346998E-2</v>
      </c>
      <c r="J105">
        <v>0.17614621217641599</v>
      </c>
      <c r="K105">
        <v>0.33254178645667898</v>
      </c>
      <c r="L105" t="s">
        <v>464</v>
      </c>
      <c r="M105">
        <v>36.759099999999997</v>
      </c>
      <c r="N105">
        <v>24.314900000000002</v>
      </c>
      <c r="O105">
        <v>35.031199999999998</v>
      </c>
      <c r="P105">
        <v>38.5</v>
      </c>
      <c r="Q105" t="s">
        <v>41</v>
      </c>
      <c r="R105" t="s">
        <v>465</v>
      </c>
      <c r="S105" t="s">
        <v>469</v>
      </c>
      <c r="T105" t="s">
        <v>470</v>
      </c>
      <c r="U105" t="s">
        <v>471</v>
      </c>
      <c r="V105" t="s">
        <v>472</v>
      </c>
      <c r="W105" t="s">
        <v>41</v>
      </c>
      <c r="X105" t="s">
        <v>31</v>
      </c>
      <c r="Y105" t="s">
        <v>31</v>
      </c>
      <c r="Z105" t="s">
        <v>31</v>
      </c>
      <c r="AA105" t="s">
        <v>31</v>
      </c>
      <c r="AB105" t="s">
        <v>467</v>
      </c>
    </row>
    <row r="106" spans="1:28" x14ac:dyDescent="0.25">
      <c r="A106">
        <v>53</v>
      </c>
      <c r="B106">
        <v>1.0015151440483101</v>
      </c>
      <c r="C106" t="s">
        <v>473</v>
      </c>
      <c r="D106">
        <v>0.13574589501075501</v>
      </c>
      <c r="E106">
        <f t="shared" si="55"/>
        <v>6.7872947505377507E-2</v>
      </c>
      <c r="F106">
        <f t="shared" ref="F106" si="133">(K106-K107)/2</f>
        <v>-1.3473238152800215E-4</v>
      </c>
      <c r="G106">
        <f t="shared" ref="G106:G141" si="134">E106+F106</f>
        <v>6.7738215123849504E-2</v>
      </c>
      <c r="H106">
        <f t="shared" ref="H106" si="135">LARGE(G106:G107,1)/LARGE(G106:G107,2)</f>
        <v>1.0039780316408298</v>
      </c>
      <c r="I106">
        <f t="shared" ref="I106" si="136">IF(AND(G106&gt;G107,M106&lt;M107),H106,IF(AND(G107&gt;G106,M107&lt;M106),H106,(H106*(-1))))</f>
        <v>1.0039780316408298</v>
      </c>
      <c r="J106">
        <v>0.17646966351398199</v>
      </c>
      <c r="K106">
        <v>0.17784762006999399</v>
      </c>
      <c r="L106" t="s">
        <v>474</v>
      </c>
      <c r="M106">
        <v>71.44</v>
      </c>
      <c r="N106">
        <v>26.364999999999998</v>
      </c>
      <c r="O106">
        <v>71.44</v>
      </c>
      <c r="P106">
        <v>71.44</v>
      </c>
      <c r="Q106" t="s">
        <v>41</v>
      </c>
      <c r="R106" t="s">
        <v>42</v>
      </c>
      <c r="S106" t="s">
        <v>31</v>
      </c>
      <c r="T106" t="s">
        <v>31</v>
      </c>
      <c r="U106" t="s">
        <v>31</v>
      </c>
      <c r="V106" t="s">
        <v>475</v>
      </c>
      <c r="W106" t="s">
        <v>41</v>
      </c>
      <c r="X106" t="s">
        <v>42</v>
      </c>
      <c r="Y106" t="s">
        <v>64</v>
      </c>
      <c r="Z106" t="s">
        <v>65</v>
      </c>
      <c r="AA106" t="s">
        <v>476</v>
      </c>
      <c r="AB106" t="s">
        <v>477</v>
      </c>
    </row>
    <row r="107" spans="1:28" x14ac:dyDescent="0.25">
      <c r="A107">
        <v>53</v>
      </c>
      <c r="B107">
        <v>1.0015151440483101</v>
      </c>
      <c r="C107" t="s">
        <v>478</v>
      </c>
      <c r="D107">
        <v>0.13574589501075501</v>
      </c>
      <c r="E107">
        <f t="shared" si="55"/>
        <v>6.7872947505377507E-2</v>
      </c>
      <c r="F107">
        <f t="shared" ref="F107" si="137">(K107-K106)/2</f>
        <v>1.3473238152800215E-4</v>
      </c>
      <c r="G107">
        <f t="shared" si="134"/>
        <v>6.8007679886905509E-2</v>
      </c>
      <c r="J107">
        <v>0.17646966351398199</v>
      </c>
      <c r="K107">
        <v>0.17811708483305</v>
      </c>
      <c r="L107" t="s">
        <v>474</v>
      </c>
      <c r="M107">
        <v>45.075000000000003</v>
      </c>
      <c r="N107">
        <v>26.364999999999998</v>
      </c>
      <c r="O107">
        <v>45.075000000000003</v>
      </c>
      <c r="P107">
        <v>45.075000000000003</v>
      </c>
      <c r="Q107" t="s">
        <v>41</v>
      </c>
      <c r="R107" t="s">
        <v>42</v>
      </c>
      <c r="S107" t="s">
        <v>64</v>
      </c>
      <c r="T107" t="s">
        <v>65</v>
      </c>
      <c r="U107" t="s">
        <v>479</v>
      </c>
      <c r="V107" t="s">
        <v>480</v>
      </c>
      <c r="W107" t="s">
        <v>41</v>
      </c>
      <c r="X107" t="s">
        <v>42</v>
      </c>
      <c r="Y107" t="s">
        <v>64</v>
      </c>
      <c r="Z107" t="s">
        <v>65</v>
      </c>
      <c r="AA107" t="s">
        <v>476</v>
      </c>
      <c r="AB107" t="s">
        <v>477</v>
      </c>
    </row>
    <row r="108" spans="1:28" x14ac:dyDescent="0.25">
      <c r="A108">
        <v>54</v>
      </c>
      <c r="B108">
        <v>1.0149349796568601</v>
      </c>
      <c r="C108" t="s">
        <v>456</v>
      </c>
      <c r="D108">
        <v>0.136061302102711</v>
      </c>
      <c r="E108">
        <f t="shared" si="55"/>
        <v>6.8030651051355501E-2</v>
      </c>
      <c r="F108">
        <f t="shared" ref="F108" si="138">(K108-K109)/2</f>
        <v>-1.6665821413295034E-3</v>
      </c>
      <c r="G108">
        <f t="shared" si="134"/>
        <v>6.6364068910025997E-2</v>
      </c>
      <c r="H108">
        <f t="shared" ref="H108" si="139">LARGE(G108:G109,1)/LARGE(G108:G109,2)</f>
        <v>1.0502254358028889</v>
      </c>
      <c r="I108">
        <f t="shared" ref="I108" si="140">IF(AND(G108&gt;G109,M108&lt;M109),H108,IF(AND(G109&gt;G108,M109&lt;M108),H108,(H108*(-1))))</f>
        <v>1.0502254358028889</v>
      </c>
      <c r="J108">
        <v>0.176879692733524</v>
      </c>
      <c r="K108">
        <v>0.22317836108514499</v>
      </c>
      <c r="L108" t="s">
        <v>481</v>
      </c>
      <c r="M108">
        <v>35.4985</v>
      </c>
      <c r="N108">
        <v>21.919499999999999</v>
      </c>
      <c r="O108">
        <v>35.4985</v>
      </c>
      <c r="P108">
        <v>35.4985</v>
      </c>
      <c r="Q108" t="s">
        <v>41</v>
      </c>
      <c r="R108" t="s">
        <v>184</v>
      </c>
      <c r="S108" t="s">
        <v>185</v>
      </c>
      <c r="T108" t="s">
        <v>458</v>
      </c>
      <c r="U108" t="s">
        <v>459</v>
      </c>
      <c r="V108" t="s">
        <v>460</v>
      </c>
      <c r="W108" t="s">
        <v>41</v>
      </c>
      <c r="X108" t="s">
        <v>184</v>
      </c>
      <c r="Y108" t="s">
        <v>185</v>
      </c>
      <c r="Z108" t="s">
        <v>189</v>
      </c>
      <c r="AA108" t="s">
        <v>332</v>
      </c>
      <c r="AB108" t="s">
        <v>482</v>
      </c>
    </row>
    <row r="109" spans="1:28" x14ac:dyDescent="0.25">
      <c r="A109">
        <v>54</v>
      </c>
      <c r="B109">
        <v>1.0149349796568601</v>
      </c>
      <c r="C109" t="s">
        <v>483</v>
      </c>
      <c r="D109">
        <v>0.136061302102711</v>
      </c>
      <c r="E109">
        <f t="shared" si="55"/>
        <v>6.8030651051355501E-2</v>
      </c>
      <c r="F109">
        <f t="shared" ref="F109" si="141">(K109-K108)/2</f>
        <v>1.6665821413295034E-3</v>
      </c>
      <c r="G109">
        <f t="shared" si="134"/>
        <v>6.9697233192685004E-2</v>
      </c>
      <c r="J109">
        <v>0.176879692733524</v>
      </c>
      <c r="K109">
        <v>0.226511525367804</v>
      </c>
      <c r="L109" t="s">
        <v>481</v>
      </c>
      <c r="M109">
        <v>13.579000000000001</v>
      </c>
      <c r="N109">
        <v>21.919499999999999</v>
      </c>
      <c r="O109">
        <v>13.579000000000001</v>
      </c>
      <c r="P109">
        <v>13.579000000000001</v>
      </c>
      <c r="Q109" t="s">
        <v>41</v>
      </c>
      <c r="R109" t="s">
        <v>184</v>
      </c>
      <c r="S109" t="s">
        <v>31</v>
      </c>
      <c r="T109" t="s">
        <v>31</v>
      </c>
      <c r="U109" t="s">
        <v>31</v>
      </c>
      <c r="V109" t="s">
        <v>484</v>
      </c>
      <c r="W109" t="s">
        <v>41</v>
      </c>
      <c r="X109" t="s">
        <v>184</v>
      </c>
      <c r="Y109" t="s">
        <v>185</v>
      </c>
      <c r="Z109" t="s">
        <v>189</v>
      </c>
      <c r="AA109" t="s">
        <v>332</v>
      </c>
      <c r="AB109" t="s">
        <v>482</v>
      </c>
    </row>
    <row r="110" spans="1:28" x14ac:dyDescent="0.25">
      <c r="A110">
        <v>55</v>
      </c>
      <c r="B110">
        <v>-1.0186663283753401</v>
      </c>
      <c r="C110" t="s">
        <v>485</v>
      </c>
      <c r="D110">
        <v>0.13637600844724501</v>
      </c>
      <c r="E110">
        <f t="shared" si="55"/>
        <v>6.8188004223622506E-2</v>
      </c>
      <c r="F110">
        <f t="shared" ref="F110" si="142">(K110-K111)/2</f>
        <v>-1.7150287630074978E-3</v>
      </c>
      <c r="G110">
        <f t="shared" si="134"/>
        <v>6.6472975460615008E-2</v>
      </c>
      <c r="H110">
        <f t="shared" ref="H110" si="143">LARGE(G110:G111,1)/LARGE(G110:G111,2)</f>
        <v>1.0516007821561604</v>
      </c>
      <c r="I110">
        <f t="shared" ref="I110" si="144">IF(AND(G110&gt;G111,M110&lt;M111),H110,IF(AND(G111&gt;G110,M111&lt;M110),H110,(H110*(-1))))</f>
        <v>-1.0516007821561604</v>
      </c>
      <c r="J110">
        <v>0.17728881098141799</v>
      </c>
      <c r="K110">
        <v>0.18375641192228001</v>
      </c>
      <c r="L110" t="s">
        <v>486</v>
      </c>
      <c r="M110">
        <v>5.1520000000000001</v>
      </c>
      <c r="N110">
        <v>58.470999999999997</v>
      </c>
      <c r="O110">
        <v>5.1520000000000001</v>
      </c>
      <c r="P110">
        <v>5.1520000000000001</v>
      </c>
      <c r="Q110" t="s">
        <v>41</v>
      </c>
      <c r="R110" t="s">
        <v>52</v>
      </c>
      <c r="S110" t="s">
        <v>31</v>
      </c>
      <c r="T110" t="s">
        <v>31</v>
      </c>
      <c r="U110" t="s">
        <v>31</v>
      </c>
      <c r="V110" t="s">
        <v>487</v>
      </c>
      <c r="W110" t="s">
        <v>41</v>
      </c>
      <c r="X110" t="s">
        <v>52</v>
      </c>
      <c r="Y110" t="s">
        <v>102</v>
      </c>
      <c r="Z110" t="s">
        <v>31</v>
      </c>
      <c r="AA110" t="s">
        <v>31</v>
      </c>
      <c r="AB110" t="s">
        <v>488</v>
      </c>
    </row>
    <row r="111" spans="1:28" x14ac:dyDescent="0.25">
      <c r="A111">
        <v>55</v>
      </c>
      <c r="B111">
        <v>-1.0186663283753401</v>
      </c>
      <c r="C111" t="s">
        <v>489</v>
      </c>
      <c r="D111">
        <v>0.13637600844724501</v>
      </c>
      <c r="E111">
        <f t="shared" si="55"/>
        <v>6.8188004223622506E-2</v>
      </c>
      <c r="F111">
        <f t="shared" ref="F111" si="145">(K111-K110)/2</f>
        <v>1.7150287630074978E-3</v>
      </c>
      <c r="G111">
        <f t="shared" si="134"/>
        <v>6.9903032986630004E-2</v>
      </c>
      <c r="J111">
        <v>0.17728881098141799</v>
      </c>
      <c r="K111">
        <v>0.18718646944829501</v>
      </c>
      <c r="L111" t="s">
        <v>486</v>
      </c>
      <c r="M111">
        <v>63.622999999999998</v>
      </c>
      <c r="N111">
        <v>58.470999999999997</v>
      </c>
      <c r="O111">
        <v>63.622999999999998</v>
      </c>
      <c r="P111">
        <v>63.622999999999998</v>
      </c>
      <c r="Q111" t="s">
        <v>41</v>
      </c>
      <c r="R111" t="s">
        <v>52</v>
      </c>
      <c r="S111" t="s">
        <v>31</v>
      </c>
      <c r="T111" t="s">
        <v>31</v>
      </c>
      <c r="U111" t="s">
        <v>31</v>
      </c>
      <c r="V111" t="s">
        <v>490</v>
      </c>
      <c r="W111" t="s">
        <v>41</v>
      </c>
      <c r="X111" t="s">
        <v>52</v>
      </c>
      <c r="Y111" t="s">
        <v>102</v>
      </c>
      <c r="Z111" t="s">
        <v>31</v>
      </c>
      <c r="AA111" t="s">
        <v>31</v>
      </c>
      <c r="AB111" t="s">
        <v>488</v>
      </c>
    </row>
    <row r="112" spans="1:28" x14ac:dyDescent="0.25">
      <c r="A112">
        <v>56</v>
      </c>
      <c r="B112">
        <v>-1.0019521640159901</v>
      </c>
      <c r="C112" t="s">
        <v>491</v>
      </c>
      <c r="D112">
        <v>0.13690427734923699</v>
      </c>
      <c r="E112">
        <f t="shared" si="55"/>
        <v>6.8452138674618496E-2</v>
      </c>
      <c r="F112">
        <f t="shared" ref="F112" si="146">(K112-K113)/2</f>
        <v>-1.8772273058799416E-4</v>
      </c>
      <c r="G112">
        <f t="shared" si="134"/>
        <v>6.8264415944030502E-2</v>
      </c>
      <c r="H112">
        <f t="shared" ref="H112" si="147">LARGE(G112:G113,1)/LARGE(G112:G113,2)</f>
        <v>1.0054998707010665</v>
      </c>
      <c r="I112">
        <f t="shared" ref="I112" si="148">IF(AND(G112&gt;G113,M112&lt;M113),H112,IF(AND(G113&gt;G112,M113&lt;M112),H112,(H112*(-1))))</f>
        <v>-1.0054998707010665</v>
      </c>
      <c r="J112">
        <v>0.17797556055400801</v>
      </c>
      <c r="K112">
        <v>0.192322703471589</v>
      </c>
      <c r="L112" t="s">
        <v>492</v>
      </c>
      <c r="M112">
        <v>43.776800000000001</v>
      </c>
      <c r="N112">
        <v>23.277200000000001</v>
      </c>
      <c r="O112">
        <v>43.776800000000001</v>
      </c>
      <c r="P112">
        <v>43.776800000000001</v>
      </c>
      <c r="Q112" t="s">
        <v>25</v>
      </c>
      <c r="R112" t="s">
        <v>26</v>
      </c>
      <c r="S112" t="s">
        <v>97</v>
      </c>
      <c r="T112" t="s">
        <v>493</v>
      </c>
      <c r="U112" t="s">
        <v>494</v>
      </c>
      <c r="V112" t="s">
        <v>495</v>
      </c>
      <c r="W112" t="s">
        <v>25</v>
      </c>
      <c r="X112" t="s">
        <v>26</v>
      </c>
      <c r="Y112" t="s">
        <v>97</v>
      </c>
      <c r="Z112" t="s">
        <v>148</v>
      </c>
      <c r="AA112" t="s">
        <v>153</v>
      </c>
      <c r="AB112" t="s">
        <v>496</v>
      </c>
    </row>
    <row r="113" spans="1:28" x14ac:dyDescent="0.25">
      <c r="A113">
        <v>56</v>
      </c>
      <c r="B113">
        <v>-1.0019521640159901</v>
      </c>
      <c r="C113" t="s">
        <v>497</v>
      </c>
      <c r="D113">
        <v>0.13690427734923699</v>
      </c>
      <c r="E113">
        <f t="shared" si="55"/>
        <v>6.8452138674618496E-2</v>
      </c>
      <c r="F113">
        <f t="shared" ref="F113" si="149">(K113-K112)/2</f>
        <v>1.8772273058799416E-4</v>
      </c>
      <c r="G113">
        <f t="shared" si="134"/>
        <v>6.863986140520649E-2</v>
      </c>
      <c r="J113">
        <v>0.17797556055400801</v>
      </c>
      <c r="K113">
        <v>0.19269814893276499</v>
      </c>
      <c r="L113" t="s">
        <v>492</v>
      </c>
      <c r="M113">
        <v>67.054000000000002</v>
      </c>
      <c r="N113">
        <v>23.277200000000001</v>
      </c>
      <c r="O113">
        <v>67.054000000000002</v>
      </c>
      <c r="P113">
        <v>67.054000000000002</v>
      </c>
      <c r="Q113" t="s">
        <v>25</v>
      </c>
      <c r="R113" t="s">
        <v>26</v>
      </c>
      <c r="S113" t="s">
        <v>31</v>
      </c>
      <c r="T113" t="s">
        <v>31</v>
      </c>
      <c r="U113" t="s">
        <v>31</v>
      </c>
      <c r="V113" t="s">
        <v>498</v>
      </c>
      <c r="W113" t="s">
        <v>25</v>
      </c>
      <c r="X113" t="s">
        <v>26</v>
      </c>
      <c r="Y113" t="s">
        <v>97</v>
      </c>
      <c r="Z113" t="s">
        <v>148</v>
      </c>
      <c r="AA113" t="s">
        <v>153</v>
      </c>
      <c r="AB113" t="s">
        <v>496</v>
      </c>
    </row>
    <row r="114" spans="1:28" x14ac:dyDescent="0.25">
      <c r="A114">
        <v>57</v>
      </c>
      <c r="B114">
        <v>-1.0079945242155901</v>
      </c>
      <c r="C114" t="s">
        <v>499</v>
      </c>
      <c r="D114">
        <v>0.139478665012086</v>
      </c>
      <c r="E114">
        <f t="shared" si="55"/>
        <v>6.9739332506043E-2</v>
      </c>
      <c r="F114">
        <f t="shared" ref="F114" si="150">(K114-K115)/2</f>
        <v>-7.5779674011899889E-4</v>
      </c>
      <c r="G114">
        <f t="shared" si="134"/>
        <v>6.8981535765924001E-2</v>
      </c>
      <c r="H114">
        <f t="shared" ref="H114" si="151">LARGE(G114:G115,1)/LARGE(G114:G115,2)</f>
        <v>1.0219710022893791</v>
      </c>
      <c r="I114">
        <f t="shared" ref="I114" si="152">IF(AND(G114&gt;G115,M114&lt;M115),H114,IF(AND(G115&gt;G114,M115&lt;M114),H114,(H114*(-1))))</f>
        <v>-1.0219710022893791</v>
      </c>
      <c r="J114">
        <v>0.18132226451571201</v>
      </c>
      <c r="K114">
        <v>0.189578946709868</v>
      </c>
      <c r="L114" t="s">
        <v>500</v>
      </c>
      <c r="M114">
        <v>36.21</v>
      </c>
      <c r="N114">
        <v>22.42</v>
      </c>
      <c r="O114">
        <v>36.21</v>
      </c>
      <c r="P114">
        <v>36.21</v>
      </c>
      <c r="Q114" t="s">
        <v>25</v>
      </c>
      <c r="R114" t="s">
        <v>501</v>
      </c>
      <c r="S114" t="s">
        <v>502</v>
      </c>
      <c r="T114" t="s">
        <v>503</v>
      </c>
      <c r="U114" t="s">
        <v>504</v>
      </c>
      <c r="V114" t="s">
        <v>505</v>
      </c>
      <c r="W114" t="s">
        <v>25</v>
      </c>
      <c r="X114" t="s">
        <v>501</v>
      </c>
      <c r="Y114" t="s">
        <v>506</v>
      </c>
      <c r="Z114" t="s">
        <v>507</v>
      </c>
      <c r="AA114" t="s">
        <v>508</v>
      </c>
      <c r="AB114" t="s">
        <v>509</v>
      </c>
    </row>
    <row r="115" spans="1:28" x14ac:dyDescent="0.25">
      <c r="A115">
        <v>57</v>
      </c>
      <c r="B115">
        <v>-1.0079945242155901</v>
      </c>
      <c r="C115" t="s">
        <v>510</v>
      </c>
      <c r="D115">
        <v>0.139478665012086</v>
      </c>
      <c r="E115">
        <f t="shared" si="55"/>
        <v>6.9739332506043E-2</v>
      </c>
      <c r="F115">
        <f t="shared" ref="F115" si="153">(K115-K114)/2</f>
        <v>7.5779674011899889E-4</v>
      </c>
      <c r="G115">
        <f t="shared" si="134"/>
        <v>7.0497129246161999E-2</v>
      </c>
      <c r="J115">
        <v>0.18132226451571201</v>
      </c>
      <c r="K115">
        <v>0.19109454019010599</v>
      </c>
      <c r="L115" t="s">
        <v>500</v>
      </c>
      <c r="M115">
        <v>58.63</v>
      </c>
      <c r="N115">
        <v>22.42</v>
      </c>
      <c r="O115">
        <v>50.66</v>
      </c>
      <c r="P115">
        <v>58.761000000000003</v>
      </c>
      <c r="Q115" t="s">
        <v>25</v>
      </c>
      <c r="R115" t="s">
        <v>501</v>
      </c>
      <c r="S115" t="s">
        <v>502</v>
      </c>
      <c r="T115" t="s">
        <v>31</v>
      </c>
      <c r="U115" t="s">
        <v>31</v>
      </c>
      <c r="V115" t="s">
        <v>511</v>
      </c>
      <c r="W115" t="s">
        <v>25</v>
      </c>
      <c r="X115" t="s">
        <v>501</v>
      </c>
      <c r="Y115" t="s">
        <v>506</v>
      </c>
      <c r="Z115" t="s">
        <v>507</v>
      </c>
      <c r="AA115" t="s">
        <v>508</v>
      </c>
      <c r="AB115" t="s">
        <v>509</v>
      </c>
    </row>
    <row r="116" spans="1:28" x14ac:dyDescent="0.25">
      <c r="A116">
        <v>58</v>
      </c>
      <c r="B116">
        <v>-1.02957479336317</v>
      </c>
      <c r="C116" t="s">
        <v>512</v>
      </c>
      <c r="D116">
        <v>0.13982366222152801</v>
      </c>
      <c r="E116">
        <f t="shared" si="55"/>
        <v>6.9911831110764003E-2</v>
      </c>
      <c r="F116">
        <f t="shared" ref="F116" si="154">(K116-K117)/2</f>
        <v>2.6907429905100033E-3</v>
      </c>
      <c r="G116">
        <f t="shared" si="134"/>
        <v>7.2602574101274006E-2</v>
      </c>
      <c r="H116">
        <f t="shared" ref="H116" si="155">LARGE(G116:G117,1)/LARGE(G116:G117,2)</f>
        <v>1.0800565139825302</v>
      </c>
      <c r="I116">
        <f t="shared" ref="I116" si="156">IF(AND(G116&gt;G117,M116&lt;M117),H116,IF(AND(G117&gt;G116,M117&lt;M116),H116,(H116*(-1))))</f>
        <v>-1.0800565139825302</v>
      </c>
      <c r="J116">
        <v>0.18177076088798599</v>
      </c>
      <c r="K116">
        <v>0.18734339911888701</v>
      </c>
      <c r="L116" t="s">
        <v>513</v>
      </c>
      <c r="M116">
        <v>34.823</v>
      </c>
      <c r="N116">
        <v>25.571580000000001</v>
      </c>
      <c r="O116">
        <v>34.823</v>
      </c>
      <c r="P116">
        <v>34.823</v>
      </c>
      <c r="Q116" t="s">
        <v>25</v>
      </c>
      <c r="R116" t="s">
        <v>26</v>
      </c>
      <c r="S116" t="s">
        <v>31</v>
      </c>
      <c r="T116" t="s">
        <v>31</v>
      </c>
      <c r="U116" t="s">
        <v>31</v>
      </c>
      <c r="V116" t="s">
        <v>514</v>
      </c>
      <c r="W116" t="s">
        <v>25</v>
      </c>
      <c r="X116" t="s">
        <v>26</v>
      </c>
      <c r="Y116" t="s">
        <v>515</v>
      </c>
      <c r="Z116" t="s">
        <v>516</v>
      </c>
      <c r="AA116" t="s">
        <v>517</v>
      </c>
      <c r="AB116" t="s">
        <v>518</v>
      </c>
    </row>
    <row r="117" spans="1:28" x14ac:dyDescent="0.25">
      <c r="A117">
        <v>58</v>
      </c>
      <c r="B117">
        <v>-1.02957479336317</v>
      </c>
      <c r="C117" t="s">
        <v>519</v>
      </c>
      <c r="D117">
        <v>0.13982366222152801</v>
      </c>
      <c r="E117">
        <f t="shared" si="55"/>
        <v>6.9911831110764003E-2</v>
      </c>
      <c r="F117">
        <f t="shared" ref="F117" si="157">(K117-K116)/2</f>
        <v>-2.6907429905100033E-3</v>
      </c>
      <c r="G117">
        <f t="shared" si="134"/>
        <v>6.7221088120253999E-2</v>
      </c>
      <c r="J117">
        <v>0.18177076088798599</v>
      </c>
      <c r="K117">
        <v>0.181961913137867</v>
      </c>
      <c r="L117" t="s">
        <v>513</v>
      </c>
      <c r="M117">
        <v>9.2514199999999995</v>
      </c>
      <c r="N117">
        <v>25.571580000000001</v>
      </c>
      <c r="O117">
        <v>9.1890000000000001</v>
      </c>
      <c r="P117">
        <v>9.2567799999999991</v>
      </c>
      <c r="Q117" t="s">
        <v>25</v>
      </c>
      <c r="R117" t="s">
        <v>26</v>
      </c>
      <c r="S117" t="s">
        <v>31</v>
      </c>
      <c r="T117" t="s">
        <v>31</v>
      </c>
      <c r="U117" t="s">
        <v>31</v>
      </c>
      <c r="V117" t="s">
        <v>520</v>
      </c>
      <c r="W117" t="s">
        <v>25</v>
      </c>
      <c r="X117" t="s">
        <v>26</v>
      </c>
      <c r="Y117" t="s">
        <v>515</v>
      </c>
      <c r="Z117" t="s">
        <v>516</v>
      </c>
      <c r="AA117" t="s">
        <v>517</v>
      </c>
      <c r="AB117" t="s">
        <v>518</v>
      </c>
    </row>
    <row r="118" spans="1:28" x14ac:dyDescent="0.25">
      <c r="A118">
        <v>59</v>
      </c>
      <c r="B118">
        <v>-1.00431724962879</v>
      </c>
      <c r="C118" t="s">
        <v>521</v>
      </c>
      <c r="D118">
        <v>0.141643384588959</v>
      </c>
      <c r="E118">
        <f t="shared" si="55"/>
        <v>7.0821692294479502E-2</v>
      </c>
      <c r="F118">
        <f t="shared" ref="F118" si="158">(K118-K119)/2</f>
        <v>4.2322894115900955E-4</v>
      </c>
      <c r="G118">
        <f t="shared" si="134"/>
        <v>7.1244921235638511E-2</v>
      </c>
      <c r="H118">
        <f t="shared" ref="H118" si="159">LARGE(G118:G119,1)/LARGE(G118:G119,2)</f>
        <v>1.0120238119129072</v>
      </c>
      <c r="I118">
        <f t="shared" ref="I118" si="160">IF(AND(G118&gt;G119,M118&lt;M119),H118,IF(AND(G119&gt;G118,M119&lt;M118),H118,(H118*(-1))))</f>
        <v>-1.0120238119129072</v>
      </c>
      <c r="J118">
        <v>0.18413639996564701</v>
      </c>
      <c r="K118">
        <v>0.19691060869581101</v>
      </c>
      <c r="L118" t="s">
        <v>522</v>
      </c>
      <c r="M118">
        <v>69.372</v>
      </c>
      <c r="N118">
        <v>24.297000000000001</v>
      </c>
      <c r="O118">
        <v>59.493000000000002</v>
      </c>
      <c r="P118">
        <v>69.372</v>
      </c>
      <c r="Q118" t="s">
        <v>41</v>
      </c>
      <c r="R118" t="s">
        <v>42</v>
      </c>
      <c r="S118" t="s">
        <v>64</v>
      </c>
      <c r="T118" t="s">
        <v>430</v>
      </c>
      <c r="U118" t="s">
        <v>523</v>
      </c>
      <c r="V118" t="s">
        <v>524</v>
      </c>
      <c r="W118" t="s">
        <v>41</v>
      </c>
      <c r="X118" t="s">
        <v>42</v>
      </c>
      <c r="Y118" t="s">
        <v>64</v>
      </c>
      <c r="Z118" t="s">
        <v>525</v>
      </c>
      <c r="AA118" t="s">
        <v>526</v>
      </c>
      <c r="AB118" t="s">
        <v>527</v>
      </c>
    </row>
    <row r="119" spans="1:28" x14ac:dyDescent="0.25">
      <c r="A119">
        <v>59</v>
      </c>
      <c r="B119">
        <v>-1.00431724962879</v>
      </c>
      <c r="C119" t="s">
        <v>528</v>
      </c>
      <c r="D119">
        <v>0.141643384588959</v>
      </c>
      <c r="E119">
        <f t="shared" si="55"/>
        <v>7.0821692294479502E-2</v>
      </c>
      <c r="F119">
        <f t="shared" ref="F119" si="161">(K119-K118)/2</f>
        <v>-4.2322894115900955E-4</v>
      </c>
      <c r="G119">
        <f t="shared" si="134"/>
        <v>7.0398463353320492E-2</v>
      </c>
      <c r="J119">
        <v>0.18413639996564701</v>
      </c>
      <c r="K119">
        <v>0.19606415081349299</v>
      </c>
      <c r="L119" t="s">
        <v>522</v>
      </c>
      <c r="M119">
        <v>45.075000000000003</v>
      </c>
      <c r="N119">
        <v>24.297000000000001</v>
      </c>
      <c r="O119">
        <v>45.075000000000003</v>
      </c>
      <c r="P119">
        <v>45.075000000000003</v>
      </c>
      <c r="Q119" t="s">
        <v>41</v>
      </c>
      <c r="R119" t="s">
        <v>42</v>
      </c>
      <c r="S119" t="s">
        <v>64</v>
      </c>
      <c r="T119" t="s">
        <v>430</v>
      </c>
      <c r="U119" t="s">
        <v>529</v>
      </c>
      <c r="V119" t="s">
        <v>530</v>
      </c>
      <c r="W119" t="s">
        <v>41</v>
      </c>
      <c r="X119" t="s">
        <v>42</v>
      </c>
      <c r="Y119" t="s">
        <v>64</v>
      </c>
      <c r="Z119" t="s">
        <v>525</v>
      </c>
      <c r="AA119" t="s">
        <v>526</v>
      </c>
      <c r="AB119" t="s">
        <v>527</v>
      </c>
    </row>
    <row r="120" spans="1:28" x14ac:dyDescent="0.25">
      <c r="A120">
        <v>60</v>
      </c>
      <c r="B120">
        <v>-1.0221181365227701</v>
      </c>
      <c r="C120" t="s">
        <v>531</v>
      </c>
      <c r="D120">
        <v>0.14235764232474399</v>
      </c>
      <c r="E120">
        <f t="shared" si="55"/>
        <v>7.1178821162371994E-2</v>
      </c>
      <c r="F120">
        <f t="shared" ref="F120" si="162">(K120-K121)/2</f>
        <v>-2.0614224709849943E-3</v>
      </c>
      <c r="G120">
        <f t="shared" si="134"/>
        <v>6.9117398691387E-2</v>
      </c>
      <c r="H120">
        <f t="shared" ref="H120" si="163">LARGE(G120:G121,1)/LARGE(G120:G121,2)</f>
        <v>1.0596498858468144</v>
      </c>
      <c r="I120">
        <f t="shared" ref="I120" si="164">IF(AND(G120&gt;G121,M120&lt;M121),H120,IF(AND(G121&gt;G120,M121&lt;M120),H120,(H120*(-1))))</f>
        <v>-1.0596498858468144</v>
      </c>
      <c r="J120">
        <v>0.185064935022168</v>
      </c>
      <c r="K120">
        <v>0.18640109838029401</v>
      </c>
      <c r="L120" t="s">
        <v>532</v>
      </c>
      <c r="M120">
        <v>0.192221</v>
      </c>
      <c r="N120">
        <v>28.517779000000001</v>
      </c>
      <c r="O120">
        <v>0.21908</v>
      </c>
      <c r="P120">
        <v>0.19056000000000001</v>
      </c>
      <c r="Q120" t="s">
        <v>25</v>
      </c>
      <c r="R120" t="s">
        <v>26</v>
      </c>
      <c r="S120" t="s">
        <v>31</v>
      </c>
      <c r="T120" t="s">
        <v>31</v>
      </c>
      <c r="U120" t="s">
        <v>31</v>
      </c>
      <c r="V120" t="s">
        <v>533</v>
      </c>
      <c r="W120" t="s">
        <v>25</v>
      </c>
      <c r="X120" t="s">
        <v>26</v>
      </c>
      <c r="Y120" t="s">
        <v>31</v>
      </c>
      <c r="Z120" t="s">
        <v>31</v>
      </c>
      <c r="AA120" t="s">
        <v>31</v>
      </c>
      <c r="AB120" t="s">
        <v>534</v>
      </c>
    </row>
    <row r="121" spans="1:28" x14ac:dyDescent="0.25">
      <c r="A121">
        <v>60</v>
      </c>
      <c r="B121">
        <v>-1.0221181365227701</v>
      </c>
      <c r="C121" t="s">
        <v>535</v>
      </c>
      <c r="D121">
        <v>0.14235764232474399</v>
      </c>
      <c r="E121">
        <f t="shared" si="55"/>
        <v>7.1178821162371994E-2</v>
      </c>
      <c r="F121">
        <f t="shared" ref="F121" si="165">(K121-K120)/2</f>
        <v>2.0614224709849943E-3</v>
      </c>
      <c r="G121">
        <f t="shared" si="134"/>
        <v>7.3240243633356988E-2</v>
      </c>
      <c r="J121">
        <v>0.185064935022168</v>
      </c>
      <c r="K121">
        <v>0.19052394332226399</v>
      </c>
      <c r="L121" t="s">
        <v>532</v>
      </c>
      <c r="M121">
        <v>28.71</v>
      </c>
      <c r="N121">
        <v>28.517779000000001</v>
      </c>
      <c r="O121">
        <v>28.71</v>
      </c>
      <c r="P121">
        <v>28.71</v>
      </c>
      <c r="Q121" t="s">
        <v>25</v>
      </c>
      <c r="R121" t="s">
        <v>26</v>
      </c>
      <c r="S121" t="s">
        <v>31</v>
      </c>
      <c r="T121" t="s">
        <v>31</v>
      </c>
      <c r="U121" t="s">
        <v>31</v>
      </c>
      <c r="V121" t="s">
        <v>536</v>
      </c>
      <c r="W121" t="s">
        <v>25</v>
      </c>
      <c r="X121" t="s">
        <v>26</v>
      </c>
      <c r="Y121" t="s">
        <v>31</v>
      </c>
      <c r="Z121" t="s">
        <v>31</v>
      </c>
      <c r="AA121" t="s">
        <v>31</v>
      </c>
      <c r="AB121" t="s">
        <v>534</v>
      </c>
    </row>
    <row r="122" spans="1:28" x14ac:dyDescent="0.25">
      <c r="A122">
        <v>61</v>
      </c>
      <c r="B122">
        <v>-1.0140804921679001</v>
      </c>
      <c r="C122" t="s">
        <v>537</v>
      </c>
      <c r="D122">
        <v>0.14302437315681199</v>
      </c>
      <c r="E122">
        <f t="shared" si="55"/>
        <v>7.1512186578405995E-2</v>
      </c>
      <c r="F122">
        <f t="shared" ref="F122" si="166">(K122-K123)/2</f>
        <v>-1.3119335705824992E-3</v>
      </c>
      <c r="G122">
        <f t="shared" si="134"/>
        <v>7.0200253007823496E-2</v>
      </c>
      <c r="H122">
        <f t="shared" ref="H122" si="167">LARGE(G122:G123,1)/LARGE(G122:G123,2)</f>
        <v>1.0373768900928688</v>
      </c>
      <c r="I122">
        <f t="shared" ref="I122" si="168">IF(AND(G122&gt;G123,M122&lt;M123),H122,IF(AND(G123&gt;G122,M123&lt;M122),H122,(H122*(-1))))</f>
        <v>-1.0373768900928688</v>
      </c>
      <c r="J122">
        <v>0.18593168510385499</v>
      </c>
      <c r="K122">
        <v>0.186347686563621</v>
      </c>
      <c r="L122" t="s">
        <v>538</v>
      </c>
      <c r="M122">
        <v>11.141</v>
      </c>
      <c r="N122">
        <v>26.719000000000001</v>
      </c>
      <c r="O122">
        <v>11.141</v>
      </c>
      <c r="P122">
        <v>11.141</v>
      </c>
      <c r="Q122" t="s">
        <v>25</v>
      </c>
      <c r="R122" t="s">
        <v>26</v>
      </c>
      <c r="S122" t="s">
        <v>31</v>
      </c>
      <c r="T122" t="s">
        <v>31</v>
      </c>
      <c r="U122" t="s">
        <v>31</v>
      </c>
      <c r="V122" t="s">
        <v>539</v>
      </c>
      <c r="W122" t="s">
        <v>25</v>
      </c>
      <c r="X122" t="s">
        <v>26</v>
      </c>
      <c r="Y122" t="s">
        <v>515</v>
      </c>
      <c r="Z122" t="s">
        <v>516</v>
      </c>
      <c r="AA122" t="s">
        <v>540</v>
      </c>
      <c r="AB122" t="s">
        <v>541</v>
      </c>
    </row>
    <row r="123" spans="1:28" x14ac:dyDescent="0.25">
      <c r="A123">
        <v>61</v>
      </c>
      <c r="B123">
        <v>-1.0140804921679001</v>
      </c>
      <c r="C123" t="s">
        <v>542</v>
      </c>
      <c r="D123">
        <v>0.14302437315681199</v>
      </c>
      <c r="E123">
        <f t="shared" si="55"/>
        <v>7.1512186578405995E-2</v>
      </c>
      <c r="F123">
        <f t="shared" ref="F123" si="169">(K123-K122)/2</f>
        <v>1.3119335705824992E-3</v>
      </c>
      <c r="G123">
        <f t="shared" si="134"/>
        <v>7.2824120148988494E-2</v>
      </c>
      <c r="J123">
        <v>0.18593168510385499</v>
      </c>
      <c r="K123">
        <v>0.18897155370478599</v>
      </c>
      <c r="L123" t="s">
        <v>538</v>
      </c>
      <c r="M123">
        <v>37.86</v>
      </c>
      <c r="N123">
        <v>26.719000000000001</v>
      </c>
      <c r="O123">
        <v>37.86</v>
      </c>
      <c r="P123">
        <v>37.86</v>
      </c>
      <c r="Q123" t="s">
        <v>25</v>
      </c>
      <c r="R123" t="s">
        <v>26</v>
      </c>
      <c r="S123" t="s">
        <v>31</v>
      </c>
      <c r="T123" t="s">
        <v>31</v>
      </c>
      <c r="U123" t="s">
        <v>31</v>
      </c>
      <c r="V123" t="s">
        <v>543</v>
      </c>
      <c r="W123" t="s">
        <v>25</v>
      </c>
      <c r="X123" t="s">
        <v>26</v>
      </c>
      <c r="Y123" t="s">
        <v>515</v>
      </c>
      <c r="Z123" t="s">
        <v>516</v>
      </c>
      <c r="AA123" t="s">
        <v>540</v>
      </c>
      <c r="AB123" t="s">
        <v>541</v>
      </c>
    </row>
    <row r="124" spans="1:28" x14ac:dyDescent="0.25">
      <c r="A124">
        <v>62</v>
      </c>
      <c r="B124">
        <v>-1.0715806428945001</v>
      </c>
      <c r="C124" t="s">
        <v>544</v>
      </c>
      <c r="D124">
        <v>0.14369735146596399</v>
      </c>
      <c r="E124">
        <f t="shared" si="55"/>
        <v>7.1848675732981995E-2</v>
      </c>
      <c r="F124">
        <f t="shared" ref="F124" si="170">(K124-K125)/2</f>
        <v>6.7667270556504983E-3</v>
      </c>
      <c r="G124">
        <f t="shared" si="134"/>
        <v>7.8615402788632494E-2</v>
      </c>
      <c r="H124">
        <f t="shared" ref="H124" si="171">LARGE(G124:G125,1)/LARGE(G124:G125,2)</f>
        <v>1.2079448201282086</v>
      </c>
      <c r="I124">
        <f t="shared" ref="I124" si="172">IF(AND(G124&gt;G125,M124&lt;M125),H124,IF(AND(G125&gt;G124,M125&lt;M124),H124,(H124*(-1))))</f>
        <v>-1.2079448201282086</v>
      </c>
      <c r="J124">
        <v>0.18680655690575301</v>
      </c>
      <c r="K124">
        <v>0.202599290405169</v>
      </c>
      <c r="L124" t="s">
        <v>545</v>
      </c>
      <c r="M124">
        <v>59.510300000000001</v>
      </c>
      <c r="N124">
        <v>25.468299999999999</v>
      </c>
      <c r="O124">
        <v>34.692</v>
      </c>
      <c r="P124">
        <v>66.609399999999994</v>
      </c>
      <c r="Q124" t="s">
        <v>25</v>
      </c>
      <c r="R124" t="s">
        <v>26</v>
      </c>
      <c r="S124" t="s">
        <v>31</v>
      </c>
      <c r="T124" t="s">
        <v>31</v>
      </c>
      <c r="U124" t="s">
        <v>31</v>
      </c>
      <c r="V124" t="s">
        <v>546</v>
      </c>
      <c r="W124" t="s">
        <v>25</v>
      </c>
      <c r="X124" t="s">
        <v>26</v>
      </c>
      <c r="Y124" t="s">
        <v>27</v>
      </c>
      <c r="Z124" t="s">
        <v>28</v>
      </c>
      <c r="AA124" t="s">
        <v>547</v>
      </c>
      <c r="AB124" t="s">
        <v>548</v>
      </c>
    </row>
    <row r="125" spans="1:28" x14ac:dyDescent="0.25">
      <c r="A125">
        <v>62</v>
      </c>
      <c r="B125">
        <v>-1.0715806428945001</v>
      </c>
      <c r="C125" t="s">
        <v>549</v>
      </c>
      <c r="D125">
        <v>0.14369735146596399</v>
      </c>
      <c r="E125">
        <f t="shared" si="55"/>
        <v>7.1848675732981995E-2</v>
      </c>
      <c r="F125">
        <f t="shared" ref="F125" si="173">(K125-K124)/2</f>
        <v>-6.7667270556504983E-3</v>
      </c>
      <c r="G125">
        <f t="shared" si="134"/>
        <v>6.5081948677331497E-2</v>
      </c>
      <c r="J125">
        <v>0.18680655690575301</v>
      </c>
      <c r="K125">
        <v>0.189065836293868</v>
      </c>
      <c r="L125" t="s">
        <v>545</v>
      </c>
      <c r="M125">
        <v>34.042000000000002</v>
      </c>
      <c r="N125">
        <v>25.468299999999999</v>
      </c>
      <c r="O125">
        <v>33.942</v>
      </c>
      <c r="P125">
        <v>34.042000000000002</v>
      </c>
      <c r="Q125" t="s">
        <v>25</v>
      </c>
      <c r="R125" t="s">
        <v>26</v>
      </c>
      <c r="S125" t="s">
        <v>31</v>
      </c>
      <c r="T125" t="s">
        <v>31</v>
      </c>
      <c r="U125" t="s">
        <v>31</v>
      </c>
      <c r="V125" t="s">
        <v>550</v>
      </c>
      <c r="W125" t="s">
        <v>25</v>
      </c>
      <c r="X125" t="s">
        <v>26</v>
      </c>
      <c r="Y125" t="s">
        <v>27</v>
      </c>
      <c r="Z125" t="s">
        <v>28</v>
      </c>
      <c r="AA125" t="s">
        <v>547</v>
      </c>
      <c r="AB125" t="s">
        <v>548</v>
      </c>
    </row>
    <row r="126" spans="1:28" x14ac:dyDescent="0.25">
      <c r="A126">
        <v>63</v>
      </c>
      <c r="B126">
        <v>1.07053092689063</v>
      </c>
      <c r="C126" t="s">
        <v>551</v>
      </c>
      <c r="D126">
        <v>0.14500759575442501</v>
      </c>
      <c r="E126">
        <f t="shared" si="55"/>
        <v>7.2503797877212506E-2</v>
      </c>
      <c r="F126">
        <f t="shared" ref="F126" si="174">(K126-K127)/2</f>
        <v>6.7370387362084977E-3</v>
      </c>
      <c r="G126">
        <f t="shared" si="134"/>
        <v>7.9240836613421003E-2</v>
      </c>
      <c r="H126">
        <f t="shared" ref="H126" si="175">LARGE(G126:G127,1)/LARGE(G126:G127,2)</f>
        <v>1.2048767135313534</v>
      </c>
      <c r="I126">
        <f t="shared" ref="I126" si="176">IF(AND(G126&gt;G127,M126&lt;M127),H126,IF(AND(G127&gt;G126,M127&lt;M126),H126,(H126*(-1))))</f>
        <v>1.2048767135313534</v>
      </c>
      <c r="J126">
        <v>0.18850987448075199</v>
      </c>
      <c r="K126">
        <v>0.20451193939232801</v>
      </c>
      <c r="L126" t="s">
        <v>552</v>
      </c>
      <c r="M126">
        <v>34.061999999999998</v>
      </c>
      <c r="N126">
        <v>29.382999999999999</v>
      </c>
      <c r="O126">
        <v>34.061999999999998</v>
      </c>
      <c r="P126">
        <v>34.061999999999998</v>
      </c>
      <c r="Q126" t="s">
        <v>41</v>
      </c>
      <c r="R126" t="s">
        <v>208</v>
      </c>
      <c r="S126" t="s">
        <v>31</v>
      </c>
      <c r="T126" t="s">
        <v>31</v>
      </c>
      <c r="U126" t="s">
        <v>31</v>
      </c>
      <c r="V126" t="s">
        <v>553</v>
      </c>
      <c r="W126" t="s">
        <v>41</v>
      </c>
      <c r="X126" t="s">
        <v>208</v>
      </c>
      <c r="Y126" t="s">
        <v>31</v>
      </c>
      <c r="Z126" t="s">
        <v>31</v>
      </c>
      <c r="AA126" t="s">
        <v>31</v>
      </c>
      <c r="AB126" t="s">
        <v>554</v>
      </c>
    </row>
    <row r="127" spans="1:28" x14ac:dyDescent="0.25">
      <c r="A127">
        <v>63</v>
      </c>
      <c r="B127">
        <v>1.07053092689063</v>
      </c>
      <c r="C127" t="s">
        <v>555</v>
      </c>
      <c r="D127">
        <v>0.14500759575442501</v>
      </c>
      <c r="E127">
        <f t="shared" si="55"/>
        <v>7.2503797877212506E-2</v>
      </c>
      <c r="F127">
        <f t="shared" ref="F127" si="177">(K127-K126)/2</f>
        <v>-6.7370387362084977E-3</v>
      </c>
      <c r="G127">
        <f t="shared" si="134"/>
        <v>6.5766759141004008E-2</v>
      </c>
      <c r="J127">
        <v>0.18850987448075199</v>
      </c>
      <c r="K127">
        <v>0.19103786191991101</v>
      </c>
      <c r="L127" t="s">
        <v>552</v>
      </c>
      <c r="M127">
        <v>63.445</v>
      </c>
      <c r="N127">
        <v>29.382999999999999</v>
      </c>
      <c r="O127">
        <v>29.003</v>
      </c>
      <c r="P127">
        <v>63.445</v>
      </c>
      <c r="Q127" t="s">
        <v>41</v>
      </c>
      <c r="R127" t="s">
        <v>208</v>
      </c>
      <c r="S127" t="s">
        <v>31</v>
      </c>
      <c r="T127" t="s">
        <v>31</v>
      </c>
      <c r="U127" t="s">
        <v>31</v>
      </c>
      <c r="V127" t="s">
        <v>556</v>
      </c>
      <c r="W127" t="s">
        <v>41</v>
      </c>
      <c r="X127" t="s">
        <v>208</v>
      </c>
      <c r="Y127" t="s">
        <v>31</v>
      </c>
      <c r="Z127" t="s">
        <v>31</v>
      </c>
      <c r="AA127" t="s">
        <v>31</v>
      </c>
      <c r="AB127" t="s">
        <v>554</v>
      </c>
    </row>
    <row r="128" spans="1:28" x14ac:dyDescent="0.25">
      <c r="A128">
        <v>64</v>
      </c>
      <c r="B128">
        <v>-1.0473007731945301</v>
      </c>
      <c r="C128" t="s">
        <v>557</v>
      </c>
      <c r="D128">
        <v>0.145175486760697</v>
      </c>
      <c r="E128">
        <f t="shared" si="55"/>
        <v>7.2587743380348499E-2</v>
      </c>
      <c r="F128">
        <f t="shared" ref="F128" si="178">(K128-K129)/2</f>
        <v>4.5828255602465007E-3</v>
      </c>
      <c r="G128">
        <f t="shared" si="134"/>
        <v>7.7170568940595E-2</v>
      </c>
      <c r="H128">
        <f t="shared" ref="H128" si="179">LARGE(G128:G129,1)/LARGE(G128:G129,2)</f>
        <v>1.1347792397123326</v>
      </c>
      <c r="I128">
        <f t="shared" ref="I128" si="180">IF(AND(G128&gt;G129,M128&lt;M129),H128,IF(AND(G129&gt;G128,M129&lt;M128),H128,(H128*(-1))))</f>
        <v>-1.1347792397123326</v>
      </c>
      <c r="J128">
        <v>0.18872813278890599</v>
      </c>
      <c r="K128">
        <v>0.202939462867683</v>
      </c>
      <c r="L128" t="s">
        <v>558</v>
      </c>
      <c r="M128">
        <v>81.001000000000005</v>
      </c>
      <c r="N128">
        <v>22.253</v>
      </c>
      <c r="O128">
        <v>81.001000000000005</v>
      </c>
      <c r="P128">
        <v>81.001000000000005</v>
      </c>
      <c r="Q128" t="s">
        <v>41</v>
      </c>
      <c r="R128" t="s">
        <v>42</v>
      </c>
      <c r="S128" t="s">
        <v>31</v>
      </c>
      <c r="T128" t="s">
        <v>31</v>
      </c>
      <c r="U128" t="s">
        <v>31</v>
      </c>
      <c r="V128" t="s">
        <v>559</v>
      </c>
      <c r="W128" t="s">
        <v>41</v>
      </c>
      <c r="X128" t="s">
        <v>42</v>
      </c>
      <c r="Y128" t="s">
        <v>31</v>
      </c>
      <c r="Z128" t="s">
        <v>31</v>
      </c>
      <c r="AA128" t="s">
        <v>31</v>
      </c>
      <c r="AB128" t="s">
        <v>560</v>
      </c>
    </row>
    <row r="129" spans="1:28" x14ac:dyDescent="0.25">
      <c r="A129">
        <v>64</v>
      </c>
      <c r="B129">
        <v>-1.0473007731945301</v>
      </c>
      <c r="C129" t="s">
        <v>561</v>
      </c>
      <c r="D129">
        <v>0.145175486760697</v>
      </c>
      <c r="E129">
        <f t="shared" si="55"/>
        <v>7.2587743380348499E-2</v>
      </c>
      <c r="F129">
        <f t="shared" ref="F129" si="181">(K129-K128)/2</f>
        <v>-4.5828255602465007E-3</v>
      </c>
      <c r="G129">
        <f t="shared" si="134"/>
        <v>6.8004917820101998E-2</v>
      </c>
      <c r="J129">
        <v>0.18872813278890599</v>
      </c>
      <c r="K129">
        <v>0.19377381174718999</v>
      </c>
      <c r="L129" t="s">
        <v>558</v>
      </c>
      <c r="M129">
        <v>58.747999999999998</v>
      </c>
      <c r="N129">
        <v>22.253</v>
      </c>
      <c r="O129">
        <v>58.747999999999998</v>
      </c>
      <c r="P129">
        <v>58.747999999999998</v>
      </c>
      <c r="Q129" t="s">
        <v>41</v>
      </c>
      <c r="R129" t="s">
        <v>42</v>
      </c>
      <c r="S129" t="s">
        <v>64</v>
      </c>
      <c r="T129" t="s">
        <v>65</v>
      </c>
      <c r="U129" t="s">
        <v>562</v>
      </c>
      <c r="V129" t="s">
        <v>563</v>
      </c>
      <c r="W129" t="s">
        <v>41</v>
      </c>
      <c r="X129" t="s">
        <v>42</v>
      </c>
      <c r="Y129" t="s">
        <v>31</v>
      </c>
      <c r="Z129" t="s">
        <v>31</v>
      </c>
      <c r="AA129" t="s">
        <v>31</v>
      </c>
      <c r="AB129" t="s">
        <v>560</v>
      </c>
    </row>
    <row r="130" spans="1:28" x14ac:dyDescent="0.25">
      <c r="A130">
        <v>65</v>
      </c>
      <c r="B130">
        <v>1.0404804976053601</v>
      </c>
      <c r="C130" t="s">
        <v>440</v>
      </c>
      <c r="D130">
        <v>0.145468606163626</v>
      </c>
      <c r="E130">
        <f t="shared" si="55"/>
        <v>7.2734303081813001E-2</v>
      </c>
      <c r="F130">
        <f t="shared" ref="F130" si="182">(K130-K131)/2</f>
        <v>3.8972732217395084E-3</v>
      </c>
      <c r="G130">
        <f t="shared" si="134"/>
        <v>7.6631576303552509E-2</v>
      </c>
      <c r="H130">
        <f t="shared" ref="H130" si="183">LARGE(G130:G131,1)/LARGE(G130:G131,2)</f>
        <v>1.1132318820164548</v>
      </c>
      <c r="I130">
        <f t="shared" ref="I130" si="184">IF(AND(G130&gt;G131,M130&lt;M131),H130,IF(AND(G131&gt;G130,M131&lt;M130),H130,(H130*(-1))))</f>
        <v>1.1132318820164548</v>
      </c>
      <c r="J130">
        <v>0.18910918801271401</v>
      </c>
      <c r="K130">
        <v>0.20034520428043201</v>
      </c>
      <c r="L130" t="s">
        <v>564</v>
      </c>
      <c r="M130">
        <v>38.487000000000002</v>
      </c>
      <c r="N130">
        <v>22.280999999999999</v>
      </c>
      <c r="O130">
        <v>38.487000000000002</v>
      </c>
      <c r="P130">
        <v>38.487000000000002</v>
      </c>
      <c r="Q130" t="s">
        <v>41</v>
      </c>
      <c r="R130" t="s">
        <v>270</v>
      </c>
      <c r="S130" t="s">
        <v>272</v>
      </c>
      <c r="T130" t="s">
        <v>441</v>
      </c>
      <c r="U130" t="s">
        <v>31</v>
      </c>
      <c r="V130" t="s">
        <v>444</v>
      </c>
      <c r="W130" t="s">
        <v>41</v>
      </c>
      <c r="X130" t="s">
        <v>270</v>
      </c>
      <c r="Y130" t="s">
        <v>272</v>
      </c>
      <c r="Z130" t="s">
        <v>406</v>
      </c>
      <c r="AA130" t="s">
        <v>565</v>
      </c>
      <c r="AB130" t="s">
        <v>566</v>
      </c>
    </row>
    <row r="131" spans="1:28" x14ac:dyDescent="0.25">
      <c r="A131">
        <v>65</v>
      </c>
      <c r="B131">
        <v>1.0404804976053601</v>
      </c>
      <c r="C131" t="s">
        <v>567</v>
      </c>
      <c r="D131">
        <v>0.145468606163626</v>
      </c>
      <c r="E131">
        <f t="shared" ref="E131:E141" si="185">D131/2</f>
        <v>7.2734303081813001E-2</v>
      </c>
      <c r="F131">
        <f t="shared" ref="F131" si="186">(K131-K130)/2</f>
        <v>-3.8972732217395084E-3</v>
      </c>
      <c r="G131">
        <f t="shared" si="134"/>
        <v>6.8837029860073493E-2</v>
      </c>
      <c r="J131">
        <v>0.18910918801271401</v>
      </c>
      <c r="K131">
        <v>0.19255065783695299</v>
      </c>
      <c r="L131" t="s">
        <v>564</v>
      </c>
      <c r="M131">
        <v>60.768000000000001</v>
      </c>
      <c r="N131">
        <v>22.280999999999999</v>
      </c>
      <c r="O131">
        <v>60.768000000000001</v>
      </c>
      <c r="P131">
        <v>60.768000000000001</v>
      </c>
      <c r="Q131" t="s">
        <v>41</v>
      </c>
      <c r="R131" t="s">
        <v>270</v>
      </c>
      <c r="S131" t="s">
        <v>31</v>
      </c>
      <c r="T131" t="s">
        <v>31</v>
      </c>
      <c r="U131" t="s">
        <v>31</v>
      </c>
      <c r="V131" t="s">
        <v>568</v>
      </c>
      <c r="W131" t="s">
        <v>41</v>
      </c>
      <c r="X131" t="s">
        <v>270</v>
      </c>
      <c r="Y131" t="s">
        <v>272</v>
      </c>
      <c r="Z131" t="s">
        <v>406</v>
      </c>
      <c r="AA131" t="s">
        <v>565</v>
      </c>
      <c r="AB131" t="s">
        <v>566</v>
      </c>
    </row>
    <row r="132" spans="1:28" x14ac:dyDescent="0.25">
      <c r="A132">
        <v>66</v>
      </c>
      <c r="B132">
        <v>-1.0303787138636</v>
      </c>
      <c r="C132" t="s">
        <v>569</v>
      </c>
      <c r="D132">
        <v>0.14650128770774301</v>
      </c>
      <c r="E132">
        <f t="shared" si="185"/>
        <v>7.3250643853871505E-2</v>
      </c>
      <c r="F132">
        <f t="shared" ref="F132" si="187">(K132-K133)/2</f>
        <v>2.9626416900464941E-3</v>
      </c>
      <c r="G132">
        <f t="shared" si="134"/>
        <v>7.6213285543918E-2</v>
      </c>
      <c r="H132">
        <f t="shared" ref="H132" si="188">LARGE(G132:G133,1)/LARGE(G132:G133,2)</f>
        <v>1.084300068257489</v>
      </c>
      <c r="I132">
        <f t="shared" ref="I132" si="189">IF(AND(G132&gt;G133,M132&lt;M133),H132,IF(AND(G133&gt;G132,M133&lt;M132),H132,(H132*(-1))))</f>
        <v>-1.084300068257489</v>
      </c>
      <c r="J132">
        <v>0.19045167402006599</v>
      </c>
      <c r="K132">
        <v>0.20097249330143799</v>
      </c>
      <c r="L132" t="s">
        <v>570</v>
      </c>
      <c r="M132">
        <v>24.084</v>
      </c>
      <c r="N132">
        <v>21.283000000000001</v>
      </c>
      <c r="O132">
        <v>24.084</v>
      </c>
      <c r="P132">
        <v>24.084</v>
      </c>
      <c r="Q132" t="s">
        <v>25</v>
      </c>
      <c r="R132" t="s">
        <v>26</v>
      </c>
      <c r="S132" t="s">
        <v>571</v>
      </c>
      <c r="T132" t="s">
        <v>572</v>
      </c>
      <c r="U132" t="s">
        <v>31</v>
      </c>
      <c r="V132" t="s">
        <v>573</v>
      </c>
      <c r="W132" t="s">
        <v>25</v>
      </c>
      <c r="X132" t="s">
        <v>26</v>
      </c>
      <c r="Y132" t="s">
        <v>574</v>
      </c>
      <c r="Z132" t="s">
        <v>575</v>
      </c>
      <c r="AA132" t="s">
        <v>576</v>
      </c>
      <c r="AB132" t="s">
        <v>577</v>
      </c>
    </row>
    <row r="133" spans="1:28" x14ac:dyDescent="0.25">
      <c r="A133">
        <v>66</v>
      </c>
      <c r="B133">
        <v>-1.0303787138636</v>
      </c>
      <c r="C133" t="s">
        <v>578</v>
      </c>
      <c r="D133">
        <v>0.14650128770774301</v>
      </c>
      <c r="E133">
        <f t="shared" si="185"/>
        <v>7.3250643853871505E-2</v>
      </c>
      <c r="F133">
        <f t="shared" ref="F133" si="190">(K133-K132)/2</f>
        <v>-2.9626416900464941E-3</v>
      </c>
      <c r="G133">
        <f t="shared" si="134"/>
        <v>7.0288002163825011E-2</v>
      </c>
      <c r="J133">
        <v>0.19045167402006599</v>
      </c>
      <c r="K133">
        <v>0.195047209921345</v>
      </c>
      <c r="L133" t="s">
        <v>570</v>
      </c>
      <c r="M133">
        <v>2.8010000000000002</v>
      </c>
      <c r="N133">
        <v>21.283000000000001</v>
      </c>
      <c r="O133">
        <v>2.8010000000000002</v>
      </c>
      <c r="P133">
        <v>2.8010000000000002</v>
      </c>
      <c r="Q133" t="s">
        <v>25</v>
      </c>
      <c r="R133" t="s">
        <v>26</v>
      </c>
      <c r="S133" t="s">
        <v>31</v>
      </c>
      <c r="T133" t="s">
        <v>31</v>
      </c>
      <c r="U133" t="s">
        <v>31</v>
      </c>
      <c r="V133" t="s">
        <v>579</v>
      </c>
      <c r="W133" t="s">
        <v>25</v>
      </c>
      <c r="X133" t="s">
        <v>26</v>
      </c>
      <c r="Y133" t="s">
        <v>574</v>
      </c>
      <c r="Z133" t="s">
        <v>575</v>
      </c>
      <c r="AA133" t="s">
        <v>576</v>
      </c>
      <c r="AB133" t="s">
        <v>577</v>
      </c>
    </row>
    <row r="134" spans="1:28" x14ac:dyDescent="0.25">
      <c r="A134">
        <v>67</v>
      </c>
      <c r="B134">
        <v>1.00670212553489</v>
      </c>
      <c r="C134" t="s">
        <v>580</v>
      </c>
      <c r="D134">
        <v>0.146872896367507</v>
      </c>
      <c r="E134">
        <f t="shared" si="185"/>
        <v>7.34364481837535E-2</v>
      </c>
      <c r="F134">
        <f t="shared" ref="F134" si="191">(K134-K135)/2</f>
        <v>-6.4969291561649267E-4</v>
      </c>
      <c r="G134">
        <f t="shared" si="134"/>
        <v>7.2786755268137007E-2</v>
      </c>
      <c r="H134">
        <f t="shared" ref="H134" si="192">LARGE(G134:G135,1)/LARGE(G134:G135,2)</f>
        <v>1.0178519543349092</v>
      </c>
      <c r="I134">
        <f t="shared" ref="I134" si="193">IF(AND(G134&gt;G135,M134&lt;M135),H134,IF(AND(G135&gt;G134,M135&lt;M134),H134,(H134*(-1))))</f>
        <v>1.0178519543349092</v>
      </c>
      <c r="J134">
        <v>0.19093476527775899</v>
      </c>
      <c r="K134">
        <v>0.19387667755083601</v>
      </c>
      <c r="L134" t="s">
        <v>581</v>
      </c>
      <c r="M134">
        <v>59.034199999999998</v>
      </c>
      <c r="N134">
        <v>23.956199999999999</v>
      </c>
      <c r="O134">
        <v>57.685000000000002</v>
      </c>
      <c r="P134">
        <v>60.383400000000002</v>
      </c>
      <c r="Q134" t="s">
        <v>25</v>
      </c>
      <c r="R134" t="s">
        <v>26</v>
      </c>
      <c r="S134" t="s">
        <v>31</v>
      </c>
      <c r="T134" t="s">
        <v>31</v>
      </c>
      <c r="U134" t="s">
        <v>31</v>
      </c>
      <c r="V134" t="s">
        <v>582</v>
      </c>
      <c r="W134" t="s">
        <v>25</v>
      </c>
      <c r="X134" t="s">
        <v>26</v>
      </c>
      <c r="Y134" t="s">
        <v>31</v>
      </c>
      <c r="Z134" t="s">
        <v>31</v>
      </c>
      <c r="AA134" t="s">
        <v>31</v>
      </c>
      <c r="AB134" t="s">
        <v>583</v>
      </c>
    </row>
    <row r="135" spans="1:28" x14ac:dyDescent="0.25">
      <c r="A135">
        <v>67</v>
      </c>
      <c r="B135">
        <v>1.00670212553489</v>
      </c>
      <c r="C135" t="s">
        <v>584</v>
      </c>
      <c r="D135">
        <v>0.146872896367507</v>
      </c>
      <c r="E135">
        <f t="shared" si="185"/>
        <v>7.34364481837535E-2</v>
      </c>
      <c r="F135">
        <f t="shared" ref="F135" si="194">(K135-K134)/2</f>
        <v>6.4969291561649267E-4</v>
      </c>
      <c r="G135">
        <f t="shared" si="134"/>
        <v>7.4086141099369993E-2</v>
      </c>
      <c r="J135">
        <v>0.19093476527775899</v>
      </c>
      <c r="K135">
        <v>0.195176063382069</v>
      </c>
      <c r="L135" t="s">
        <v>581</v>
      </c>
      <c r="M135">
        <v>35.078000000000003</v>
      </c>
      <c r="N135">
        <v>23.956199999999999</v>
      </c>
      <c r="O135">
        <v>35.078000000000003</v>
      </c>
      <c r="P135">
        <v>35.078000000000003</v>
      </c>
      <c r="Q135" t="s">
        <v>25</v>
      </c>
      <c r="R135" t="s">
        <v>26</v>
      </c>
      <c r="S135" t="s">
        <v>31</v>
      </c>
      <c r="T135" t="s">
        <v>31</v>
      </c>
      <c r="U135" t="s">
        <v>31</v>
      </c>
      <c r="V135" t="s">
        <v>585</v>
      </c>
      <c r="W135" t="s">
        <v>25</v>
      </c>
      <c r="X135" t="s">
        <v>26</v>
      </c>
      <c r="Y135" t="s">
        <v>31</v>
      </c>
      <c r="Z135" t="s">
        <v>31</v>
      </c>
      <c r="AA135" t="s">
        <v>31</v>
      </c>
      <c r="AB135" t="s">
        <v>583</v>
      </c>
    </row>
    <row r="136" spans="1:28" x14ac:dyDescent="0.25">
      <c r="A136">
        <v>68</v>
      </c>
      <c r="B136">
        <v>1.0028097802096001</v>
      </c>
      <c r="C136" t="s">
        <v>586</v>
      </c>
      <c r="D136">
        <v>0.148921411140578</v>
      </c>
      <c r="E136">
        <f t="shared" si="185"/>
        <v>7.4460705570288999E-2</v>
      </c>
      <c r="F136">
        <f t="shared" ref="F136" si="195">(K136-K137)/2</f>
        <v>-2.7488812128149964E-4</v>
      </c>
      <c r="G136">
        <f t="shared" si="134"/>
        <v>7.4185817449007499E-2</v>
      </c>
      <c r="H136">
        <f t="shared" ref="H136" si="196">LARGE(G136:G137,1)/LARGE(G136:G137,2)</f>
        <v>1.0074107998195327</v>
      </c>
      <c r="I136">
        <f t="shared" ref="I136" si="197">IF(AND(G136&gt;G137,M136&lt;M137),H136,IF(AND(G137&gt;G136,M137&lt;M136),H136,(H136*(-1))))</f>
        <v>1.0074107998195327</v>
      </c>
      <c r="J136">
        <v>0.193597834482751</v>
      </c>
      <c r="K136">
        <v>0.19566521277541901</v>
      </c>
      <c r="L136" t="s">
        <v>587</v>
      </c>
      <c r="M136">
        <v>36.217799999999997</v>
      </c>
      <c r="N136">
        <v>23.785799999999998</v>
      </c>
      <c r="O136">
        <v>36.217799999999997</v>
      </c>
      <c r="P136">
        <v>36.217799999999997</v>
      </c>
      <c r="Q136" t="s">
        <v>25</v>
      </c>
      <c r="R136" t="s">
        <v>26</v>
      </c>
      <c r="S136" t="s">
        <v>31</v>
      </c>
      <c r="T136" t="s">
        <v>31</v>
      </c>
      <c r="U136" t="s">
        <v>31</v>
      </c>
      <c r="V136" t="s">
        <v>588</v>
      </c>
      <c r="W136" t="s">
        <v>25</v>
      </c>
      <c r="X136" t="s">
        <v>26</v>
      </c>
      <c r="Y136" t="s">
        <v>589</v>
      </c>
      <c r="Z136" t="s">
        <v>590</v>
      </c>
      <c r="AA136" t="s">
        <v>591</v>
      </c>
      <c r="AB136" t="s">
        <v>592</v>
      </c>
    </row>
    <row r="137" spans="1:28" x14ac:dyDescent="0.25">
      <c r="A137">
        <v>68</v>
      </c>
      <c r="B137">
        <v>1.0028097802096001</v>
      </c>
      <c r="C137" t="s">
        <v>593</v>
      </c>
      <c r="D137">
        <v>0.148921411140578</v>
      </c>
      <c r="E137">
        <f t="shared" si="185"/>
        <v>7.4460705570288999E-2</v>
      </c>
      <c r="F137">
        <f t="shared" ref="F137" si="198">(K137-K136)/2</f>
        <v>2.7488812128149964E-4</v>
      </c>
      <c r="G137">
        <f t="shared" si="134"/>
        <v>7.4735593691570498E-2</v>
      </c>
      <c r="J137">
        <v>0.193597834482751</v>
      </c>
      <c r="K137">
        <v>0.19621498901798201</v>
      </c>
      <c r="L137" t="s">
        <v>587</v>
      </c>
      <c r="M137">
        <v>12.432</v>
      </c>
      <c r="N137">
        <v>23.785799999999998</v>
      </c>
      <c r="O137">
        <v>12.432</v>
      </c>
      <c r="P137">
        <v>12.432</v>
      </c>
      <c r="Q137" t="s">
        <v>25</v>
      </c>
      <c r="R137" t="s">
        <v>26</v>
      </c>
      <c r="S137" t="s">
        <v>31</v>
      </c>
      <c r="T137" t="s">
        <v>31</v>
      </c>
      <c r="U137" t="s">
        <v>31</v>
      </c>
      <c r="V137" t="s">
        <v>594</v>
      </c>
      <c r="W137" t="s">
        <v>25</v>
      </c>
      <c r="X137" t="s">
        <v>26</v>
      </c>
      <c r="Y137" t="s">
        <v>589</v>
      </c>
      <c r="Z137" t="s">
        <v>590</v>
      </c>
      <c r="AA137" t="s">
        <v>591</v>
      </c>
      <c r="AB137" t="s">
        <v>592</v>
      </c>
    </row>
    <row r="138" spans="1:28" x14ac:dyDescent="0.25">
      <c r="A138">
        <v>69</v>
      </c>
      <c r="B138">
        <v>-1.0314857578600101</v>
      </c>
      <c r="C138" t="s">
        <v>595</v>
      </c>
      <c r="D138">
        <v>0.14945790895703701</v>
      </c>
      <c r="E138">
        <f t="shared" si="185"/>
        <v>7.4728954478518503E-2</v>
      </c>
      <c r="F138">
        <f t="shared" ref="F138" si="199">(K138-K139)/2</f>
        <v>-3.079134274242501E-3</v>
      </c>
      <c r="G138">
        <f t="shared" si="134"/>
        <v>7.1649820204276002E-2</v>
      </c>
      <c r="H138">
        <f t="shared" ref="H138" si="200">LARGE(G138:G139,1)/LARGE(G138:G139,2)</f>
        <v>1.0859495324751349</v>
      </c>
      <c r="I138">
        <f t="shared" ref="I138" si="201">IF(AND(G138&gt;G139,M138&lt;M139),H138,IF(AND(G139&gt;G138,M139&lt;M138),H138,(H138*(-1))))</f>
        <v>-1.0859495324751349</v>
      </c>
      <c r="J138">
        <v>0.194295281644149</v>
      </c>
      <c r="K138">
        <v>0.19558902078415399</v>
      </c>
      <c r="L138" t="s">
        <v>596</v>
      </c>
      <c r="M138">
        <v>35.310499999999998</v>
      </c>
      <c r="N138">
        <v>32.543799999999997</v>
      </c>
      <c r="O138">
        <v>35.310499999999998</v>
      </c>
      <c r="P138">
        <v>35.310499999999998</v>
      </c>
      <c r="Q138" t="s">
        <v>41</v>
      </c>
      <c r="R138" t="s">
        <v>42</v>
      </c>
      <c r="S138" t="s">
        <v>157</v>
      </c>
      <c r="T138" t="s">
        <v>242</v>
      </c>
      <c r="U138" t="s">
        <v>597</v>
      </c>
      <c r="V138" t="s">
        <v>598</v>
      </c>
      <c r="W138" t="s">
        <v>41</v>
      </c>
      <c r="X138" t="s">
        <v>42</v>
      </c>
      <c r="Y138" t="s">
        <v>157</v>
      </c>
      <c r="Z138" t="s">
        <v>242</v>
      </c>
      <c r="AA138" t="s">
        <v>599</v>
      </c>
      <c r="AB138" t="s">
        <v>600</v>
      </c>
    </row>
    <row r="139" spans="1:28" x14ac:dyDescent="0.25">
      <c r="A139">
        <v>69</v>
      </c>
      <c r="B139">
        <v>-1.0314857578600101</v>
      </c>
      <c r="C139" t="s">
        <v>601</v>
      </c>
      <c r="D139">
        <v>0.14945790895703701</v>
      </c>
      <c r="E139">
        <f t="shared" si="185"/>
        <v>7.4728954478518503E-2</v>
      </c>
      <c r="F139">
        <f t="shared" ref="F139" si="202">(K139-K138)/2</f>
        <v>3.079134274242501E-3</v>
      </c>
      <c r="G139">
        <f t="shared" si="134"/>
        <v>7.7808088752761004E-2</v>
      </c>
      <c r="J139">
        <v>0.194295281644149</v>
      </c>
      <c r="K139">
        <v>0.201747289332639</v>
      </c>
      <c r="L139" t="s">
        <v>596</v>
      </c>
      <c r="M139">
        <v>67.854299999999995</v>
      </c>
      <c r="N139">
        <v>32.543799999999997</v>
      </c>
      <c r="O139">
        <v>74.581999999999994</v>
      </c>
      <c r="P139">
        <v>42.643999999999998</v>
      </c>
      <c r="Q139" t="s">
        <v>41</v>
      </c>
      <c r="R139" t="s">
        <v>42</v>
      </c>
      <c r="S139" t="s">
        <v>31</v>
      </c>
      <c r="T139" t="s">
        <v>31</v>
      </c>
      <c r="U139" t="s">
        <v>31</v>
      </c>
      <c r="V139" t="s">
        <v>602</v>
      </c>
      <c r="W139" t="s">
        <v>41</v>
      </c>
      <c r="X139" t="s">
        <v>42</v>
      </c>
      <c r="Y139" t="s">
        <v>157</v>
      </c>
      <c r="Z139" t="s">
        <v>242</v>
      </c>
      <c r="AA139" t="s">
        <v>599</v>
      </c>
      <c r="AB139" t="s">
        <v>600</v>
      </c>
    </row>
    <row r="140" spans="1:28" x14ac:dyDescent="0.25">
      <c r="A140">
        <v>70</v>
      </c>
      <c r="B140">
        <v>-1.00012500496847</v>
      </c>
      <c r="C140" t="s">
        <v>603</v>
      </c>
      <c r="D140">
        <v>0.14997395681242701</v>
      </c>
      <c r="E140">
        <f t="shared" si="185"/>
        <v>7.4986978406213503E-2</v>
      </c>
      <c r="F140">
        <f t="shared" ref="F140" si="203">(K140-K141)/2</f>
        <v>1.222248485049926E-5</v>
      </c>
      <c r="G140">
        <f t="shared" si="134"/>
        <v>7.4999200891064002E-2</v>
      </c>
      <c r="H140">
        <f t="shared" ref="H140" si="204">LARGE(G140:G141,1)/LARGE(G140:G141,2)</f>
        <v>1.0003260426713043</v>
      </c>
      <c r="I140">
        <f t="shared" ref="I140" si="205">IF(AND(G140&gt;G141,M140&lt;M141),H140,IF(AND(G141&gt;G140,M141&lt;M140),H140,(H140*(-1))))</f>
        <v>-1.0003260426713043</v>
      </c>
      <c r="J140">
        <v>0.19496614385615499</v>
      </c>
      <c r="K140">
        <v>0.195576429822723</v>
      </c>
      <c r="L140" t="s">
        <v>604</v>
      </c>
      <c r="M140">
        <v>44.835299999999997</v>
      </c>
      <c r="N140">
        <v>35.776299999999999</v>
      </c>
      <c r="O140">
        <v>44.835299999999997</v>
      </c>
      <c r="P140">
        <v>44.835299999999997</v>
      </c>
      <c r="Q140" t="s">
        <v>25</v>
      </c>
      <c r="R140" t="s">
        <v>26</v>
      </c>
      <c r="S140" t="s">
        <v>31</v>
      </c>
      <c r="T140" t="s">
        <v>31</v>
      </c>
      <c r="U140" t="s">
        <v>31</v>
      </c>
      <c r="V140" t="s">
        <v>605</v>
      </c>
      <c r="W140" t="s">
        <v>25</v>
      </c>
      <c r="X140" t="s">
        <v>26</v>
      </c>
      <c r="Y140" t="s">
        <v>31</v>
      </c>
      <c r="Z140" t="s">
        <v>31</v>
      </c>
      <c r="AA140" t="s">
        <v>31</v>
      </c>
      <c r="AB140" t="s">
        <v>606</v>
      </c>
    </row>
    <row r="141" spans="1:28" x14ac:dyDescent="0.25">
      <c r="A141">
        <v>70</v>
      </c>
      <c r="B141">
        <v>-1.00012500496847</v>
      </c>
      <c r="C141" t="s">
        <v>607</v>
      </c>
      <c r="D141">
        <v>0.14997395681242701</v>
      </c>
      <c r="E141">
        <f t="shared" si="185"/>
        <v>7.4986978406213503E-2</v>
      </c>
      <c r="F141">
        <f t="shared" ref="F141" si="206">(K141-K140)/2</f>
        <v>-1.222248485049926E-5</v>
      </c>
      <c r="G141">
        <f t="shared" si="134"/>
        <v>7.4974755921363004E-2</v>
      </c>
      <c r="J141">
        <v>0.19496614385615499</v>
      </c>
      <c r="K141">
        <v>0.195551984853022</v>
      </c>
      <c r="L141" t="s">
        <v>604</v>
      </c>
      <c r="M141">
        <v>9.0589999999999993</v>
      </c>
      <c r="N141">
        <v>35.776299999999999</v>
      </c>
      <c r="O141">
        <v>9.0589999999999993</v>
      </c>
      <c r="P141">
        <v>9.0589999999999993</v>
      </c>
      <c r="Q141" t="s">
        <v>25</v>
      </c>
      <c r="R141" t="s">
        <v>26</v>
      </c>
      <c r="S141" t="s">
        <v>31</v>
      </c>
      <c r="T141" t="s">
        <v>31</v>
      </c>
      <c r="U141" t="s">
        <v>31</v>
      </c>
      <c r="V141" t="s">
        <v>608</v>
      </c>
      <c r="W141" t="s">
        <v>25</v>
      </c>
      <c r="X141" t="s">
        <v>26</v>
      </c>
      <c r="Y141" t="s">
        <v>31</v>
      </c>
      <c r="Z141" t="s">
        <v>31</v>
      </c>
      <c r="AA141" t="s">
        <v>31</v>
      </c>
      <c r="AB141" t="s">
        <v>606</v>
      </c>
    </row>
    <row r="144" spans="1:28" x14ac:dyDescent="0.25">
      <c r="H144" t="s">
        <v>642</v>
      </c>
      <c r="I144">
        <f>AVERAGE(I2:I141)</f>
        <v>-0.21821436591344109</v>
      </c>
    </row>
    <row r="145" spans="8:10" x14ac:dyDescent="0.25">
      <c r="H145" t="s">
        <v>636</v>
      </c>
      <c r="I145">
        <f>MEDIAN(I2:I141)</f>
        <v>-1.029673946191124</v>
      </c>
    </row>
    <row r="146" spans="8:10" x14ac:dyDescent="0.25">
      <c r="H146" t="s">
        <v>633</v>
      </c>
      <c r="I146">
        <f>MAX(I2:I141)</f>
        <v>2.0879164115366478</v>
      </c>
    </row>
    <row r="147" spans="8:10" x14ac:dyDescent="0.25">
      <c r="H147" t="s">
        <v>634</v>
      </c>
      <c r="I147">
        <f>MIN(I2:I141)</f>
        <v>-5.2328812999207814</v>
      </c>
    </row>
    <row r="149" spans="8:10" x14ac:dyDescent="0.25">
      <c r="H149" t="s">
        <v>643</v>
      </c>
      <c r="I149">
        <f>COUNT(I2:I141)</f>
        <v>70</v>
      </c>
      <c r="J149" t="s">
        <v>663</v>
      </c>
    </row>
    <row r="150" spans="8:10" x14ac:dyDescent="0.25">
      <c r="H150" t="s">
        <v>644</v>
      </c>
      <c r="I150">
        <f>COUNTIF(I2:I141,"&gt;0")</f>
        <v>31</v>
      </c>
    </row>
    <row r="151" spans="8:10" x14ac:dyDescent="0.25">
      <c r="H151" t="s">
        <v>645</v>
      </c>
      <c r="I151">
        <f>COUNTIF(I2:I141,"&lt;0")</f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I167" sqref="A1:XFD1048576"/>
    </sheetView>
  </sheetViews>
  <sheetFormatPr defaultRowHeight="15" x14ac:dyDescent="0.25"/>
  <cols>
    <col min="2" max="2" width="13.42578125" customWidth="1"/>
    <col min="7" max="7" width="20.7109375" bestFit="1" customWidth="1"/>
    <col min="8" max="8" width="13.42578125" customWidth="1"/>
    <col min="9" max="9" width="22.5703125" bestFit="1" customWidth="1"/>
    <col min="11" max="11" width="31.140625" bestFit="1" customWidth="1"/>
    <col min="12" max="12" width="13.85546875" bestFit="1" customWidth="1"/>
    <col min="13" max="13" width="13.85546875" customWidth="1"/>
    <col min="15" max="15" width="22.5703125" bestFit="1" customWidth="1"/>
  </cols>
  <sheetData>
    <row r="1" spans="1:15" x14ac:dyDescent="0.25">
      <c r="A1" t="s">
        <v>646</v>
      </c>
      <c r="B1" t="s">
        <v>0</v>
      </c>
      <c r="C1" t="s">
        <v>641</v>
      </c>
      <c r="G1" t="s">
        <v>647</v>
      </c>
      <c r="H1" t="s">
        <v>0</v>
      </c>
      <c r="I1" t="s">
        <v>641</v>
      </c>
      <c r="K1" t="s">
        <v>622</v>
      </c>
      <c r="N1" t="s">
        <v>649</v>
      </c>
      <c r="O1" t="s">
        <v>641</v>
      </c>
    </row>
    <row r="2" spans="1:15" x14ac:dyDescent="0.25">
      <c r="B2">
        <v>1</v>
      </c>
      <c r="C2">
        <v>-1.2852054682573872</v>
      </c>
      <c r="H2">
        <v>1</v>
      </c>
      <c r="I2">
        <v>-1.2852054682573872</v>
      </c>
      <c r="K2" t="s">
        <v>613</v>
      </c>
      <c r="L2" t="s">
        <v>651</v>
      </c>
      <c r="O2">
        <v>-5.2328812999207814</v>
      </c>
    </row>
    <row r="3" spans="1:15" x14ac:dyDescent="0.25">
      <c r="B3">
        <v>1</v>
      </c>
      <c r="H3">
        <v>1</v>
      </c>
      <c r="K3" t="s">
        <v>615</v>
      </c>
      <c r="L3" t="s">
        <v>651</v>
      </c>
      <c r="O3">
        <v>-2.5785380867005809</v>
      </c>
    </row>
    <row r="4" spans="1:15" x14ac:dyDescent="0.25">
      <c r="B4">
        <v>2</v>
      </c>
      <c r="C4">
        <v>1.4490142838026112</v>
      </c>
      <c r="G4" t="s">
        <v>615</v>
      </c>
      <c r="H4">
        <v>2</v>
      </c>
      <c r="I4">
        <f>(C4+C124)/2</f>
        <v>0.12053473183720131</v>
      </c>
      <c r="K4" t="s">
        <v>617</v>
      </c>
      <c r="L4" t="s">
        <v>651</v>
      </c>
      <c r="O4">
        <v>-2.5410125682094407</v>
      </c>
    </row>
    <row r="5" spans="1:15" x14ac:dyDescent="0.25">
      <c r="B5">
        <v>2</v>
      </c>
      <c r="H5">
        <v>2</v>
      </c>
      <c r="K5" t="s">
        <v>618</v>
      </c>
      <c r="L5" t="s">
        <v>651</v>
      </c>
      <c r="O5">
        <v>-2.2878811434167283</v>
      </c>
    </row>
    <row r="6" spans="1:15" x14ac:dyDescent="0.25">
      <c r="B6">
        <v>3</v>
      </c>
      <c r="C6">
        <v>2.0738931158912672</v>
      </c>
      <c r="H6">
        <v>3</v>
      </c>
      <c r="I6">
        <v>2.0738931158912672</v>
      </c>
      <c r="O6">
        <v>-1.7593847665608229</v>
      </c>
    </row>
    <row r="7" spans="1:15" x14ac:dyDescent="0.25">
      <c r="B7">
        <v>3</v>
      </c>
      <c r="H7">
        <v>3</v>
      </c>
      <c r="K7" t="s">
        <v>652</v>
      </c>
      <c r="O7">
        <v>-1.7370945586366402</v>
      </c>
    </row>
    <row r="8" spans="1:15" x14ac:dyDescent="0.25">
      <c r="B8">
        <v>4</v>
      </c>
      <c r="C8">
        <v>-5.2328812999207814</v>
      </c>
      <c r="H8">
        <v>4</v>
      </c>
      <c r="I8">
        <v>-5.2328812999207814</v>
      </c>
      <c r="K8" t="s">
        <v>653</v>
      </c>
      <c r="L8">
        <v>4.58053806193673E-2</v>
      </c>
      <c r="O8">
        <v>-1.5880776882112566</v>
      </c>
    </row>
    <row r="9" spans="1:15" x14ac:dyDescent="0.25">
      <c r="B9">
        <v>4</v>
      </c>
      <c r="H9">
        <v>4</v>
      </c>
      <c r="K9" t="s">
        <v>654</v>
      </c>
      <c r="L9">
        <v>7.2254221146740502E-2</v>
      </c>
      <c r="O9">
        <v>-1.4946361404573774</v>
      </c>
    </row>
    <row r="10" spans="1:15" x14ac:dyDescent="0.25">
      <c r="B10">
        <v>5</v>
      </c>
      <c r="C10">
        <v>1.271305343275952</v>
      </c>
      <c r="H10">
        <v>5</v>
      </c>
      <c r="I10">
        <v>1.271305343275952</v>
      </c>
      <c r="O10">
        <v>-1.4895660711987722</v>
      </c>
    </row>
    <row r="11" spans="1:15" x14ac:dyDescent="0.25">
      <c r="B11">
        <v>5</v>
      </c>
      <c r="H11">
        <v>5</v>
      </c>
      <c r="K11" t="s">
        <v>655</v>
      </c>
      <c r="L11">
        <v>0.14369735146596399</v>
      </c>
      <c r="O11">
        <v>-1.4529240513943444</v>
      </c>
    </row>
    <row r="12" spans="1:15" x14ac:dyDescent="0.25">
      <c r="B12">
        <v>6</v>
      </c>
      <c r="C12">
        <v>-1.1313457782974778</v>
      </c>
      <c r="H12">
        <v>6</v>
      </c>
      <c r="I12">
        <v>-1.1313457782974778</v>
      </c>
      <c r="K12" t="s">
        <v>656</v>
      </c>
      <c r="L12">
        <v>1.8050368919383199E-2</v>
      </c>
      <c r="O12">
        <v>-1.4235290324825109</v>
      </c>
    </row>
    <row r="13" spans="1:15" x14ac:dyDescent="0.25">
      <c r="B13">
        <v>6</v>
      </c>
      <c r="H13">
        <v>6</v>
      </c>
      <c r="O13">
        <v>-1.4217900691346284</v>
      </c>
    </row>
    <row r="14" spans="1:15" x14ac:dyDescent="0.25">
      <c r="B14">
        <v>7</v>
      </c>
      <c r="C14">
        <v>-2.5410125682094407</v>
      </c>
      <c r="H14">
        <v>7</v>
      </c>
      <c r="I14">
        <v>-2.5410125682094407</v>
      </c>
      <c r="K14" t="s">
        <v>657</v>
      </c>
      <c r="L14">
        <v>0.141643384588959</v>
      </c>
      <c r="O14">
        <v>-1.3609349067382319</v>
      </c>
    </row>
    <row r="15" spans="1:15" x14ac:dyDescent="0.25">
      <c r="B15">
        <v>7</v>
      </c>
      <c r="H15">
        <v>7</v>
      </c>
      <c r="K15" t="s">
        <v>658</v>
      </c>
      <c r="L15">
        <v>0.12659109763169599</v>
      </c>
      <c r="O15">
        <v>-1.3414434603710104</v>
      </c>
    </row>
    <row r="16" spans="1:15" x14ac:dyDescent="0.25">
      <c r="B16">
        <v>8</v>
      </c>
      <c r="C16">
        <v>1.11936693595645</v>
      </c>
      <c r="H16">
        <v>8</v>
      </c>
      <c r="I16">
        <v>1.11936693595645</v>
      </c>
      <c r="O16">
        <v>-1.2970504475384854</v>
      </c>
    </row>
    <row r="17" spans="2:15" x14ac:dyDescent="0.25">
      <c r="B17">
        <v>8</v>
      </c>
      <c r="H17">
        <v>8</v>
      </c>
      <c r="K17" t="s">
        <v>659</v>
      </c>
      <c r="L17">
        <v>0.148921411140578</v>
      </c>
      <c r="O17">
        <v>-1.2852054682573872</v>
      </c>
    </row>
    <row r="18" spans="2:15" x14ac:dyDescent="0.25">
      <c r="B18">
        <v>9</v>
      </c>
      <c r="C18">
        <v>-2.5785380867005809</v>
      </c>
      <c r="H18">
        <v>9</v>
      </c>
      <c r="I18">
        <v>-2.5785380867005809</v>
      </c>
      <c r="K18" t="s">
        <v>660</v>
      </c>
      <c r="L18">
        <v>0.14302437315681199</v>
      </c>
      <c r="O18">
        <v>-1.2692938762941242</v>
      </c>
    </row>
    <row r="19" spans="2:15" x14ac:dyDescent="0.25">
      <c r="B19">
        <v>9</v>
      </c>
      <c r="H19">
        <v>9</v>
      </c>
      <c r="O19">
        <v>-1.1969249976760619</v>
      </c>
    </row>
    <row r="20" spans="2:15" x14ac:dyDescent="0.25">
      <c r="B20">
        <v>10</v>
      </c>
      <c r="C20">
        <v>-1.4529240513943444</v>
      </c>
      <c r="H20">
        <v>10</v>
      </c>
      <c r="I20">
        <v>-1.4529240513943444</v>
      </c>
      <c r="O20">
        <v>-1.1844756212386167</v>
      </c>
    </row>
    <row r="21" spans="2:15" x14ac:dyDescent="0.25">
      <c r="B21">
        <v>10</v>
      </c>
      <c r="H21">
        <v>10</v>
      </c>
      <c r="O21">
        <v>-1.1592259410224948</v>
      </c>
    </row>
    <row r="22" spans="2:15" x14ac:dyDescent="0.25">
      <c r="B22">
        <v>11</v>
      </c>
      <c r="C22">
        <v>1.4685201613777825</v>
      </c>
      <c r="H22">
        <v>11</v>
      </c>
      <c r="I22">
        <v>1.4685201613777825</v>
      </c>
      <c r="O22">
        <v>-1.1408208192397367</v>
      </c>
    </row>
    <row r="23" spans="2:15" x14ac:dyDescent="0.25">
      <c r="B23">
        <v>11</v>
      </c>
      <c r="H23">
        <v>11</v>
      </c>
      <c r="O23">
        <v>-1.1347792397123326</v>
      </c>
    </row>
    <row r="24" spans="2:15" x14ac:dyDescent="0.25">
      <c r="B24">
        <v>12</v>
      </c>
      <c r="C24">
        <v>1.9023787228289037</v>
      </c>
      <c r="H24">
        <v>12</v>
      </c>
      <c r="I24">
        <v>1.9023787228289037</v>
      </c>
      <c r="O24">
        <v>-1.1313457782974778</v>
      </c>
    </row>
    <row r="25" spans="2:15" x14ac:dyDescent="0.25">
      <c r="B25">
        <v>12</v>
      </c>
      <c r="H25">
        <v>12</v>
      </c>
      <c r="O25">
        <v>-1.1307672259270594</v>
      </c>
    </row>
    <row r="26" spans="2:15" x14ac:dyDescent="0.25">
      <c r="B26">
        <v>13</v>
      </c>
      <c r="C26">
        <v>1.4727955428100599</v>
      </c>
      <c r="H26">
        <v>13</v>
      </c>
      <c r="I26">
        <v>1.4727955428100599</v>
      </c>
      <c r="O26">
        <v>-1.0859495324751349</v>
      </c>
    </row>
    <row r="27" spans="2:15" x14ac:dyDescent="0.25">
      <c r="B27">
        <v>13</v>
      </c>
      <c r="H27">
        <v>13</v>
      </c>
      <c r="O27">
        <v>-1.084300068257489</v>
      </c>
    </row>
    <row r="28" spans="2:15" x14ac:dyDescent="0.25">
      <c r="B28">
        <v>14</v>
      </c>
      <c r="C28">
        <v>-1.1969249976760619</v>
      </c>
      <c r="H28">
        <v>14</v>
      </c>
      <c r="I28">
        <v>-1.1969249976760619</v>
      </c>
      <c r="O28">
        <v>-1.0800565139825302</v>
      </c>
    </row>
    <row r="29" spans="2:15" x14ac:dyDescent="0.25">
      <c r="B29">
        <v>14</v>
      </c>
      <c r="H29">
        <v>14</v>
      </c>
      <c r="O29">
        <v>-1.07046421443841</v>
      </c>
    </row>
    <row r="30" spans="2:15" x14ac:dyDescent="0.25">
      <c r="B30">
        <v>15</v>
      </c>
      <c r="C30">
        <v>1.482569037701136</v>
      </c>
      <c r="H30">
        <v>15</v>
      </c>
      <c r="I30">
        <v>1.482569037701136</v>
      </c>
      <c r="O30">
        <v>-1.0623601757327459</v>
      </c>
    </row>
    <row r="31" spans="2:15" x14ac:dyDescent="0.25">
      <c r="B31">
        <v>15</v>
      </c>
      <c r="H31">
        <v>15</v>
      </c>
      <c r="O31">
        <v>-1.0596498858468144</v>
      </c>
    </row>
    <row r="32" spans="2:15" x14ac:dyDescent="0.25">
      <c r="B32">
        <v>16</v>
      </c>
      <c r="C32">
        <v>-1.1307672259270594</v>
      </c>
      <c r="H32">
        <v>16</v>
      </c>
      <c r="I32">
        <v>-1.1307672259270594</v>
      </c>
      <c r="O32">
        <v>-1.0589112758373589</v>
      </c>
    </row>
    <row r="33" spans="2:15" x14ac:dyDescent="0.25">
      <c r="B33">
        <v>16</v>
      </c>
      <c r="H33">
        <v>16</v>
      </c>
      <c r="O33">
        <v>-1.0516007821561604</v>
      </c>
    </row>
    <row r="34" spans="2:15" x14ac:dyDescent="0.25">
      <c r="B34">
        <v>17</v>
      </c>
      <c r="C34">
        <v>-3.5366006736411983</v>
      </c>
      <c r="G34" t="s">
        <v>613</v>
      </c>
      <c r="H34">
        <v>17</v>
      </c>
      <c r="I34">
        <f>(C34+C58)/2</f>
        <v>-0.91163257624221494</v>
      </c>
      <c r="O34">
        <v>-1.0219710022893791</v>
      </c>
    </row>
    <row r="35" spans="2:15" x14ac:dyDescent="0.25">
      <c r="B35">
        <v>17</v>
      </c>
      <c r="H35">
        <v>17</v>
      </c>
      <c r="O35">
        <v>-1.0054998707010665</v>
      </c>
    </row>
    <row r="36" spans="2:15" x14ac:dyDescent="0.25">
      <c r="B36">
        <v>18</v>
      </c>
      <c r="C36">
        <v>2.0809878493170597</v>
      </c>
      <c r="H36">
        <v>18</v>
      </c>
      <c r="I36">
        <v>2.0809878493170597</v>
      </c>
      <c r="O36">
        <v>-1.0003260426713043</v>
      </c>
    </row>
    <row r="37" spans="2:15" x14ac:dyDescent="0.25">
      <c r="B37">
        <v>18</v>
      </c>
      <c r="H37">
        <v>18</v>
      </c>
      <c r="O37">
        <v>-0.91163257624221494</v>
      </c>
    </row>
    <row r="38" spans="2:15" x14ac:dyDescent="0.25">
      <c r="B38">
        <v>19</v>
      </c>
      <c r="C38">
        <v>1.3556573823903699</v>
      </c>
      <c r="H38">
        <v>19</v>
      </c>
      <c r="I38">
        <v>1.3556573823903699</v>
      </c>
      <c r="O38">
        <v>-1.4983045136668038E-2</v>
      </c>
    </row>
    <row r="39" spans="2:15" x14ac:dyDescent="0.25">
      <c r="B39">
        <v>19</v>
      </c>
      <c r="H39">
        <v>19</v>
      </c>
      <c r="O39">
        <v>2.18111397250913E-2</v>
      </c>
    </row>
    <row r="40" spans="2:15" x14ac:dyDescent="0.25">
      <c r="B40">
        <v>20</v>
      </c>
      <c r="C40">
        <v>1.1713615717087102</v>
      </c>
      <c r="H40">
        <v>20</v>
      </c>
      <c r="I40">
        <v>1.1713615717087102</v>
      </c>
      <c r="O40">
        <v>0.12053473183720131</v>
      </c>
    </row>
    <row r="41" spans="2:15" x14ac:dyDescent="0.25">
      <c r="B41">
        <v>20</v>
      </c>
      <c r="H41">
        <v>20</v>
      </c>
      <c r="O41">
        <v>1.0039780316408298</v>
      </c>
    </row>
    <row r="42" spans="2:15" x14ac:dyDescent="0.25">
      <c r="B42">
        <v>21</v>
      </c>
      <c r="C42">
        <v>1.3603134475700849</v>
      </c>
      <c r="H42">
        <v>21</v>
      </c>
      <c r="I42">
        <v>1.3603134475700849</v>
      </c>
      <c r="O42">
        <v>1.0178519543349092</v>
      </c>
    </row>
    <row r="43" spans="2:15" x14ac:dyDescent="0.25">
      <c r="B43">
        <v>21</v>
      </c>
      <c r="H43">
        <v>21</v>
      </c>
      <c r="O43">
        <v>1.0198815265147387</v>
      </c>
    </row>
    <row r="44" spans="2:15" x14ac:dyDescent="0.25">
      <c r="B44">
        <v>22</v>
      </c>
      <c r="C44">
        <v>-1.7593847665608229</v>
      </c>
      <c r="H44">
        <v>22</v>
      </c>
      <c r="I44">
        <v>-1.7593847665608229</v>
      </c>
      <c r="O44">
        <v>1.0502254358028889</v>
      </c>
    </row>
    <row r="45" spans="2:15" x14ac:dyDescent="0.25">
      <c r="B45">
        <v>22</v>
      </c>
      <c r="H45">
        <v>22</v>
      </c>
      <c r="O45">
        <v>1.1132318820164548</v>
      </c>
    </row>
    <row r="46" spans="2:15" x14ac:dyDescent="0.25">
      <c r="B46">
        <v>23</v>
      </c>
      <c r="C46">
        <v>-1.1408208192397367</v>
      </c>
      <c r="H46">
        <v>23</v>
      </c>
      <c r="I46">
        <v>-1.1408208192397367</v>
      </c>
      <c r="O46">
        <v>1.11936693595645</v>
      </c>
    </row>
    <row r="47" spans="2:15" x14ac:dyDescent="0.25">
      <c r="B47">
        <v>23</v>
      </c>
      <c r="H47">
        <v>23</v>
      </c>
      <c r="O47">
        <v>1.1629063293408528</v>
      </c>
    </row>
    <row r="48" spans="2:15" x14ac:dyDescent="0.25">
      <c r="B48">
        <v>24</v>
      </c>
      <c r="C48">
        <v>1.4073410579364807</v>
      </c>
      <c r="H48">
        <v>24</v>
      </c>
      <c r="I48">
        <v>1.4073410579364807</v>
      </c>
      <c r="O48">
        <v>1.1713615717087102</v>
      </c>
    </row>
    <row r="49" spans="2:15" x14ac:dyDescent="0.25">
      <c r="B49">
        <v>24</v>
      </c>
      <c r="H49">
        <v>24</v>
      </c>
      <c r="O49">
        <v>1.1843828241064991</v>
      </c>
    </row>
    <row r="50" spans="2:15" x14ac:dyDescent="0.25">
      <c r="B50">
        <v>25</v>
      </c>
      <c r="C50">
        <v>-1.2970504475384854</v>
      </c>
      <c r="H50">
        <v>25</v>
      </c>
      <c r="I50">
        <v>-1.2970504475384854</v>
      </c>
      <c r="O50">
        <v>1.1927153907146846</v>
      </c>
    </row>
    <row r="51" spans="2:15" x14ac:dyDescent="0.25">
      <c r="B51">
        <v>25</v>
      </c>
      <c r="H51">
        <v>25</v>
      </c>
      <c r="O51">
        <v>1.2048767135313534</v>
      </c>
    </row>
    <row r="52" spans="2:15" x14ac:dyDescent="0.25">
      <c r="B52">
        <v>26</v>
      </c>
      <c r="C52">
        <v>1.3574111498691661</v>
      </c>
      <c r="H52">
        <v>26</v>
      </c>
      <c r="I52">
        <v>1.3574111498691661</v>
      </c>
      <c r="O52">
        <v>1.271305343275952</v>
      </c>
    </row>
    <row r="53" spans="2:15" x14ac:dyDescent="0.25">
      <c r="B53">
        <v>26</v>
      </c>
      <c r="H53">
        <v>26</v>
      </c>
      <c r="O53">
        <v>1.3014458863584331</v>
      </c>
    </row>
    <row r="54" spans="2:15" x14ac:dyDescent="0.25">
      <c r="B54">
        <v>27</v>
      </c>
      <c r="C54">
        <v>1.3113659979707961</v>
      </c>
      <c r="H54">
        <v>27</v>
      </c>
      <c r="I54">
        <v>1.3113659979707961</v>
      </c>
      <c r="O54">
        <v>1.3113659979707961</v>
      </c>
    </row>
    <row r="55" spans="2:15" x14ac:dyDescent="0.25">
      <c r="B55">
        <v>27</v>
      </c>
      <c r="H55">
        <v>27</v>
      </c>
      <c r="O55">
        <v>1.3556573823903699</v>
      </c>
    </row>
    <row r="56" spans="2:15" x14ac:dyDescent="0.25">
      <c r="B56">
        <v>28</v>
      </c>
      <c r="C56">
        <v>-1.4235290324825109</v>
      </c>
      <c r="H56">
        <v>28</v>
      </c>
      <c r="I56">
        <v>-1.4235290324825109</v>
      </c>
      <c r="O56">
        <v>1.3574111498691661</v>
      </c>
    </row>
    <row r="57" spans="2:15" x14ac:dyDescent="0.25">
      <c r="B57">
        <v>28</v>
      </c>
      <c r="H57">
        <v>28</v>
      </c>
      <c r="O57">
        <v>1.3603134475700849</v>
      </c>
    </row>
    <row r="58" spans="2:15" x14ac:dyDescent="0.25">
      <c r="B58">
        <v>29</v>
      </c>
      <c r="C58">
        <v>1.7133355211567685</v>
      </c>
      <c r="G58" t="s">
        <v>613</v>
      </c>
      <c r="H58">
        <v>29</v>
      </c>
      <c r="O58">
        <v>1.4073410579364807</v>
      </c>
    </row>
    <row r="59" spans="2:15" x14ac:dyDescent="0.25">
      <c r="B59">
        <v>29</v>
      </c>
      <c r="H59">
        <v>29</v>
      </c>
      <c r="O59">
        <v>1.4685201613777825</v>
      </c>
    </row>
    <row r="60" spans="2:15" x14ac:dyDescent="0.25">
      <c r="B60">
        <v>30</v>
      </c>
      <c r="C60">
        <v>-2.2878811434167283</v>
      </c>
      <c r="H60">
        <v>30</v>
      </c>
      <c r="I60">
        <v>-2.2878811434167283</v>
      </c>
      <c r="O60">
        <v>1.4727955428100599</v>
      </c>
    </row>
    <row r="61" spans="2:15" x14ac:dyDescent="0.25">
      <c r="B61">
        <v>30</v>
      </c>
      <c r="H61">
        <v>30</v>
      </c>
      <c r="O61">
        <v>1.482569037701136</v>
      </c>
    </row>
    <row r="62" spans="2:15" x14ac:dyDescent="0.25">
      <c r="B62">
        <v>31</v>
      </c>
      <c r="C62">
        <v>-1.1844756212386167</v>
      </c>
      <c r="H62">
        <v>31</v>
      </c>
      <c r="I62">
        <v>-1.1844756212386167</v>
      </c>
      <c r="O62">
        <v>1.4954898015457831</v>
      </c>
    </row>
    <row r="63" spans="2:15" x14ac:dyDescent="0.25">
      <c r="B63">
        <v>31</v>
      </c>
      <c r="H63">
        <v>31</v>
      </c>
      <c r="O63">
        <v>1.8440370046693098</v>
      </c>
    </row>
    <row r="64" spans="2:15" x14ac:dyDescent="0.25">
      <c r="B64">
        <v>32</v>
      </c>
      <c r="C64">
        <v>-1.5880776882112566</v>
      </c>
      <c r="H64">
        <v>32</v>
      </c>
      <c r="I64">
        <v>-1.5880776882112566</v>
      </c>
      <c r="O64">
        <v>1.9023787228289037</v>
      </c>
    </row>
    <row r="65" spans="2:15" x14ac:dyDescent="0.25">
      <c r="B65">
        <v>32</v>
      </c>
      <c r="H65">
        <v>32</v>
      </c>
      <c r="O65">
        <v>2.0738931158912672</v>
      </c>
    </row>
    <row r="66" spans="2:15" x14ac:dyDescent="0.25">
      <c r="B66">
        <v>33</v>
      </c>
      <c r="C66">
        <v>1.8440370046693098</v>
      </c>
      <c r="H66">
        <v>33</v>
      </c>
      <c r="I66">
        <v>1.8440370046693098</v>
      </c>
      <c r="O66">
        <v>2.0809878493170597</v>
      </c>
    </row>
    <row r="67" spans="2:15" x14ac:dyDescent="0.25">
      <c r="B67">
        <v>33</v>
      </c>
      <c r="H67">
        <v>33</v>
      </c>
      <c r="O67">
        <v>2.0879164115366478</v>
      </c>
    </row>
    <row r="68" spans="2:15" x14ac:dyDescent="0.25">
      <c r="B68">
        <v>34</v>
      </c>
      <c r="C68">
        <v>1.4954898015457831</v>
      </c>
      <c r="H68">
        <v>34</v>
      </c>
      <c r="I68">
        <v>1.4954898015457831</v>
      </c>
    </row>
    <row r="69" spans="2:15" x14ac:dyDescent="0.25">
      <c r="B69">
        <v>34</v>
      </c>
      <c r="H69">
        <v>34</v>
      </c>
    </row>
    <row r="70" spans="2:15" x14ac:dyDescent="0.25">
      <c r="B70">
        <v>35</v>
      </c>
      <c r="C70">
        <v>1.1927153907146846</v>
      </c>
      <c r="H70">
        <v>35</v>
      </c>
      <c r="I70">
        <v>1.1927153907146846</v>
      </c>
    </row>
    <row r="71" spans="2:15" x14ac:dyDescent="0.25">
      <c r="B71">
        <v>35</v>
      </c>
      <c r="H71">
        <v>35</v>
      </c>
    </row>
    <row r="72" spans="2:15" x14ac:dyDescent="0.25">
      <c r="B72">
        <v>36</v>
      </c>
      <c r="C72">
        <v>1.3014458863584331</v>
      </c>
      <c r="H72">
        <v>36</v>
      </c>
      <c r="I72">
        <v>1.3014458863584331</v>
      </c>
    </row>
    <row r="73" spans="2:15" x14ac:dyDescent="0.25">
      <c r="B73">
        <v>36</v>
      </c>
      <c r="H73">
        <v>36</v>
      </c>
    </row>
    <row r="74" spans="2:15" x14ac:dyDescent="0.25">
      <c r="B74">
        <v>37</v>
      </c>
      <c r="C74">
        <v>1.0198815265147387</v>
      </c>
      <c r="H74">
        <v>37</v>
      </c>
      <c r="I74">
        <v>1.0198815265147387</v>
      </c>
    </row>
    <row r="75" spans="2:15" x14ac:dyDescent="0.25">
      <c r="B75">
        <v>37</v>
      </c>
      <c r="H75">
        <v>37</v>
      </c>
    </row>
    <row r="76" spans="2:15" x14ac:dyDescent="0.25">
      <c r="B76">
        <v>38</v>
      </c>
      <c r="C76">
        <v>-1.4217900691346284</v>
      </c>
      <c r="H76">
        <v>38</v>
      </c>
      <c r="I76">
        <v>-1.4217900691346284</v>
      </c>
    </row>
    <row r="77" spans="2:15" x14ac:dyDescent="0.25">
      <c r="B77">
        <v>38</v>
      </c>
      <c r="H77">
        <v>38</v>
      </c>
    </row>
    <row r="78" spans="2:15" x14ac:dyDescent="0.25">
      <c r="B78">
        <v>39</v>
      </c>
      <c r="C78">
        <v>-1.1592259410224948</v>
      </c>
      <c r="H78">
        <v>39</v>
      </c>
      <c r="I78">
        <v>-1.1592259410224948</v>
      </c>
    </row>
    <row r="79" spans="2:15" x14ac:dyDescent="0.25">
      <c r="B79">
        <v>39</v>
      </c>
      <c r="H79">
        <v>39</v>
      </c>
    </row>
    <row r="80" spans="2:15" x14ac:dyDescent="0.25">
      <c r="B80">
        <v>40</v>
      </c>
      <c r="C80">
        <v>-1.07046421443841</v>
      </c>
      <c r="H80">
        <v>40</v>
      </c>
      <c r="I80">
        <v>-1.07046421443841</v>
      </c>
    </row>
    <row r="81" spans="2:9" x14ac:dyDescent="0.25">
      <c r="B81">
        <v>40</v>
      </c>
      <c r="H81">
        <v>40</v>
      </c>
    </row>
    <row r="82" spans="2:9" x14ac:dyDescent="0.25">
      <c r="B82">
        <v>41</v>
      </c>
      <c r="C82">
        <v>2.0879164115366478</v>
      </c>
      <c r="H82">
        <v>41</v>
      </c>
      <c r="I82">
        <v>2.0879164115366478</v>
      </c>
    </row>
    <row r="83" spans="2:9" x14ac:dyDescent="0.25">
      <c r="B83">
        <v>41</v>
      </c>
      <c r="H83">
        <v>41</v>
      </c>
    </row>
    <row r="84" spans="2:9" x14ac:dyDescent="0.25">
      <c r="B84">
        <v>42</v>
      </c>
      <c r="C84">
        <v>-1.4946361404573774</v>
      </c>
      <c r="H84">
        <v>42</v>
      </c>
      <c r="I84">
        <v>-1.4946361404573774</v>
      </c>
    </row>
    <row r="85" spans="2:9" x14ac:dyDescent="0.25">
      <c r="B85">
        <v>42</v>
      </c>
      <c r="H85">
        <v>42</v>
      </c>
    </row>
    <row r="86" spans="2:9" x14ac:dyDescent="0.25">
      <c r="B86">
        <v>43</v>
      </c>
      <c r="C86">
        <v>-1.2692938762941242</v>
      </c>
      <c r="H86">
        <v>43</v>
      </c>
      <c r="I86">
        <v>-1.2692938762941242</v>
      </c>
    </row>
    <row r="87" spans="2:9" x14ac:dyDescent="0.25">
      <c r="B87">
        <v>43</v>
      </c>
      <c r="H87">
        <v>43</v>
      </c>
    </row>
    <row r="88" spans="2:9" x14ac:dyDescent="0.25">
      <c r="B88">
        <v>44</v>
      </c>
      <c r="C88">
        <v>-1.3414434603710104</v>
      </c>
      <c r="H88">
        <v>44</v>
      </c>
      <c r="I88">
        <v>-1.3414434603710104</v>
      </c>
    </row>
    <row r="89" spans="2:9" x14ac:dyDescent="0.25">
      <c r="B89">
        <v>44</v>
      </c>
      <c r="H89">
        <v>44</v>
      </c>
    </row>
    <row r="90" spans="2:9" x14ac:dyDescent="0.25">
      <c r="B90">
        <v>45</v>
      </c>
      <c r="C90">
        <v>-1.0589112758373589</v>
      </c>
      <c r="H90">
        <v>45</v>
      </c>
      <c r="I90">
        <v>-1.0589112758373589</v>
      </c>
    </row>
    <row r="91" spans="2:9" x14ac:dyDescent="0.25">
      <c r="B91">
        <v>45</v>
      </c>
      <c r="H91">
        <v>45</v>
      </c>
    </row>
    <row r="92" spans="2:9" x14ac:dyDescent="0.25">
      <c r="B92">
        <v>46</v>
      </c>
      <c r="C92">
        <v>1.1629063293408528</v>
      </c>
      <c r="H92">
        <v>46</v>
      </c>
      <c r="I92">
        <v>1.1629063293408528</v>
      </c>
    </row>
    <row r="93" spans="2:9" x14ac:dyDescent="0.25">
      <c r="B93">
        <v>46</v>
      </c>
      <c r="H93">
        <v>46</v>
      </c>
    </row>
    <row r="94" spans="2:9" x14ac:dyDescent="0.25">
      <c r="B94">
        <v>47</v>
      </c>
      <c r="C94">
        <v>1.0556460913630898</v>
      </c>
      <c r="G94" t="s">
        <v>617</v>
      </c>
      <c r="H94">
        <v>47</v>
      </c>
      <c r="I94">
        <f>(C94+C118)/2</f>
        <v>2.18111397250913E-2</v>
      </c>
    </row>
    <row r="95" spans="2:9" x14ac:dyDescent="0.25">
      <c r="B95">
        <v>47</v>
      </c>
      <c r="H95">
        <v>47</v>
      </c>
    </row>
    <row r="96" spans="2:9" x14ac:dyDescent="0.25">
      <c r="B96">
        <v>48</v>
      </c>
      <c r="C96">
        <v>-1.4895660711987722</v>
      </c>
      <c r="H96">
        <v>48</v>
      </c>
      <c r="I96">
        <v>-1.4895660711987722</v>
      </c>
    </row>
    <row r="97" spans="2:9" x14ac:dyDescent="0.25">
      <c r="B97">
        <v>48</v>
      </c>
      <c r="H97">
        <v>48</v>
      </c>
    </row>
    <row r="98" spans="2:9" x14ac:dyDescent="0.25">
      <c r="B98">
        <v>49</v>
      </c>
      <c r="C98">
        <v>-1.7370945586366402</v>
      </c>
      <c r="H98">
        <v>49</v>
      </c>
      <c r="I98">
        <v>-1.7370945586366402</v>
      </c>
    </row>
    <row r="99" spans="2:9" x14ac:dyDescent="0.25">
      <c r="B99">
        <v>49</v>
      </c>
      <c r="H99">
        <v>49</v>
      </c>
    </row>
    <row r="100" spans="2:9" x14ac:dyDescent="0.25">
      <c r="B100">
        <v>50</v>
      </c>
      <c r="C100">
        <v>-1.0623601757327459</v>
      </c>
      <c r="H100">
        <v>50</v>
      </c>
      <c r="I100">
        <v>-1.0623601757327459</v>
      </c>
    </row>
    <row r="101" spans="2:9" x14ac:dyDescent="0.25">
      <c r="B101">
        <v>50</v>
      </c>
      <c r="H101">
        <v>50</v>
      </c>
    </row>
    <row r="102" spans="2:9" x14ac:dyDescent="0.25">
      <c r="B102">
        <v>51</v>
      </c>
      <c r="C102">
        <v>-1.3609349067382319</v>
      </c>
      <c r="H102">
        <v>51</v>
      </c>
      <c r="I102">
        <v>-1.3609349067382319</v>
      </c>
    </row>
    <row r="103" spans="2:9" x14ac:dyDescent="0.25">
      <c r="B103">
        <v>51</v>
      </c>
      <c r="H103">
        <v>51</v>
      </c>
    </row>
    <row r="104" spans="2:9" x14ac:dyDescent="0.25">
      <c r="B104">
        <v>52</v>
      </c>
      <c r="C104">
        <v>1.1843828241064991</v>
      </c>
      <c r="H104">
        <v>52</v>
      </c>
      <c r="I104">
        <v>1.1843828241064991</v>
      </c>
    </row>
    <row r="105" spans="2:9" x14ac:dyDescent="0.25">
      <c r="B105">
        <v>52</v>
      </c>
      <c r="H105">
        <v>52</v>
      </c>
    </row>
    <row r="106" spans="2:9" x14ac:dyDescent="0.25">
      <c r="B106">
        <v>53</v>
      </c>
      <c r="C106">
        <v>1.0039780316408298</v>
      </c>
      <c r="H106">
        <v>53</v>
      </c>
      <c r="I106">
        <v>1.0039780316408298</v>
      </c>
    </row>
    <row r="107" spans="2:9" x14ac:dyDescent="0.25">
      <c r="B107">
        <v>53</v>
      </c>
      <c r="H107">
        <v>53</v>
      </c>
    </row>
    <row r="108" spans="2:9" x14ac:dyDescent="0.25">
      <c r="B108">
        <v>54</v>
      </c>
      <c r="C108">
        <v>1.0502254358028889</v>
      </c>
      <c r="H108">
        <v>54</v>
      </c>
      <c r="I108">
        <v>1.0502254358028889</v>
      </c>
    </row>
    <row r="109" spans="2:9" x14ac:dyDescent="0.25">
      <c r="B109">
        <v>54</v>
      </c>
      <c r="H109">
        <v>54</v>
      </c>
    </row>
    <row r="110" spans="2:9" x14ac:dyDescent="0.25">
      <c r="B110">
        <v>55</v>
      </c>
      <c r="C110">
        <v>-1.0516007821561604</v>
      </c>
      <c r="H110">
        <v>55</v>
      </c>
      <c r="I110">
        <v>-1.0516007821561604</v>
      </c>
    </row>
    <row r="111" spans="2:9" x14ac:dyDescent="0.25">
      <c r="B111">
        <v>55</v>
      </c>
      <c r="H111">
        <v>55</v>
      </c>
    </row>
    <row r="112" spans="2:9" x14ac:dyDescent="0.25">
      <c r="B112">
        <v>56</v>
      </c>
      <c r="C112">
        <v>-1.0054998707010665</v>
      </c>
      <c r="H112">
        <v>56</v>
      </c>
      <c r="I112">
        <v>-1.0054998707010665</v>
      </c>
    </row>
    <row r="113" spans="2:9" x14ac:dyDescent="0.25">
      <c r="B113">
        <v>56</v>
      </c>
      <c r="H113">
        <v>56</v>
      </c>
    </row>
    <row r="114" spans="2:9" x14ac:dyDescent="0.25">
      <c r="B114">
        <v>57</v>
      </c>
      <c r="C114">
        <v>-1.0219710022893791</v>
      </c>
      <c r="H114">
        <v>57</v>
      </c>
      <c r="I114">
        <v>-1.0219710022893791</v>
      </c>
    </row>
    <row r="115" spans="2:9" x14ac:dyDescent="0.25">
      <c r="B115">
        <v>57</v>
      </c>
      <c r="H115">
        <v>57</v>
      </c>
    </row>
    <row r="116" spans="2:9" x14ac:dyDescent="0.25">
      <c r="B116">
        <v>58</v>
      </c>
      <c r="C116">
        <v>-1.0800565139825302</v>
      </c>
      <c r="H116">
        <v>58</v>
      </c>
      <c r="I116">
        <v>-1.0800565139825302</v>
      </c>
    </row>
    <row r="117" spans="2:9" x14ac:dyDescent="0.25">
      <c r="B117">
        <v>58</v>
      </c>
      <c r="H117">
        <v>58</v>
      </c>
    </row>
    <row r="118" spans="2:9" x14ac:dyDescent="0.25">
      <c r="B118">
        <v>59</v>
      </c>
      <c r="C118">
        <v>-1.0120238119129072</v>
      </c>
      <c r="G118" t="s">
        <v>617</v>
      </c>
      <c r="H118">
        <v>59</v>
      </c>
    </row>
    <row r="119" spans="2:9" x14ac:dyDescent="0.25">
      <c r="B119">
        <v>59</v>
      </c>
      <c r="H119">
        <v>59</v>
      </c>
    </row>
    <row r="120" spans="2:9" x14ac:dyDescent="0.25">
      <c r="B120">
        <v>60</v>
      </c>
      <c r="C120">
        <v>-1.0596498858468144</v>
      </c>
      <c r="H120">
        <v>60</v>
      </c>
      <c r="I120">
        <v>-1.0596498858468144</v>
      </c>
    </row>
    <row r="121" spans="2:9" x14ac:dyDescent="0.25">
      <c r="B121">
        <v>60</v>
      </c>
      <c r="H121">
        <v>60</v>
      </c>
    </row>
    <row r="122" spans="2:9" x14ac:dyDescent="0.25">
      <c r="B122">
        <v>61</v>
      </c>
      <c r="C122">
        <v>-1.0373768900928688</v>
      </c>
      <c r="G122" t="s">
        <v>618</v>
      </c>
      <c r="H122">
        <v>61</v>
      </c>
      <c r="I122">
        <f>(C122+C136)/2</f>
        <v>-1.4983045136668038E-2</v>
      </c>
    </row>
    <row r="123" spans="2:9" x14ac:dyDescent="0.25">
      <c r="B123">
        <v>61</v>
      </c>
      <c r="H123">
        <v>61</v>
      </c>
    </row>
    <row r="124" spans="2:9" x14ac:dyDescent="0.25">
      <c r="B124">
        <v>62</v>
      </c>
      <c r="C124">
        <v>-1.2079448201282086</v>
      </c>
      <c r="G124" t="s">
        <v>615</v>
      </c>
      <c r="H124">
        <v>62</v>
      </c>
    </row>
    <row r="125" spans="2:9" x14ac:dyDescent="0.25">
      <c r="B125">
        <v>62</v>
      </c>
      <c r="H125">
        <v>62</v>
      </c>
    </row>
    <row r="126" spans="2:9" x14ac:dyDescent="0.25">
      <c r="B126">
        <v>63</v>
      </c>
      <c r="C126">
        <v>1.2048767135313534</v>
      </c>
      <c r="H126">
        <v>63</v>
      </c>
      <c r="I126">
        <v>1.2048767135313534</v>
      </c>
    </row>
    <row r="127" spans="2:9" x14ac:dyDescent="0.25">
      <c r="B127">
        <v>63</v>
      </c>
      <c r="H127">
        <v>63</v>
      </c>
    </row>
    <row r="128" spans="2:9" x14ac:dyDescent="0.25">
      <c r="B128">
        <v>64</v>
      </c>
      <c r="C128">
        <v>-1.1347792397123326</v>
      </c>
      <c r="H128">
        <v>64</v>
      </c>
      <c r="I128">
        <v>-1.1347792397123326</v>
      </c>
    </row>
    <row r="129" spans="2:9" x14ac:dyDescent="0.25">
      <c r="B129">
        <v>64</v>
      </c>
      <c r="H129">
        <v>64</v>
      </c>
    </row>
    <row r="130" spans="2:9" x14ac:dyDescent="0.25">
      <c r="B130">
        <v>65</v>
      </c>
      <c r="C130">
        <v>1.1132318820164548</v>
      </c>
      <c r="H130">
        <v>65</v>
      </c>
      <c r="I130">
        <v>1.1132318820164548</v>
      </c>
    </row>
    <row r="131" spans="2:9" x14ac:dyDescent="0.25">
      <c r="B131">
        <v>65</v>
      </c>
      <c r="H131">
        <v>65</v>
      </c>
    </row>
    <row r="132" spans="2:9" x14ac:dyDescent="0.25">
      <c r="B132">
        <v>66</v>
      </c>
      <c r="C132">
        <v>-1.084300068257489</v>
      </c>
      <c r="H132">
        <v>66</v>
      </c>
      <c r="I132">
        <v>-1.084300068257489</v>
      </c>
    </row>
    <row r="133" spans="2:9" x14ac:dyDescent="0.25">
      <c r="B133">
        <v>66</v>
      </c>
      <c r="H133">
        <v>66</v>
      </c>
    </row>
    <row r="134" spans="2:9" x14ac:dyDescent="0.25">
      <c r="B134">
        <v>67</v>
      </c>
      <c r="C134">
        <v>1.0178519543349092</v>
      </c>
      <c r="H134">
        <v>67</v>
      </c>
      <c r="I134">
        <v>1.0178519543349092</v>
      </c>
    </row>
    <row r="135" spans="2:9" x14ac:dyDescent="0.25">
      <c r="B135">
        <v>67</v>
      </c>
      <c r="H135">
        <v>67</v>
      </c>
    </row>
    <row r="136" spans="2:9" x14ac:dyDescent="0.25">
      <c r="B136">
        <v>68</v>
      </c>
      <c r="C136">
        <v>1.0074107998195327</v>
      </c>
      <c r="G136" t="s">
        <v>618</v>
      </c>
      <c r="H136">
        <v>68</v>
      </c>
    </row>
    <row r="137" spans="2:9" x14ac:dyDescent="0.25">
      <c r="B137">
        <v>68</v>
      </c>
      <c r="H137">
        <v>68</v>
      </c>
    </row>
    <row r="138" spans="2:9" x14ac:dyDescent="0.25">
      <c r="B138">
        <v>69</v>
      </c>
      <c r="C138">
        <v>-1.0859495324751349</v>
      </c>
      <c r="H138">
        <v>69</v>
      </c>
      <c r="I138">
        <v>-1.0859495324751349</v>
      </c>
    </row>
    <row r="139" spans="2:9" x14ac:dyDescent="0.25">
      <c r="B139">
        <v>69</v>
      </c>
      <c r="H139">
        <v>69</v>
      </c>
    </row>
    <row r="140" spans="2:9" x14ac:dyDescent="0.25">
      <c r="B140">
        <v>70</v>
      </c>
      <c r="C140">
        <v>-1.0003260426713043</v>
      </c>
      <c r="H140">
        <v>70</v>
      </c>
      <c r="I140">
        <v>-1.0003260426713043</v>
      </c>
    </row>
    <row r="141" spans="2:9" x14ac:dyDescent="0.25">
      <c r="B141">
        <v>70</v>
      </c>
      <c r="H141">
        <v>70</v>
      </c>
    </row>
    <row r="144" spans="2:9" x14ac:dyDescent="0.25">
      <c r="H144" s="9" t="s">
        <v>642</v>
      </c>
      <c r="I144" s="9">
        <f>AVERAGE(I2:I141)</f>
        <v>-0.21955660400188315</v>
      </c>
    </row>
    <row r="145" spans="8:10" x14ac:dyDescent="0.25">
      <c r="H145" s="9" t="s">
        <v>636</v>
      </c>
      <c r="I145" s="9">
        <f>MEDIAN(I2:I141)</f>
        <v>-1.0137354364952227</v>
      </c>
    </row>
    <row r="146" spans="8:10" x14ac:dyDescent="0.25">
      <c r="H146" s="9" t="s">
        <v>633</v>
      </c>
      <c r="I146" s="9">
        <f>MAX(I2:I141)</f>
        <v>2.0879164115366478</v>
      </c>
    </row>
    <row r="147" spans="8:10" x14ac:dyDescent="0.25">
      <c r="H147" s="9" t="s">
        <v>634</v>
      </c>
      <c r="I147" s="9">
        <f>MIN(I2:I141)</f>
        <v>-5.2328812999207814</v>
      </c>
    </row>
    <row r="148" spans="8:10" x14ac:dyDescent="0.25">
      <c r="H148" s="9"/>
      <c r="I148" s="9"/>
    </row>
    <row r="149" spans="8:10" x14ac:dyDescent="0.25">
      <c r="H149" s="9" t="s">
        <v>643</v>
      </c>
      <c r="I149" s="9">
        <f>COUNT(I2:I141)</f>
        <v>66</v>
      </c>
    </row>
    <row r="150" spans="8:10" x14ac:dyDescent="0.25">
      <c r="H150" s="9" t="s">
        <v>644</v>
      </c>
      <c r="I150" s="9">
        <f>COUNTIF(I2:I141,"&gt;0")</f>
        <v>29</v>
      </c>
    </row>
    <row r="151" spans="8:10" x14ac:dyDescent="0.25">
      <c r="H151" s="9" t="s">
        <v>645</v>
      </c>
      <c r="I151" s="9">
        <f>COUNTIF(I2:I141,"&lt;0")</f>
        <v>37</v>
      </c>
    </row>
    <row r="152" spans="8:10" x14ac:dyDescent="0.25">
      <c r="H152" s="9"/>
      <c r="I152" s="9"/>
    </row>
    <row r="153" spans="8:10" x14ac:dyDescent="0.25">
      <c r="H153" s="9" t="s">
        <v>648</v>
      </c>
      <c r="I153" s="9">
        <v>0.3891</v>
      </c>
      <c r="J153" t="s">
        <v>661</v>
      </c>
    </row>
    <row r="154" spans="8:10" x14ac:dyDescent="0.25">
      <c r="H154" s="9" t="s">
        <v>650</v>
      </c>
      <c r="I154" s="9">
        <v>0.56530000000000002</v>
      </c>
      <c r="J154" t="s">
        <v>662</v>
      </c>
    </row>
  </sheetData>
  <sortState ref="O2:O153">
    <sortCondition ref="O2:O1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workbookViewId="0">
      <pane xSplit="2" ySplit="1" topLeftCell="G119" activePane="bottomRight" state="frozen"/>
      <selection pane="topRight" activeCell="B1" sqref="B1"/>
      <selection pane="bottomLeft" activeCell="A2" sqref="A2"/>
      <selection pane="bottomRight" activeCell="J155" sqref="J155"/>
    </sheetView>
  </sheetViews>
  <sheetFormatPr defaultRowHeight="15" x14ac:dyDescent="0.25"/>
  <cols>
    <col min="1" max="1" width="35" bestFit="1" customWidth="1"/>
    <col min="3" max="3" width="13.42578125" customWidth="1"/>
    <col min="8" max="8" width="39.42578125" bestFit="1" customWidth="1"/>
    <col min="9" max="9" width="13.42578125" customWidth="1"/>
    <col min="10" max="10" width="22.5703125" bestFit="1" customWidth="1"/>
    <col min="12" max="12" width="31.140625" bestFit="1" customWidth="1"/>
    <col min="13" max="13" width="13.85546875" bestFit="1" customWidth="1"/>
    <col min="14" max="14" width="13.85546875" customWidth="1"/>
    <col min="16" max="16" width="22.5703125" bestFit="1" customWidth="1"/>
  </cols>
  <sheetData>
    <row r="1" spans="1:16" x14ac:dyDescent="0.25">
      <c r="A1" s="10" t="s">
        <v>666</v>
      </c>
      <c r="B1" t="s">
        <v>646</v>
      </c>
      <c r="C1" t="s">
        <v>0</v>
      </c>
      <c r="D1" t="s">
        <v>641</v>
      </c>
      <c r="H1" t="s">
        <v>647</v>
      </c>
      <c r="I1" t="s">
        <v>0</v>
      </c>
      <c r="J1" t="s">
        <v>641</v>
      </c>
      <c r="L1" t="s">
        <v>622</v>
      </c>
      <c r="O1" t="s">
        <v>649</v>
      </c>
      <c r="P1" t="s">
        <v>641</v>
      </c>
    </row>
    <row r="2" spans="1:16" x14ac:dyDescent="0.25">
      <c r="A2" s="10" t="s">
        <v>667</v>
      </c>
      <c r="C2">
        <v>1</v>
      </c>
      <c r="D2">
        <v>-1.2852054682573872</v>
      </c>
      <c r="H2" t="s">
        <v>672</v>
      </c>
      <c r="I2">
        <v>1</v>
      </c>
      <c r="L2" t="s">
        <v>613</v>
      </c>
      <c r="M2" t="s">
        <v>651</v>
      </c>
      <c r="P2">
        <v>-5.2328812999207814</v>
      </c>
    </row>
    <row r="3" spans="1:16" x14ac:dyDescent="0.25">
      <c r="A3" s="10" t="s">
        <v>668</v>
      </c>
      <c r="C3">
        <v>1</v>
      </c>
      <c r="I3">
        <v>1</v>
      </c>
      <c r="L3" t="s">
        <v>615</v>
      </c>
      <c r="M3" t="s">
        <v>651</v>
      </c>
      <c r="P3">
        <v>-2.5785380867005809</v>
      </c>
    </row>
    <row r="4" spans="1:16" x14ac:dyDescent="0.25">
      <c r="C4">
        <v>2</v>
      </c>
      <c r="D4">
        <v>1.4490142838026112</v>
      </c>
      <c r="H4" t="s">
        <v>670</v>
      </c>
      <c r="I4">
        <v>2</v>
      </c>
      <c r="L4" t="s">
        <v>617</v>
      </c>
      <c r="M4" t="s">
        <v>651</v>
      </c>
      <c r="P4">
        <v>-2.5410125682094407</v>
      </c>
    </row>
    <row r="5" spans="1:16" x14ac:dyDescent="0.25">
      <c r="A5" s="9" t="s">
        <v>669</v>
      </c>
      <c r="C5">
        <v>2</v>
      </c>
      <c r="I5">
        <v>2</v>
      </c>
      <c r="L5" t="s">
        <v>618</v>
      </c>
      <c r="M5" t="s">
        <v>651</v>
      </c>
      <c r="P5">
        <v>-2.2878811434167283</v>
      </c>
    </row>
    <row r="6" spans="1:16" x14ac:dyDescent="0.25">
      <c r="C6">
        <v>3</v>
      </c>
      <c r="D6">
        <v>2.0738931158912672</v>
      </c>
      <c r="I6">
        <v>3</v>
      </c>
      <c r="J6">
        <v>2.0738931158912672</v>
      </c>
      <c r="P6">
        <v>-1.7593847665608229</v>
      </c>
    </row>
    <row r="7" spans="1:16" x14ac:dyDescent="0.25">
      <c r="C7">
        <v>3</v>
      </c>
      <c r="I7">
        <v>3</v>
      </c>
      <c r="L7" t="s">
        <v>652</v>
      </c>
      <c r="P7">
        <v>-1.7370945586366402</v>
      </c>
    </row>
    <row r="8" spans="1:16" x14ac:dyDescent="0.25">
      <c r="C8">
        <v>4</v>
      </c>
      <c r="D8">
        <v>-5.2328812999207814</v>
      </c>
      <c r="I8">
        <v>4</v>
      </c>
      <c r="J8">
        <v>-5.2328812999207814</v>
      </c>
      <c r="L8" t="s">
        <v>653</v>
      </c>
      <c r="M8">
        <v>4.58053806193673E-2</v>
      </c>
      <c r="P8">
        <v>-1.5880776882112566</v>
      </c>
    </row>
    <row r="9" spans="1:16" x14ac:dyDescent="0.25">
      <c r="C9">
        <v>4</v>
      </c>
      <c r="I9">
        <v>4</v>
      </c>
      <c r="L9" t="s">
        <v>654</v>
      </c>
      <c r="M9">
        <v>7.2254221146740502E-2</v>
      </c>
      <c r="P9">
        <v>-1.4946361404573774</v>
      </c>
    </row>
    <row r="10" spans="1:16" x14ac:dyDescent="0.25">
      <c r="C10">
        <v>5</v>
      </c>
      <c r="D10">
        <v>1.271305343275952</v>
      </c>
      <c r="I10">
        <v>5</v>
      </c>
      <c r="J10">
        <v>1.271305343275952</v>
      </c>
      <c r="P10">
        <v>-1.4895660711987722</v>
      </c>
    </row>
    <row r="11" spans="1:16" x14ac:dyDescent="0.25">
      <c r="C11">
        <v>5</v>
      </c>
      <c r="I11">
        <v>5</v>
      </c>
      <c r="L11" t="s">
        <v>655</v>
      </c>
      <c r="M11">
        <v>0.14369735146596399</v>
      </c>
      <c r="P11">
        <v>-1.4529240513943444</v>
      </c>
    </row>
    <row r="12" spans="1:16" x14ac:dyDescent="0.25">
      <c r="C12">
        <v>6</v>
      </c>
      <c r="D12">
        <v>-1.1313457782974778</v>
      </c>
      <c r="I12">
        <v>6</v>
      </c>
      <c r="J12">
        <v>-1.1313457782974778</v>
      </c>
      <c r="L12" t="s">
        <v>656</v>
      </c>
      <c r="M12">
        <v>1.8050368919383199E-2</v>
      </c>
      <c r="P12">
        <v>-1.4235290324825109</v>
      </c>
    </row>
    <row r="13" spans="1:16" x14ac:dyDescent="0.25">
      <c r="C13">
        <v>6</v>
      </c>
      <c r="I13">
        <v>6</v>
      </c>
      <c r="P13">
        <v>-1.4217900691346284</v>
      </c>
    </row>
    <row r="14" spans="1:16" x14ac:dyDescent="0.25">
      <c r="C14">
        <v>7</v>
      </c>
      <c r="D14">
        <v>-2.5410125682094407</v>
      </c>
      <c r="I14">
        <v>7</v>
      </c>
      <c r="J14">
        <v>-2.5410125682094407</v>
      </c>
      <c r="L14" t="s">
        <v>657</v>
      </c>
      <c r="M14">
        <v>0.141643384588959</v>
      </c>
      <c r="P14">
        <v>-1.3609349067382319</v>
      </c>
    </row>
    <row r="15" spans="1:16" x14ac:dyDescent="0.25">
      <c r="C15">
        <v>7</v>
      </c>
      <c r="I15">
        <v>7</v>
      </c>
      <c r="L15" t="s">
        <v>658</v>
      </c>
      <c r="M15">
        <v>0.12659109763169599</v>
      </c>
      <c r="P15">
        <v>-1.3414434603710104</v>
      </c>
    </row>
    <row r="16" spans="1:16" x14ac:dyDescent="0.25">
      <c r="C16">
        <v>8</v>
      </c>
      <c r="D16">
        <v>1.11936693595645</v>
      </c>
      <c r="I16">
        <v>8</v>
      </c>
      <c r="J16">
        <v>1.11936693595645</v>
      </c>
      <c r="P16">
        <v>-1.2970504475384854</v>
      </c>
    </row>
    <row r="17" spans="3:16" x14ac:dyDescent="0.25">
      <c r="C17">
        <v>8</v>
      </c>
      <c r="I17">
        <v>8</v>
      </c>
      <c r="L17" t="s">
        <v>659</v>
      </c>
      <c r="M17">
        <v>0.148921411140578</v>
      </c>
      <c r="P17">
        <v>-1.2692938762941242</v>
      </c>
    </row>
    <row r="18" spans="3:16" x14ac:dyDescent="0.25">
      <c r="C18">
        <v>9</v>
      </c>
      <c r="D18">
        <v>-2.5785380867005809</v>
      </c>
      <c r="I18">
        <v>9</v>
      </c>
      <c r="J18">
        <v>-2.5785380867005809</v>
      </c>
      <c r="L18" t="s">
        <v>660</v>
      </c>
      <c r="M18">
        <v>0.14302437315681199</v>
      </c>
      <c r="P18">
        <v>-1.2079448201282086</v>
      </c>
    </row>
    <row r="19" spans="3:16" x14ac:dyDescent="0.25">
      <c r="C19">
        <v>9</v>
      </c>
      <c r="I19">
        <v>9</v>
      </c>
      <c r="P19">
        <v>-1.1969249976760619</v>
      </c>
    </row>
    <row r="20" spans="3:16" x14ac:dyDescent="0.25">
      <c r="C20">
        <v>10</v>
      </c>
      <c r="D20">
        <v>-1.4529240513943444</v>
      </c>
      <c r="I20">
        <v>10</v>
      </c>
      <c r="J20">
        <v>-1.4529240513943444</v>
      </c>
      <c r="P20">
        <v>-1.1844756212386167</v>
      </c>
    </row>
    <row r="21" spans="3:16" x14ac:dyDescent="0.25">
      <c r="C21">
        <v>10</v>
      </c>
      <c r="I21">
        <v>10</v>
      </c>
      <c r="P21">
        <v>-1.1592259410224948</v>
      </c>
    </row>
    <row r="22" spans="3:16" x14ac:dyDescent="0.25">
      <c r="C22">
        <v>11</v>
      </c>
      <c r="D22">
        <v>1.4685201613777825</v>
      </c>
      <c r="I22">
        <v>11</v>
      </c>
      <c r="J22">
        <v>1.4685201613777825</v>
      </c>
      <c r="P22">
        <v>-1.1408208192397367</v>
      </c>
    </row>
    <row r="23" spans="3:16" x14ac:dyDescent="0.25">
      <c r="C23">
        <v>11</v>
      </c>
      <c r="I23">
        <v>11</v>
      </c>
      <c r="P23">
        <v>-1.1347792397123326</v>
      </c>
    </row>
    <row r="24" spans="3:16" x14ac:dyDescent="0.25">
      <c r="C24">
        <v>12</v>
      </c>
      <c r="D24">
        <v>1.9023787228289037</v>
      </c>
      <c r="I24">
        <v>12</v>
      </c>
      <c r="J24">
        <v>1.9023787228289037</v>
      </c>
      <c r="P24">
        <v>-1.1313457782974778</v>
      </c>
    </row>
    <row r="25" spans="3:16" x14ac:dyDescent="0.25">
      <c r="C25">
        <v>12</v>
      </c>
      <c r="I25">
        <v>12</v>
      </c>
      <c r="P25">
        <v>-1.1307672259270594</v>
      </c>
    </row>
    <row r="26" spans="3:16" x14ac:dyDescent="0.25">
      <c r="C26">
        <v>13</v>
      </c>
      <c r="D26">
        <v>1.4727955428100599</v>
      </c>
      <c r="I26">
        <v>13</v>
      </c>
      <c r="J26">
        <v>1.4727955428100599</v>
      </c>
      <c r="P26">
        <v>-1.0859495324751349</v>
      </c>
    </row>
    <row r="27" spans="3:16" x14ac:dyDescent="0.25">
      <c r="C27">
        <v>13</v>
      </c>
      <c r="I27">
        <v>13</v>
      </c>
      <c r="P27">
        <v>-1.084300068257489</v>
      </c>
    </row>
    <row r="28" spans="3:16" x14ac:dyDescent="0.25">
      <c r="C28">
        <v>14</v>
      </c>
      <c r="D28">
        <v>-1.1969249976760619</v>
      </c>
      <c r="I28">
        <v>14</v>
      </c>
      <c r="J28">
        <v>-1.1969249976760619</v>
      </c>
      <c r="P28">
        <v>-1.0800565139825302</v>
      </c>
    </row>
    <row r="29" spans="3:16" x14ac:dyDescent="0.25">
      <c r="C29">
        <v>14</v>
      </c>
      <c r="I29">
        <v>14</v>
      </c>
      <c r="P29">
        <v>-1.07046421443841</v>
      </c>
    </row>
    <row r="30" spans="3:16" x14ac:dyDescent="0.25">
      <c r="C30">
        <v>15</v>
      </c>
      <c r="D30">
        <v>1.482569037701136</v>
      </c>
      <c r="I30">
        <v>15</v>
      </c>
      <c r="J30">
        <v>1.482569037701136</v>
      </c>
      <c r="P30">
        <v>-1.0623601757327459</v>
      </c>
    </row>
    <row r="31" spans="3:16" x14ac:dyDescent="0.25">
      <c r="C31">
        <v>15</v>
      </c>
      <c r="I31">
        <v>15</v>
      </c>
      <c r="P31">
        <v>-1.0596498858468144</v>
      </c>
    </row>
    <row r="32" spans="3:16" x14ac:dyDescent="0.25">
      <c r="C32">
        <v>16</v>
      </c>
      <c r="D32">
        <v>-1.1307672259270594</v>
      </c>
      <c r="I32">
        <v>16</v>
      </c>
      <c r="J32">
        <v>-1.1307672259270594</v>
      </c>
      <c r="P32">
        <v>-1.0589112758373589</v>
      </c>
    </row>
    <row r="33" spans="3:16" x14ac:dyDescent="0.25">
      <c r="C33">
        <v>16</v>
      </c>
      <c r="I33">
        <v>16</v>
      </c>
      <c r="P33">
        <v>-1.0516007821561604</v>
      </c>
    </row>
    <row r="34" spans="3:16" x14ac:dyDescent="0.25">
      <c r="C34">
        <v>17</v>
      </c>
      <c r="D34">
        <v>-3.5366006736411983</v>
      </c>
      <c r="H34" t="s">
        <v>613</v>
      </c>
      <c r="I34">
        <v>17</v>
      </c>
      <c r="J34">
        <f>(D34+D58)/2</f>
        <v>-0.91163257624221494</v>
      </c>
      <c r="P34">
        <v>-1.0219710022893791</v>
      </c>
    </row>
    <row r="35" spans="3:16" x14ac:dyDescent="0.25">
      <c r="C35">
        <v>17</v>
      </c>
      <c r="I35">
        <v>17</v>
      </c>
      <c r="P35">
        <v>-1.0054998707010665</v>
      </c>
    </row>
    <row r="36" spans="3:16" x14ac:dyDescent="0.25">
      <c r="C36">
        <v>18</v>
      </c>
      <c r="D36">
        <v>2.0809878493170597</v>
      </c>
      <c r="I36">
        <v>18</v>
      </c>
      <c r="J36">
        <v>2.0809878493170597</v>
      </c>
      <c r="P36">
        <v>-1.0003260426713043</v>
      </c>
    </row>
    <row r="37" spans="3:16" x14ac:dyDescent="0.25">
      <c r="C37">
        <v>18</v>
      </c>
      <c r="I37">
        <v>18</v>
      </c>
      <c r="P37">
        <v>-0.91163257624221494</v>
      </c>
    </row>
    <row r="38" spans="3:16" x14ac:dyDescent="0.25">
      <c r="C38">
        <v>19</v>
      </c>
      <c r="D38">
        <v>1.3556573823903699</v>
      </c>
      <c r="I38">
        <v>19</v>
      </c>
      <c r="J38">
        <v>1.3556573823903699</v>
      </c>
      <c r="P38">
        <v>-1.4983045136668038E-2</v>
      </c>
    </row>
    <row r="39" spans="3:16" x14ac:dyDescent="0.25">
      <c r="C39">
        <v>19</v>
      </c>
      <c r="I39">
        <v>19</v>
      </c>
      <c r="P39">
        <v>2.18111397250913E-2</v>
      </c>
    </row>
    <row r="40" spans="3:16" x14ac:dyDescent="0.25">
      <c r="C40">
        <v>20</v>
      </c>
      <c r="D40">
        <v>1.1713615717087102</v>
      </c>
      <c r="I40">
        <v>20</v>
      </c>
      <c r="J40">
        <v>1.1713615717087102</v>
      </c>
      <c r="P40">
        <v>1.0039780316408298</v>
      </c>
    </row>
    <row r="41" spans="3:16" x14ac:dyDescent="0.25">
      <c r="C41">
        <v>20</v>
      </c>
      <c r="I41">
        <v>20</v>
      </c>
      <c r="P41">
        <v>1.0178519543349092</v>
      </c>
    </row>
    <row r="42" spans="3:16" x14ac:dyDescent="0.25">
      <c r="C42">
        <v>21</v>
      </c>
      <c r="D42">
        <v>1.3603134475700849</v>
      </c>
      <c r="I42">
        <v>21</v>
      </c>
      <c r="J42">
        <v>1.3603134475700849</v>
      </c>
      <c r="P42">
        <v>1.0198815265147387</v>
      </c>
    </row>
    <row r="43" spans="3:16" x14ac:dyDescent="0.25">
      <c r="C43">
        <v>21</v>
      </c>
      <c r="I43">
        <v>21</v>
      </c>
      <c r="P43">
        <v>1.0502254358028889</v>
      </c>
    </row>
    <row r="44" spans="3:16" x14ac:dyDescent="0.25">
      <c r="C44">
        <v>22</v>
      </c>
      <c r="D44">
        <v>-1.7593847665608229</v>
      </c>
      <c r="I44">
        <v>22</v>
      </c>
      <c r="J44">
        <v>-1.7593847665608229</v>
      </c>
      <c r="P44">
        <v>1.1132318820164548</v>
      </c>
    </row>
    <row r="45" spans="3:16" x14ac:dyDescent="0.25">
      <c r="C45">
        <v>22</v>
      </c>
      <c r="I45">
        <v>22</v>
      </c>
      <c r="P45">
        <v>1.11936693595645</v>
      </c>
    </row>
    <row r="46" spans="3:16" x14ac:dyDescent="0.25">
      <c r="C46">
        <v>23</v>
      </c>
      <c r="D46">
        <v>-1.1408208192397367</v>
      </c>
      <c r="I46">
        <v>23</v>
      </c>
      <c r="J46">
        <v>-1.1408208192397367</v>
      </c>
      <c r="P46">
        <v>1.1629063293408528</v>
      </c>
    </row>
    <row r="47" spans="3:16" x14ac:dyDescent="0.25">
      <c r="C47">
        <v>23</v>
      </c>
      <c r="I47">
        <v>23</v>
      </c>
      <c r="P47">
        <v>1.1713615717087102</v>
      </c>
    </row>
    <row r="48" spans="3:16" x14ac:dyDescent="0.25">
      <c r="C48">
        <v>24</v>
      </c>
      <c r="D48">
        <v>1.4073410579364807</v>
      </c>
      <c r="I48">
        <v>24</v>
      </c>
      <c r="J48">
        <v>1.4073410579364807</v>
      </c>
      <c r="P48">
        <v>1.1843828241064991</v>
      </c>
    </row>
    <row r="49" spans="3:16" x14ac:dyDescent="0.25">
      <c r="C49">
        <v>24</v>
      </c>
      <c r="I49">
        <v>24</v>
      </c>
      <c r="P49">
        <v>1.1927153907146846</v>
      </c>
    </row>
    <row r="50" spans="3:16" x14ac:dyDescent="0.25">
      <c r="C50">
        <v>25</v>
      </c>
      <c r="D50">
        <v>-1.2970504475384854</v>
      </c>
      <c r="I50">
        <v>25</v>
      </c>
      <c r="J50">
        <v>-1.2970504475384854</v>
      </c>
      <c r="P50">
        <v>1.2048767135313534</v>
      </c>
    </row>
    <row r="51" spans="3:16" x14ac:dyDescent="0.25">
      <c r="C51">
        <v>25</v>
      </c>
      <c r="I51">
        <v>25</v>
      </c>
      <c r="P51">
        <v>1.271305343275952</v>
      </c>
    </row>
    <row r="52" spans="3:16" x14ac:dyDescent="0.25">
      <c r="C52">
        <v>26</v>
      </c>
      <c r="D52">
        <v>1.3574111498691661</v>
      </c>
      <c r="I52">
        <v>26</v>
      </c>
      <c r="J52">
        <v>1.3574111498691661</v>
      </c>
      <c r="P52">
        <v>1.3014458863584331</v>
      </c>
    </row>
    <row r="53" spans="3:16" x14ac:dyDescent="0.25">
      <c r="C53">
        <v>26</v>
      </c>
      <c r="I53">
        <v>26</v>
      </c>
      <c r="P53">
        <v>1.3113659979707961</v>
      </c>
    </row>
    <row r="54" spans="3:16" x14ac:dyDescent="0.25">
      <c r="C54">
        <v>27</v>
      </c>
      <c r="D54">
        <v>1.3113659979707961</v>
      </c>
      <c r="I54">
        <v>27</v>
      </c>
      <c r="J54">
        <v>1.3113659979707961</v>
      </c>
      <c r="P54">
        <v>1.3556573823903699</v>
      </c>
    </row>
    <row r="55" spans="3:16" x14ac:dyDescent="0.25">
      <c r="C55">
        <v>27</v>
      </c>
      <c r="I55">
        <v>27</v>
      </c>
      <c r="P55">
        <v>1.3574111498691661</v>
      </c>
    </row>
    <row r="56" spans="3:16" x14ac:dyDescent="0.25">
      <c r="C56">
        <v>28</v>
      </c>
      <c r="D56">
        <v>-1.4235290324825109</v>
      </c>
      <c r="I56">
        <v>28</v>
      </c>
      <c r="J56">
        <v>-1.4235290324825109</v>
      </c>
      <c r="P56">
        <v>1.3603134475700849</v>
      </c>
    </row>
    <row r="57" spans="3:16" x14ac:dyDescent="0.25">
      <c r="C57">
        <v>28</v>
      </c>
      <c r="I57">
        <v>28</v>
      </c>
      <c r="P57">
        <v>1.4073410579364807</v>
      </c>
    </row>
    <row r="58" spans="3:16" x14ac:dyDescent="0.25">
      <c r="C58">
        <v>29</v>
      </c>
      <c r="D58">
        <v>1.7133355211567685</v>
      </c>
      <c r="H58" t="s">
        <v>613</v>
      </c>
      <c r="I58">
        <v>29</v>
      </c>
      <c r="P58">
        <v>1.4685201613777825</v>
      </c>
    </row>
    <row r="59" spans="3:16" x14ac:dyDescent="0.25">
      <c r="C59">
        <v>29</v>
      </c>
      <c r="I59">
        <v>29</v>
      </c>
      <c r="P59">
        <v>1.4727955428100599</v>
      </c>
    </row>
    <row r="60" spans="3:16" x14ac:dyDescent="0.25">
      <c r="C60">
        <v>30</v>
      </c>
      <c r="D60">
        <v>-2.2878811434167283</v>
      </c>
      <c r="I60">
        <v>30</v>
      </c>
      <c r="J60">
        <v>-2.2878811434167283</v>
      </c>
      <c r="P60">
        <v>1.482569037701136</v>
      </c>
    </row>
    <row r="61" spans="3:16" x14ac:dyDescent="0.25">
      <c r="C61">
        <v>30</v>
      </c>
      <c r="I61">
        <v>30</v>
      </c>
      <c r="P61">
        <v>1.4954898015457831</v>
      </c>
    </row>
    <row r="62" spans="3:16" x14ac:dyDescent="0.25">
      <c r="C62">
        <v>31</v>
      </c>
      <c r="D62">
        <v>-1.1844756212386167</v>
      </c>
      <c r="I62">
        <v>31</v>
      </c>
      <c r="J62">
        <v>-1.1844756212386167</v>
      </c>
      <c r="P62">
        <v>1.8440370046693098</v>
      </c>
    </row>
    <row r="63" spans="3:16" x14ac:dyDescent="0.25">
      <c r="C63">
        <v>31</v>
      </c>
      <c r="I63">
        <v>31</v>
      </c>
      <c r="P63">
        <v>1.9023787228289037</v>
      </c>
    </row>
    <row r="64" spans="3:16" x14ac:dyDescent="0.25">
      <c r="C64">
        <v>32</v>
      </c>
      <c r="D64">
        <v>-1.5880776882112566</v>
      </c>
      <c r="I64">
        <v>32</v>
      </c>
      <c r="J64">
        <v>-1.5880776882112566</v>
      </c>
      <c r="P64">
        <v>2.0738931158912672</v>
      </c>
    </row>
    <row r="65" spans="3:16" x14ac:dyDescent="0.25">
      <c r="C65">
        <v>32</v>
      </c>
      <c r="I65">
        <v>32</v>
      </c>
      <c r="P65">
        <v>2.0809878493170597</v>
      </c>
    </row>
    <row r="66" spans="3:16" x14ac:dyDescent="0.25">
      <c r="C66">
        <v>33</v>
      </c>
      <c r="D66">
        <v>1.8440370046693098</v>
      </c>
      <c r="I66">
        <v>33</v>
      </c>
      <c r="J66">
        <v>1.8440370046693098</v>
      </c>
      <c r="P66">
        <v>2.0879164115366478</v>
      </c>
    </row>
    <row r="67" spans="3:16" x14ac:dyDescent="0.25">
      <c r="C67">
        <v>33</v>
      </c>
      <c r="I67">
        <v>33</v>
      </c>
    </row>
    <row r="68" spans="3:16" x14ac:dyDescent="0.25">
      <c r="C68">
        <v>34</v>
      </c>
      <c r="D68">
        <v>1.4954898015457831</v>
      </c>
      <c r="I68">
        <v>34</v>
      </c>
      <c r="J68">
        <v>1.4954898015457831</v>
      </c>
    </row>
    <row r="69" spans="3:16" x14ac:dyDescent="0.25">
      <c r="C69">
        <v>34</v>
      </c>
      <c r="I69">
        <v>34</v>
      </c>
    </row>
    <row r="70" spans="3:16" x14ac:dyDescent="0.25">
      <c r="C70">
        <v>35</v>
      </c>
      <c r="D70">
        <v>1.1927153907146846</v>
      </c>
      <c r="I70">
        <v>35</v>
      </c>
      <c r="J70">
        <v>1.1927153907146846</v>
      </c>
    </row>
    <row r="71" spans="3:16" x14ac:dyDescent="0.25">
      <c r="C71">
        <v>35</v>
      </c>
      <c r="I71">
        <v>35</v>
      </c>
    </row>
    <row r="72" spans="3:16" x14ac:dyDescent="0.25">
      <c r="C72">
        <v>36</v>
      </c>
      <c r="D72">
        <v>1.3014458863584331</v>
      </c>
      <c r="I72">
        <v>36</v>
      </c>
      <c r="J72">
        <v>1.3014458863584331</v>
      </c>
    </row>
    <row r="73" spans="3:16" x14ac:dyDescent="0.25">
      <c r="C73">
        <v>36</v>
      </c>
      <c r="I73">
        <v>36</v>
      </c>
    </row>
    <row r="74" spans="3:16" x14ac:dyDescent="0.25">
      <c r="C74">
        <v>37</v>
      </c>
      <c r="D74">
        <v>1.0198815265147387</v>
      </c>
      <c r="I74">
        <v>37</v>
      </c>
      <c r="J74">
        <v>1.0198815265147387</v>
      </c>
    </row>
    <row r="75" spans="3:16" x14ac:dyDescent="0.25">
      <c r="C75">
        <v>37</v>
      </c>
      <c r="I75">
        <v>37</v>
      </c>
    </row>
    <row r="76" spans="3:16" x14ac:dyDescent="0.25">
      <c r="C76">
        <v>38</v>
      </c>
      <c r="D76">
        <v>-1.4217900691346284</v>
      </c>
      <c r="I76">
        <v>38</v>
      </c>
      <c r="J76">
        <v>-1.4217900691346284</v>
      </c>
    </row>
    <row r="77" spans="3:16" x14ac:dyDescent="0.25">
      <c r="C77">
        <v>38</v>
      </c>
      <c r="I77">
        <v>38</v>
      </c>
    </row>
    <row r="78" spans="3:16" x14ac:dyDescent="0.25">
      <c r="C78">
        <v>39</v>
      </c>
      <c r="D78">
        <v>-1.1592259410224948</v>
      </c>
      <c r="I78">
        <v>39</v>
      </c>
      <c r="J78">
        <v>-1.1592259410224948</v>
      </c>
    </row>
    <row r="79" spans="3:16" x14ac:dyDescent="0.25">
      <c r="C79">
        <v>39</v>
      </c>
      <c r="I79">
        <v>39</v>
      </c>
    </row>
    <row r="80" spans="3:16" x14ac:dyDescent="0.25">
      <c r="C80">
        <v>40</v>
      </c>
      <c r="D80">
        <v>-1.07046421443841</v>
      </c>
      <c r="I80">
        <v>40</v>
      </c>
      <c r="J80">
        <v>-1.07046421443841</v>
      </c>
    </row>
    <row r="81" spans="3:10" x14ac:dyDescent="0.25">
      <c r="C81">
        <v>40</v>
      </c>
      <c r="I81">
        <v>40</v>
      </c>
    </row>
    <row r="82" spans="3:10" x14ac:dyDescent="0.25">
      <c r="C82">
        <v>41</v>
      </c>
      <c r="D82">
        <v>2.0879164115366478</v>
      </c>
      <c r="I82">
        <v>41</v>
      </c>
      <c r="J82">
        <v>2.0879164115366478</v>
      </c>
    </row>
    <row r="83" spans="3:10" x14ac:dyDescent="0.25">
      <c r="C83">
        <v>41</v>
      </c>
      <c r="I83">
        <v>41</v>
      </c>
    </row>
    <row r="84" spans="3:10" x14ac:dyDescent="0.25">
      <c r="C84">
        <v>42</v>
      </c>
      <c r="D84">
        <v>-1.4946361404573774</v>
      </c>
      <c r="I84">
        <v>42</v>
      </c>
      <c r="J84">
        <v>-1.4946361404573774</v>
      </c>
    </row>
    <row r="85" spans="3:10" x14ac:dyDescent="0.25">
      <c r="C85">
        <v>42</v>
      </c>
      <c r="I85">
        <v>42</v>
      </c>
    </row>
    <row r="86" spans="3:10" x14ac:dyDescent="0.25">
      <c r="C86">
        <v>43</v>
      </c>
      <c r="D86">
        <v>-1.2692938762941242</v>
      </c>
      <c r="I86">
        <v>43</v>
      </c>
      <c r="J86">
        <v>-1.2692938762941242</v>
      </c>
    </row>
    <row r="87" spans="3:10" x14ac:dyDescent="0.25">
      <c r="C87">
        <v>43</v>
      </c>
      <c r="I87">
        <v>43</v>
      </c>
    </row>
    <row r="88" spans="3:10" x14ac:dyDescent="0.25">
      <c r="C88">
        <v>44</v>
      </c>
      <c r="D88">
        <v>-1.3414434603710104</v>
      </c>
      <c r="I88">
        <v>44</v>
      </c>
      <c r="J88">
        <v>-1.3414434603710104</v>
      </c>
    </row>
    <row r="89" spans="3:10" x14ac:dyDescent="0.25">
      <c r="C89">
        <v>44</v>
      </c>
      <c r="I89">
        <v>44</v>
      </c>
    </row>
    <row r="90" spans="3:10" x14ac:dyDescent="0.25">
      <c r="C90">
        <v>45</v>
      </c>
      <c r="D90">
        <v>-1.0589112758373589</v>
      </c>
      <c r="I90">
        <v>45</v>
      </c>
      <c r="J90">
        <v>-1.0589112758373589</v>
      </c>
    </row>
    <row r="91" spans="3:10" x14ac:dyDescent="0.25">
      <c r="C91">
        <v>45</v>
      </c>
      <c r="I91">
        <v>45</v>
      </c>
    </row>
    <row r="92" spans="3:10" x14ac:dyDescent="0.25">
      <c r="C92">
        <v>46</v>
      </c>
      <c r="D92">
        <v>1.1629063293408528</v>
      </c>
      <c r="I92">
        <v>46</v>
      </c>
      <c r="J92">
        <v>1.1629063293408528</v>
      </c>
    </row>
    <row r="93" spans="3:10" x14ac:dyDescent="0.25">
      <c r="C93">
        <v>46</v>
      </c>
      <c r="I93">
        <v>46</v>
      </c>
    </row>
    <row r="94" spans="3:10" x14ac:dyDescent="0.25">
      <c r="C94">
        <v>47</v>
      </c>
      <c r="D94">
        <v>1.0556460913630898</v>
      </c>
      <c r="H94" t="s">
        <v>617</v>
      </c>
      <c r="I94">
        <v>47</v>
      </c>
      <c r="J94">
        <f>(D94+D118)/2</f>
        <v>2.18111397250913E-2</v>
      </c>
    </row>
    <row r="95" spans="3:10" x14ac:dyDescent="0.25">
      <c r="C95">
        <v>47</v>
      </c>
      <c r="I95">
        <v>47</v>
      </c>
    </row>
    <row r="96" spans="3:10" x14ac:dyDescent="0.25">
      <c r="C96">
        <v>48</v>
      </c>
      <c r="D96">
        <v>-1.4895660711987722</v>
      </c>
      <c r="I96">
        <v>48</v>
      </c>
      <c r="J96">
        <v>-1.4895660711987722</v>
      </c>
    </row>
    <row r="97" spans="3:10" x14ac:dyDescent="0.25">
      <c r="C97">
        <v>48</v>
      </c>
      <c r="I97">
        <v>48</v>
      </c>
    </row>
    <row r="98" spans="3:10" x14ac:dyDescent="0.25">
      <c r="C98">
        <v>49</v>
      </c>
      <c r="D98">
        <v>-1.7370945586366402</v>
      </c>
      <c r="I98">
        <v>49</v>
      </c>
      <c r="J98">
        <v>-1.7370945586366402</v>
      </c>
    </row>
    <row r="99" spans="3:10" x14ac:dyDescent="0.25">
      <c r="C99">
        <v>49</v>
      </c>
      <c r="I99">
        <v>49</v>
      </c>
    </row>
    <row r="100" spans="3:10" x14ac:dyDescent="0.25">
      <c r="C100">
        <v>50</v>
      </c>
      <c r="D100">
        <v>-1.0623601757327459</v>
      </c>
      <c r="I100">
        <v>50</v>
      </c>
      <c r="J100">
        <v>-1.0623601757327459</v>
      </c>
    </row>
    <row r="101" spans="3:10" x14ac:dyDescent="0.25">
      <c r="C101">
        <v>50</v>
      </c>
      <c r="I101">
        <v>50</v>
      </c>
    </row>
    <row r="102" spans="3:10" x14ac:dyDescent="0.25">
      <c r="C102">
        <v>51</v>
      </c>
      <c r="D102">
        <v>-1.3609349067382319</v>
      </c>
      <c r="I102">
        <v>51</v>
      </c>
      <c r="J102">
        <v>-1.3609349067382319</v>
      </c>
    </row>
    <row r="103" spans="3:10" x14ac:dyDescent="0.25">
      <c r="C103">
        <v>51</v>
      </c>
      <c r="I103">
        <v>51</v>
      </c>
    </row>
    <row r="104" spans="3:10" x14ac:dyDescent="0.25">
      <c r="C104">
        <v>52</v>
      </c>
      <c r="D104">
        <v>1.1843828241064991</v>
      </c>
      <c r="I104">
        <v>52</v>
      </c>
      <c r="J104">
        <v>1.1843828241064991</v>
      </c>
    </row>
    <row r="105" spans="3:10" x14ac:dyDescent="0.25">
      <c r="C105">
        <v>52</v>
      </c>
      <c r="I105">
        <v>52</v>
      </c>
    </row>
    <row r="106" spans="3:10" x14ac:dyDescent="0.25">
      <c r="C106">
        <v>53</v>
      </c>
      <c r="D106">
        <v>1.0039780316408298</v>
      </c>
      <c r="I106">
        <v>53</v>
      </c>
      <c r="J106">
        <v>1.0039780316408298</v>
      </c>
    </row>
    <row r="107" spans="3:10" x14ac:dyDescent="0.25">
      <c r="C107">
        <v>53</v>
      </c>
      <c r="I107">
        <v>53</v>
      </c>
    </row>
    <row r="108" spans="3:10" x14ac:dyDescent="0.25">
      <c r="C108">
        <v>54</v>
      </c>
      <c r="D108">
        <v>1.0502254358028889</v>
      </c>
      <c r="I108">
        <v>54</v>
      </c>
      <c r="J108">
        <v>1.0502254358028889</v>
      </c>
    </row>
    <row r="109" spans="3:10" x14ac:dyDescent="0.25">
      <c r="C109">
        <v>54</v>
      </c>
      <c r="I109">
        <v>54</v>
      </c>
    </row>
    <row r="110" spans="3:10" x14ac:dyDescent="0.25">
      <c r="C110">
        <v>55</v>
      </c>
      <c r="D110">
        <v>-1.0516007821561604</v>
      </c>
      <c r="I110">
        <v>55</v>
      </c>
      <c r="J110">
        <v>-1.0516007821561604</v>
      </c>
    </row>
    <row r="111" spans="3:10" x14ac:dyDescent="0.25">
      <c r="C111">
        <v>55</v>
      </c>
      <c r="I111">
        <v>55</v>
      </c>
    </row>
    <row r="112" spans="3:10" x14ac:dyDescent="0.25">
      <c r="C112">
        <v>56</v>
      </c>
      <c r="D112">
        <v>-1.0054998707010665</v>
      </c>
      <c r="I112">
        <v>56</v>
      </c>
      <c r="J112">
        <v>-1.0054998707010665</v>
      </c>
    </row>
    <row r="113" spans="3:10" x14ac:dyDescent="0.25">
      <c r="C113">
        <v>56</v>
      </c>
      <c r="I113">
        <v>56</v>
      </c>
    </row>
    <row r="114" spans="3:10" x14ac:dyDescent="0.25">
      <c r="C114">
        <v>57</v>
      </c>
      <c r="D114">
        <v>-1.0219710022893791</v>
      </c>
      <c r="I114">
        <v>57</v>
      </c>
      <c r="J114">
        <v>-1.0219710022893791</v>
      </c>
    </row>
    <row r="115" spans="3:10" x14ac:dyDescent="0.25">
      <c r="C115">
        <v>57</v>
      </c>
      <c r="I115">
        <v>57</v>
      </c>
    </row>
    <row r="116" spans="3:10" x14ac:dyDescent="0.25">
      <c r="C116">
        <v>58</v>
      </c>
      <c r="D116">
        <v>-1.0800565139825302</v>
      </c>
      <c r="I116">
        <v>58</v>
      </c>
      <c r="J116">
        <v>-1.0800565139825302</v>
      </c>
    </row>
    <row r="117" spans="3:10" x14ac:dyDescent="0.25">
      <c r="C117">
        <v>58</v>
      </c>
      <c r="I117">
        <v>58</v>
      </c>
    </row>
    <row r="118" spans="3:10" x14ac:dyDescent="0.25">
      <c r="C118">
        <v>59</v>
      </c>
      <c r="D118">
        <v>-1.0120238119129072</v>
      </c>
      <c r="H118" t="s">
        <v>617</v>
      </c>
      <c r="I118">
        <v>59</v>
      </c>
    </row>
    <row r="119" spans="3:10" x14ac:dyDescent="0.25">
      <c r="C119">
        <v>59</v>
      </c>
      <c r="I119">
        <v>59</v>
      </c>
    </row>
    <row r="120" spans="3:10" x14ac:dyDescent="0.25">
      <c r="C120">
        <v>60</v>
      </c>
      <c r="D120">
        <v>-1.0596498858468144</v>
      </c>
      <c r="I120">
        <v>60</v>
      </c>
      <c r="J120">
        <v>-1.0596498858468144</v>
      </c>
    </row>
    <row r="121" spans="3:10" x14ac:dyDescent="0.25">
      <c r="C121">
        <v>60</v>
      </c>
      <c r="I121">
        <v>60</v>
      </c>
    </row>
    <row r="122" spans="3:10" x14ac:dyDescent="0.25">
      <c r="C122">
        <v>61</v>
      </c>
      <c r="D122">
        <v>-1.0373768900928688</v>
      </c>
      <c r="H122" t="s">
        <v>618</v>
      </c>
      <c r="I122">
        <v>61</v>
      </c>
      <c r="J122">
        <f>(D122+D136)/2</f>
        <v>-1.4983045136668038E-2</v>
      </c>
    </row>
    <row r="123" spans="3:10" x14ac:dyDescent="0.25">
      <c r="C123">
        <v>61</v>
      </c>
      <c r="I123">
        <v>61</v>
      </c>
    </row>
    <row r="124" spans="3:10" x14ac:dyDescent="0.25">
      <c r="C124">
        <v>62</v>
      </c>
      <c r="D124">
        <v>-1.2079448201282086</v>
      </c>
      <c r="H124" t="s">
        <v>671</v>
      </c>
      <c r="I124">
        <v>62</v>
      </c>
      <c r="J124">
        <v>-1.2079448201282086</v>
      </c>
    </row>
    <row r="125" spans="3:10" x14ac:dyDescent="0.25">
      <c r="C125">
        <v>62</v>
      </c>
      <c r="I125">
        <v>62</v>
      </c>
    </row>
    <row r="126" spans="3:10" x14ac:dyDescent="0.25">
      <c r="C126">
        <v>63</v>
      </c>
      <c r="D126">
        <v>1.2048767135313534</v>
      </c>
      <c r="I126">
        <v>63</v>
      </c>
      <c r="J126">
        <v>1.2048767135313534</v>
      </c>
    </row>
    <row r="127" spans="3:10" x14ac:dyDescent="0.25">
      <c r="C127">
        <v>63</v>
      </c>
      <c r="I127">
        <v>63</v>
      </c>
    </row>
    <row r="128" spans="3:10" x14ac:dyDescent="0.25">
      <c r="C128">
        <v>64</v>
      </c>
      <c r="D128">
        <v>-1.1347792397123326</v>
      </c>
      <c r="I128">
        <v>64</v>
      </c>
      <c r="J128">
        <v>-1.1347792397123326</v>
      </c>
    </row>
    <row r="129" spans="3:10" x14ac:dyDescent="0.25">
      <c r="C129">
        <v>64</v>
      </c>
      <c r="I129">
        <v>64</v>
      </c>
    </row>
    <row r="130" spans="3:10" x14ac:dyDescent="0.25">
      <c r="C130">
        <v>65</v>
      </c>
      <c r="D130">
        <v>1.1132318820164548</v>
      </c>
      <c r="I130">
        <v>65</v>
      </c>
      <c r="J130">
        <v>1.1132318820164548</v>
      </c>
    </row>
    <row r="131" spans="3:10" x14ac:dyDescent="0.25">
      <c r="C131">
        <v>65</v>
      </c>
      <c r="I131">
        <v>65</v>
      </c>
    </row>
    <row r="132" spans="3:10" x14ac:dyDescent="0.25">
      <c r="C132">
        <v>66</v>
      </c>
      <c r="D132">
        <v>-1.084300068257489</v>
      </c>
      <c r="I132">
        <v>66</v>
      </c>
      <c r="J132">
        <v>-1.084300068257489</v>
      </c>
    </row>
    <row r="133" spans="3:10" x14ac:dyDescent="0.25">
      <c r="C133">
        <v>66</v>
      </c>
      <c r="I133">
        <v>66</v>
      </c>
    </row>
    <row r="134" spans="3:10" x14ac:dyDescent="0.25">
      <c r="C134">
        <v>67</v>
      </c>
      <c r="D134">
        <v>1.0178519543349092</v>
      </c>
      <c r="I134">
        <v>67</v>
      </c>
      <c r="J134">
        <v>1.0178519543349092</v>
      </c>
    </row>
    <row r="135" spans="3:10" x14ac:dyDescent="0.25">
      <c r="C135">
        <v>67</v>
      </c>
      <c r="I135">
        <v>67</v>
      </c>
    </row>
    <row r="136" spans="3:10" x14ac:dyDescent="0.25">
      <c r="C136">
        <v>68</v>
      </c>
      <c r="D136">
        <v>1.0074107998195327</v>
      </c>
      <c r="H136" t="s">
        <v>618</v>
      </c>
      <c r="I136">
        <v>68</v>
      </c>
    </row>
    <row r="137" spans="3:10" x14ac:dyDescent="0.25">
      <c r="C137">
        <v>68</v>
      </c>
      <c r="I137">
        <v>68</v>
      </c>
    </row>
    <row r="138" spans="3:10" x14ac:dyDescent="0.25">
      <c r="C138">
        <v>69</v>
      </c>
      <c r="D138">
        <v>-1.0859495324751349</v>
      </c>
      <c r="I138">
        <v>69</v>
      </c>
      <c r="J138">
        <v>-1.0859495324751349</v>
      </c>
    </row>
    <row r="139" spans="3:10" x14ac:dyDescent="0.25">
      <c r="C139">
        <v>69</v>
      </c>
      <c r="I139">
        <v>69</v>
      </c>
    </row>
    <row r="140" spans="3:10" x14ac:dyDescent="0.25">
      <c r="C140">
        <v>70</v>
      </c>
      <c r="D140">
        <v>-1.0003260426713043</v>
      </c>
      <c r="I140">
        <v>70</v>
      </c>
      <c r="J140">
        <v>-1.0003260426713043</v>
      </c>
    </row>
    <row r="141" spans="3:10" x14ac:dyDescent="0.25">
      <c r="C141">
        <v>70</v>
      </c>
      <c r="I141">
        <v>70</v>
      </c>
    </row>
    <row r="144" spans="3:10" x14ac:dyDescent="0.25">
      <c r="I144" s="9" t="s">
        <v>642</v>
      </c>
      <c r="J144" s="9">
        <f>AVERAGE(J2:J141)</f>
        <v>-0.22360015304357397</v>
      </c>
    </row>
    <row r="145" spans="9:10" x14ac:dyDescent="0.25">
      <c r="I145" s="9" t="s">
        <v>636</v>
      </c>
      <c r="J145" s="9">
        <f>MEDIAN(J2:J141)</f>
        <v>-1.0219710022893791</v>
      </c>
    </row>
    <row r="146" spans="9:10" x14ac:dyDescent="0.25">
      <c r="I146" s="9" t="s">
        <v>633</v>
      </c>
      <c r="J146" s="9">
        <f>MAX(J2:J141)</f>
        <v>2.0879164115366478</v>
      </c>
    </row>
    <row r="147" spans="9:10" x14ac:dyDescent="0.25">
      <c r="I147" s="9" t="s">
        <v>634</v>
      </c>
      <c r="J147" s="9">
        <f>MIN(J2:J141)</f>
        <v>-5.2328812999207814</v>
      </c>
    </row>
    <row r="148" spans="9:10" x14ac:dyDescent="0.25">
      <c r="I148" s="9"/>
      <c r="J148" s="9"/>
    </row>
    <row r="149" spans="9:10" x14ac:dyDescent="0.25">
      <c r="I149" s="9" t="s">
        <v>643</v>
      </c>
      <c r="J149" s="9">
        <f>COUNT(J2:J141)</f>
        <v>65</v>
      </c>
    </row>
    <row r="150" spans="9:10" x14ac:dyDescent="0.25">
      <c r="I150" s="9" t="s">
        <v>644</v>
      </c>
      <c r="J150" s="9">
        <f>COUNTIF(J2:J141,"&gt;0")</f>
        <v>28</v>
      </c>
    </row>
    <row r="151" spans="9:10" x14ac:dyDescent="0.25">
      <c r="I151" s="9" t="s">
        <v>645</v>
      </c>
      <c r="J151" s="9">
        <f>COUNTIF(J2:J141,"&lt;0")</f>
        <v>37</v>
      </c>
    </row>
    <row r="152" spans="9:10" x14ac:dyDescent="0.25">
      <c r="I152" s="9"/>
      <c r="J152" s="9"/>
    </row>
    <row r="153" spans="9:10" x14ac:dyDescent="0.25">
      <c r="I153" s="9" t="s">
        <v>648</v>
      </c>
      <c r="J153" s="9">
        <v>0.3211</v>
      </c>
    </row>
    <row r="154" spans="9:10" x14ac:dyDescent="0.25">
      <c r="I154" s="9" t="s">
        <v>650</v>
      </c>
      <c r="J154" s="9">
        <v>0.57410000000000005</v>
      </c>
    </row>
  </sheetData>
  <sortState ref="P2:P154">
    <sortCondition ref="P2:P1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"/>
  <sheetViews>
    <sheetView workbookViewId="0">
      <selection sqref="A1:BM1"/>
    </sheetView>
  </sheetViews>
  <sheetFormatPr defaultRowHeight="15" x14ac:dyDescent="0.25"/>
  <cols>
    <col min="1" max="1" width="12" bestFit="1" customWidth="1"/>
  </cols>
  <sheetData>
    <row r="1" spans="1:65" x14ac:dyDescent="0.25">
      <c r="A1">
        <v>-5.2328812999207814</v>
      </c>
      <c r="B1">
        <v>-2.5785380867005809</v>
      </c>
      <c r="C1">
        <v>-2.5410125682094407</v>
      </c>
      <c r="D1">
        <v>-2.2878811434167283</v>
      </c>
      <c r="E1">
        <v>-1.7593847665608229</v>
      </c>
      <c r="F1">
        <v>-1.7370945586366402</v>
      </c>
      <c r="G1">
        <v>-1.5880776882112566</v>
      </c>
      <c r="H1">
        <v>-1.4946361404573774</v>
      </c>
      <c r="I1">
        <v>-1.4895660711987722</v>
      </c>
      <c r="J1">
        <v>-1.4529240513943444</v>
      </c>
      <c r="K1">
        <v>-1.4235290324825109</v>
      </c>
      <c r="L1">
        <v>-1.4217900691346284</v>
      </c>
      <c r="M1">
        <v>-1.3609349067382319</v>
      </c>
      <c r="N1">
        <v>-1.3414434603710104</v>
      </c>
      <c r="O1">
        <v>-1.2970504475384854</v>
      </c>
      <c r="P1">
        <v>-1.2692938762941242</v>
      </c>
      <c r="Q1">
        <v>-1.2079448201282086</v>
      </c>
      <c r="R1">
        <v>-1.1969249976760619</v>
      </c>
      <c r="S1">
        <v>-1.1844756212386167</v>
      </c>
      <c r="T1">
        <v>-1.1592259410224948</v>
      </c>
      <c r="U1">
        <v>-1.1408208192397367</v>
      </c>
      <c r="V1">
        <v>-1.1347792397123326</v>
      </c>
      <c r="W1">
        <v>-1.1313457782974778</v>
      </c>
      <c r="X1">
        <v>-1.1307672259270594</v>
      </c>
      <c r="Y1">
        <v>-1.0859495324751349</v>
      </c>
      <c r="Z1">
        <v>-1.084300068257489</v>
      </c>
      <c r="AA1">
        <v>-1.0800565139825302</v>
      </c>
      <c r="AB1">
        <v>-1.07046421443841</v>
      </c>
      <c r="AC1">
        <v>-1.0623601757327459</v>
      </c>
      <c r="AD1">
        <v>-1.0596498858468144</v>
      </c>
      <c r="AE1">
        <v>-1.0589112758373589</v>
      </c>
      <c r="AF1">
        <v>-1.0516007821561604</v>
      </c>
      <c r="AG1">
        <v>-1.0219710022893791</v>
      </c>
      <c r="AH1">
        <v>-1.0054998707010665</v>
      </c>
      <c r="AI1">
        <v>-1.0003260426713043</v>
      </c>
      <c r="AJ1">
        <v>-0.91163257624221494</v>
      </c>
      <c r="AK1">
        <v>-1.4983045136668038E-2</v>
      </c>
      <c r="AL1">
        <v>2.18111397250913E-2</v>
      </c>
      <c r="AM1">
        <v>1.0039780316408298</v>
      </c>
      <c r="AN1">
        <v>1.0178519543349092</v>
      </c>
      <c r="AO1">
        <v>1.0198815265147387</v>
      </c>
      <c r="AP1">
        <v>1.0502254358028889</v>
      </c>
      <c r="AQ1">
        <v>1.1132318820164548</v>
      </c>
      <c r="AR1">
        <v>1.11936693595645</v>
      </c>
      <c r="AS1">
        <v>1.1629063293408528</v>
      </c>
      <c r="AT1">
        <v>1.1713615717087102</v>
      </c>
      <c r="AU1">
        <v>1.1843828241064991</v>
      </c>
      <c r="AV1">
        <v>1.1927153907146846</v>
      </c>
      <c r="AW1">
        <v>1.2048767135313534</v>
      </c>
      <c r="AX1">
        <v>1.271305343275952</v>
      </c>
      <c r="AY1">
        <v>1.3014458863584331</v>
      </c>
      <c r="AZ1">
        <v>1.3113659979707961</v>
      </c>
      <c r="BA1">
        <v>1.3556573823903699</v>
      </c>
      <c r="BB1">
        <v>1.3574111498691661</v>
      </c>
      <c r="BC1">
        <v>1.3603134475700849</v>
      </c>
      <c r="BD1">
        <v>1.4073410579364807</v>
      </c>
      <c r="BE1">
        <v>1.4685201613777825</v>
      </c>
      <c r="BF1">
        <v>1.4727955428100599</v>
      </c>
      <c r="BG1">
        <v>1.482569037701136</v>
      </c>
      <c r="BH1">
        <v>1.4954898015457831</v>
      </c>
      <c r="BI1">
        <v>1.8440370046693098</v>
      </c>
      <c r="BJ1">
        <v>1.9023787228289037</v>
      </c>
      <c r="BK1">
        <v>2.0738931158912672</v>
      </c>
      <c r="BL1">
        <v>2.0809878493170597</v>
      </c>
      <c r="BM1">
        <v>2.0879164115366478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PairingResults</vt:lpstr>
      <vt:lpstr>RelativeDist</vt:lpstr>
      <vt:lpstr>pVal</vt:lpstr>
      <vt:lpstr>pseudoReplicates</vt:lpstr>
      <vt:lpstr>RelativeBranchLengths</vt:lpstr>
      <vt:lpstr>RelBrLngth_Pseudo</vt:lpstr>
      <vt:lpstr>RelBrLngth_Pseudo_&lt;2out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MattL</dc:creator>
  <cp:lastModifiedBy>Sarah Adamowicz</cp:lastModifiedBy>
  <dcterms:created xsi:type="dcterms:W3CDTF">2017-01-30T21:59:58Z</dcterms:created>
  <dcterms:modified xsi:type="dcterms:W3CDTF">2017-03-13T16:15:53Z</dcterms:modified>
</cp:coreProperties>
</file>