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140" windowHeight="11970" firstSheet="5" activeTab="8"/>
  </bookViews>
  <sheets>
    <sheet name="MollsucaPairingResultsFeb13" sheetId="1" r:id="rId1"/>
    <sheet name="pValues" sheetId="2" r:id="rId2"/>
    <sheet name="RelativeDist" sheetId="3" r:id="rId3"/>
    <sheet name="Pseudoreplicates" sheetId="4" r:id="rId4"/>
    <sheet name="RelativeBranchLengths" sheetId="5" r:id="rId5"/>
    <sheet name="RelBrLngth_Pseudo_list" sheetId="6" r:id="rId6"/>
    <sheet name="RelBrLngth_Pseudo_smallerDist" sheetId="7" r:id="rId7"/>
    <sheet name="RelBrLngth_Pseudo_AveDist" sheetId="8" r:id="rId8"/>
    <sheet name="RelBrLngth_Pseudo_AveDist_&lt;2out" sheetId="9" r:id="rId9"/>
    <sheet name="Sheet2" sheetId="10" r:id="rId10"/>
  </sheet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F14" i="8" l="1"/>
  <c r="G230" i="9"/>
  <c r="G212" i="9"/>
  <c r="G206" i="9"/>
  <c r="G202" i="9"/>
  <c r="G200" i="9"/>
  <c r="G196" i="9"/>
  <c r="G180" i="9"/>
  <c r="G152" i="9"/>
  <c r="G138" i="9"/>
  <c r="G130" i="9"/>
  <c r="G118" i="9"/>
  <c r="G102" i="9"/>
  <c r="G94" i="9"/>
  <c r="G92" i="9"/>
  <c r="G82" i="9"/>
  <c r="G68" i="9"/>
  <c r="G66" i="9"/>
  <c r="G42" i="9"/>
  <c r="G40" i="9"/>
  <c r="G28" i="9"/>
  <c r="G236" i="9" s="1"/>
  <c r="G16" i="9"/>
  <c r="G231" i="9" s="1"/>
  <c r="G14" i="9"/>
  <c r="G234" i="9" s="1"/>
  <c r="G232" i="9" l="1"/>
  <c r="G229" i="9"/>
  <c r="G235" i="9"/>
  <c r="F232" i="8"/>
  <c r="F231" i="8"/>
  <c r="F230" i="8"/>
  <c r="F229" i="8"/>
  <c r="F212" i="8"/>
  <c r="F206" i="8"/>
  <c r="F202" i="8"/>
  <c r="F200" i="8"/>
  <c r="F196" i="8"/>
  <c r="F180" i="8"/>
  <c r="F152" i="8"/>
  <c r="F138" i="8"/>
  <c r="F130" i="8"/>
  <c r="F118" i="8"/>
  <c r="F102" i="8"/>
  <c r="F94" i="8"/>
  <c r="F92" i="8"/>
  <c r="F82" i="8"/>
  <c r="F68" i="8"/>
  <c r="F66" i="8"/>
  <c r="F42" i="8"/>
  <c r="F40" i="8"/>
  <c r="F28" i="8"/>
  <c r="F16" i="8"/>
  <c r="F234" i="8"/>
  <c r="F236" i="8"/>
  <c r="F235" i="8"/>
  <c r="D230" i="1"/>
  <c r="D229" i="1"/>
  <c r="F236" i="7"/>
  <c r="F235" i="7"/>
  <c r="F234" i="7"/>
  <c r="F232" i="7"/>
  <c r="F231" i="7"/>
  <c r="F230" i="7"/>
  <c r="F229" i="7"/>
  <c r="E42" i="5"/>
  <c r="G42" i="5" s="1"/>
  <c r="F42" i="5"/>
  <c r="E43" i="5"/>
  <c r="F43" i="5"/>
  <c r="G43" i="5"/>
  <c r="E44" i="5"/>
  <c r="G44" i="5" s="1"/>
  <c r="F44" i="5"/>
  <c r="E45" i="5"/>
  <c r="F45" i="5"/>
  <c r="G45" i="5"/>
  <c r="E46" i="5"/>
  <c r="G46" i="5" s="1"/>
  <c r="F46" i="5"/>
  <c r="E47" i="5"/>
  <c r="F47" i="5"/>
  <c r="G47" i="5"/>
  <c r="E48" i="5"/>
  <c r="G48" i="5" s="1"/>
  <c r="F48" i="5"/>
  <c r="E49" i="5"/>
  <c r="F49" i="5"/>
  <c r="G49" i="5"/>
  <c r="E50" i="5"/>
  <c r="G50" i="5" s="1"/>
  <c r="F50" i="5"/>
  <c r="E51" i="5"/>
  <c r="F51" i="5"/>
  <c r="G51" i="5"/>
  <c r="E52" i="5"/>
  <c r="G52" i="5" s="1"/>
  <c r="F52" i="5"/>
  <c r="E53" i="5"/>
  <c r="F53" i="5"/>
  <c r="G53" i="5"/>
  <c r="E54" i="5"/>
  <c r="G54" i="5" s="1"/>
  <c r="F54" i="5"/>
  <c r="E55" i="5"/>
  <c r="G55" i="5" s="1"/>
  <c r="F55" i="5"/>
  <c r="E56" i="5"/>
  <c r="F56" i="5"/>
  <c r="G56" i="5" s="1"/>
  <c r="E57" i="5"/>
  <c r="G57" i="5" s="1"/>
  <c r="F57" i="5"/>
  <c r="E58" i="5"/>
  <c r="F58" i="5"/>
  <c r="G58" i="5" s="1"/>
  <c r="E59" i="5"/>
  <c r="G59" i="5" s="1"/>
  <c r="F59" i="5"/>
  <c r="E60" i="5"/>
  <c r="F60" i="5"/>
  <c r="G60" i="5" s="1"/>
  <c r="E61" i="5"/>
  <c r="G61" i="5" s="1"/>
  <c r="F61" i="5"/>
  <c r="E62" i="5"/>
  <c r="F62" i="5"/>
  <c r="G62" i="5" s="1"/>
  <c r="E63" i="5"/>
  <c r="G63" i="5" s="1"/>
  <c r="F63" i="5"/>
  <c r="E64" i="5"/>
  <c r="F64" i="5"/>
  <c r="G64" i="5" s="1"/>
  <c r="E65" i="5"/>
  <c r="G65" i="5" s="1"/>
  <c r="F65" i="5"/>
  <c r="E66" i="5"/>
  <c r="F66" i="5"/>
  <c r="G66" i="5" s="1"/>
  <c r="E67" i="5"/>
  <c r="G67" i="5" s="1"/>
  <c r="F67" i="5"/>
  <c r="E68" i="5"/>
  <c r="F68" i="5"/>
  <c r="G68" i="5" s="1"/>
  <c r="E69" i="5"/>
  <c r="G69" i="5" s="1"/>
  <c r="F69" i="5"/>
  <c r="E70" i="5"/>
  <c r="F70" i="5"/>
  <c r="G70" i="5" s="1"/>
  <c r="E71" i="5"/>
  <c r="G71" i="5" s="1"/>
  <c r="F71" i="5"/>
  <c r="E72" i="5"/>
  <c r="F72" i="5"/>
  <c r="G72" i="5" s="1"/>
  <c r="E73" i="5"/>
  <c r="G73" i="5" s="1"/>
  <c r="F73" i="5"/>
  <c r="E74" i="5"/>
  <c r="F74" i="5"/>
  <c r="G74" i="5" s="1"/>
  <c r="E75" i="5"/>
  <c r="G75" i="5" s="1"/>
  <c r="F75" i="5"/>
  <c r="E76" i="5"/>
  <c r="F76" i="5"/>
  <c r="G76" i="5" s="1"/>
  <c r="E77" i="5"/>
  <c r="G77" i="5" s="1"/>
  <c r="F77" i="5"/>
  <c r="E78" i="5"/>
  <c r="F78" i="5"/>
  <c r="G78" i="5" s="1"/>
  <c r="E79" i="5"/>
  <c r="G79" i="5" s="1"/>
  <c r="F79" i="5"/>
  <c r="E80" i="5"/>
  <c r="F80" i="5"/>
  <c r="G80" i="5" s="1"/>
  <c r="E81" i="5"/>
  <c r="G81" i="5" s="1"/>
  <c r="F81" i="5"/>
  <c r="E82" i="5"/>
  <c r="F82" i="5"/>
  <c r="G82" i="5" s="1"/>
  <c r="E83" i="5"/>
  <c r="G83" i="5" s="1"/>
  <c r="F83" i="5"/>
  <c r="E84" i="5"/>
  <c r="F84" i="5"/>
  <c r="G84" i="5" s="1"/>
  <c r="E85" i="5"/>
  <c r="G85" i="5" s="1"/>
  <c r="F85" i="5"/>
  <c r="E86" i="5"/>
  <c r="F86" i="5"/>
  <c r="G86" i="5" s="1"/>
  <c r="E87" i="5"/>
  <c r="G87" i="5" s="1"/>
  <c r="F87" i="5"/>
  <c r="E88" i="5"/>
  <c r="F88" i="5"/>
  <c r="G88" i="5" s="1"/>
  <c r="E89" i="5"/>
  <c r="G89" i="5" s="1"/>
  <c r="F89" i="5"/>
  <c r="E90" i="5"/>
  <c r="F90" i="5"/>
  <c r="G90" i="5" s="1"/>
  <c r="E91" i="5"/>
  <c r="G91" i="5" s="1"/>
  <c r="F91" i="5"/>
  <c r="E92" i="5"/>
  <c r="F92" i="5"/>
  <c r="G92" i="5" s="1"/>
  <c r="E93" i="5"/>
  <c r="G93" i="5" s="1"/>
  <c r="F93" i="5"/>
  <c r="E94" i="5"/>
  <c r="F94" i="5"/>
  <c r="G94" i="5" s="1"/>
  <c r="E95" i="5"/>
  <c r="G95" i="5" s="1"/>
  <c r="F95" i="5"/>
  <c r="E96" i="5"/>
  <c r="F96" i="5"/>
  <c r="G96" i="5" s="1"/>
  <c r="E97" i="5"/>
  <c r="G97" i="5" s="1"/>
  <c r="F97" i="5"/>
  <c r="E98" i="5"/>
  <c r="F98" i="5"/>
  <c r="G98" i="5" s="1"/>
  <c r="E99" i="5"/>
  <c r="G99" i="5" s="1"/>
  <c r="F99" i="5"/>
  <c r="E100" i="5"/>
  <c r="F100" i="5"/>
  <c r="G100" i="5" s="1"/>
  <c r="E101" i="5"/>
  <c r="G101" i="5" s="1"/>
  <c r="F101" i="5"/>
  <c r="E102" i="5"/>
  <c r="F102" i="5"/>
  <c r="G102" i="5" s="1"/>
  <c r="E103" i="5"/>
  <c r="G103" i="5" s="1"/>
  <c r="F103" i="5"/>
  <c r="E104" i="5"/>
  <c r="F104" i="5"/>
  <c r="G104" i="5" s="1"/>
  <c r="E105" i="5"/>
  <c r="G105" i="5" s="1"/>
  <c r="F105" i="5"/>
  <c r="E106" i="5"/>
  <c r="F106" i="5"/>
  <c r="G106" i="5" s="1"/>
  <c r="E107" i="5"/>
  <c r="G107" i="5" s="1"/>
  <c r="F107" i="5"/>
  <c r="E108" i="5"/>
  <c r="F108" i="5"/>
  <c r="G108" i="5" s="1"/>
  <c r="E109" i="5"/>
  <c r="G109" i="5" s="1"/>
  <c r="F109" i="5"/>
  <c r="E110" i="5"/>
  <c r="F110" i="5"/>
  <c r="G110" i="5" s="1"/>
  <c r="E111" i="5"/>
  <c r="G111" i="5" s="1"/>
  <c r="F111" i="5"/>
  <c r="E112" i="5"/>
  <c r="F112" i="5"/>
  <c r="G112" i="5" s="1"/>
  <c r="E113" i="5"/>
  <c r="G113" i="5" s="1"/>
  <c r="F113" i="5"/>
  <c r="E114" i="5"/>
  <c r="F114" i="5"/>
  <c r="G114" i="5" s="1"/>
  <c r="E115" i="5"/>
  <c r="F115" i="5"/>
  <c r="E116" i="5"/>
  <c r="F116" i="5"/>
  <c r="G116" i="5" s="1"/>
  <c r="E117" i="5"/>
  <c r="F117" i="5"/>
  <c r="E118" i="5"/>
  <c r="F118" i="5"/>
  <c r="G118" i="5"/>
  <c r="E119" i="5"/>
  <c r="G119" i="5" s="1"/>
  <c r="F119" i="5"/>
  <c r="E120" i="5"/>
  <c r="F120" i="5"/>
  <c r="G120" i="5"/>
  <c r="E121" i="5"/>
  <c r="G121" i="5" s="1"/>
  <c r="F121" i="5"/>
  <c r="E122" i="5"/>
  <c r="F122" i="5"/>
  <c r="G122" i="5" s="1"/>
  <c r="E123" i="5"/>
  <c r="F123" i="5"/>
  <c r="E124" i="5"/>
  <c r="F124" i="5"/>
  <c r="G124" i="5" s="1"/>
  <c r="E125" i="5"/>
  <c r="F125" i="5"/>
  <c r="E126" i="5"/>
  <c r="F126" i="5"/>
  <c r="G126" i="5"/>
  <c r="E127" i="5"/>
  <c r="G127" i="5" s="1"/>
  <c r="F127" i="5"/>
  <c r="E128" i="5"/>
  <c r="F128" i="5"/>
  <c r="G128" i="5"/>
  <c r="E129" i="5"/>
  <c r="F129" i="5"/>
  <c r="E130" i="5"/>
  <c r="G130" i="5" s="1"/>
  <c r="F130" i="5"/>
  <c r="E131" i="5"/>
  <c r="G131" i="5" s="1"/>
  <c r="F131" i="5"/>
  <c r="E132" i="5"/>
  <c r="F132" i="5"/>
  <c r="G132" i="5"/>
  <c r="E133" i="5"/>
  <c r="F133" i="5"/>
  <c r="G133" i="5"/>
  <c r="E134" i="5"/>
  <c r="G134" i="5" s="1"/>
  <c r="F134" i="5"/>
  <c r="E135" i="5"/>
  <c r="F135" i="5"/>
  <c r="G135" i="5"/>
  <c r="E136" i="5"/>
  <c r="G136" i="5" s="1"/>
  <c r="F136" i="5"/>
  <c r="E137" i="5"/>
  <c r="F137" i="5"/>
  <c r="G137" i="5"/>
  <c r="E138" i="5"/>
  <c r="G138" i="5" s="1"/>
  <c r="F138" i="5"/>
  <c r="E139" i="5"/>
  <c r="F139" i="5"/>
  <c r="G139" i="5"/>
  <c r="E140" i="5"/>
  <c r="G140" i="5" s="1"/>
  <c r="F140" i="5"/>
  <c r="E141" i="5"/>
  <c r="F141" i="5"/>
  <c r="G141" i="5"/>
  <c r="E142" i="5"/>
  <c r="G142" i="5" s="1"/>
  <c r="F142" i="5"/>
  <c r="E143" i="5"/>
  <c r="F143" i="5"/>
  <c r="G143" i="5"/>
  <c r="E144" i="5"/>
  <c r="F144" i="5"/>
  <c r="G144" i="5"/>
  <c r="I144" i="5" s="1"/>
  <c r="E145" i="5"/>
  <c r="F145" i="5"/>
  <c r="G145" i="5"/>
  <c r="H144" i="5" s="1"/>
  <c r="E146" i="5"/>
  <c r="F146" i="5"/>
  <c r="G146" i="5"/>
  <c r="I146" i="5" s="1"/>
  <c r="E147" i="5"/>
  <c r="F147" i="5"/>
  <c r="G147" i="5"/>
  <c r="H146" i="5" s="1"/>
  <c r="E148" i="5"/>
  <c r="F148" i="5"/>
  <c r="G148" i="5"/>
  <c r="I148" i="5" s="1"/>
  <c r="E149" i="5"/>
  <c r="F149" i="5"/>
  <c r="G149" i="5"/>
  <c r="H148" i="5" s="1"/>
  <c r="E150" i="5"/>
  <c r="F150" i="5"/>
  <c r="G150" i="5"/>
  <c r="I150" i="5" s="1"/>
  <c r="E151" i="5"/>
  <c r="F151" i="5"/>
  <c r="G151" i="5"/>
  <c r="H150" i="5" s="1"/>
  <c r="E152" i="5"/>
  <c r="F152" i="5"/>
  <c r="G152" i="5"/>
  <c r="I152" i="5" s="1"/>
  <c r="E153" i="5"/>
  <c r="F153" i="5"/>
  <c r="G153" i="5"/>
  <c r="H152" i="5" s="1"/>
  <c r="E154" i="5"/>
  <c r="F154" i="5"/>
  <c r="G154" i="5"/>
  <c r="I154" i="5" s="1"/>
  <c r="E155" i="5"/>
  <c r="F155" i="5"/>
  <c r="G155" i="5"/>
  <c r="H154" i="5" s="1"/>
  <c r="E156" i="5"/>
  <c r="F156" i="5"/>
  <c r="G156" i="5"/>
  <c r="I156" i="5" s="1"/>
  <c r="E157" i="5"/>
  <c r="F157" i="5"/>
  <c r="G157" i="5"/>
  <c r="H156" i="5" s="1"/>
  <c r="E158" i="5"/>
  <c r="F158" i="5"/>
  <c r="G158" i="5"/>
  <c r="I158" i="5" s="1"/>
  <c r="E159" i="5"/>
  <c r="F159" i="5"/>
  <c r="G159" i="5"/>
  <c r="H158" i="5" s="1"/>
  <c r="E160" i="5"/>
  <c r="F160" i="5"/>
  <c r="G160" i="5"/>
  <c r="I160" i="5" s="1"/>
  <c r="E161" i="5"/>
  <c r="F161" i="5"/>
  <c r="G161" i="5"/>
  <c r="H160" i="5" s="1"/>
  <c r="E162" i="5"/>
  <c r="F162" i="5"/>
  <c r="G162" i="5"/>
  <c r="I162" i="5" s="1"/>
  <c r="E163" i="5"/>
  <c r="F163" i="5"/>
  <c r="G163" i="5"/>
  <c r="H162" i="5" s="1"/>
  <c r="E164" i="5"/>
  <c r="F164" i="5"/>
  <c r="G164" i="5"/>
  <c r="I164" i="5" s="1"/>
  <c r="E165" i="5"/>
  <c r="F165" i="5"/>
  <c r="G165" i="5"/>
  <c r="H164" i="5" s="1"/>
  <c r="E166" i="5"/>
  <c r="F166" i="5"/>
  <c r="G166" i="5"/>
  <c r="I166" i="5" s="1"/>
  <c r="E167" i="5"/>
  <c r="F167" i="5"/>
  <c r="G167" i="5"/>
  <c r="H166" i="5" s="1"/>
  <c r="E168" i="5"/>
  <c r="F168" i="5"/>
  <c r="G168" i="5"/>
  <c r="I168" i="5" s="1"/>
  <c r="E169" i="5"/>
  <c r="F169" i="5"/>
  <c r="G169" i="5"/>
  <c r="H168" i="5" s="1"/>
  <c r="E170" i="5"/>
  <c r="F170" i="5"/>
  <c r="G170" i="5"/>
  <c r="I170" i="5" s="1"/>
  <c r="E171" i="5"/>
  <c r="F171" i="5"/>
  <c r="G171" i="5"/>
  <c r="H170" i="5" s="1"/>
  <c r="E172" i="5"/>
  <c r="F172" i="5"/>
  <c r="G172" i="5"/>
  <c r="I172" i="5" s="1"/>
  <c r="E173" i="5"/>
  <c r="F173" i="5"/>
  <c r="G173" i="5"/>
  <c r="H172" i="5" s="1"/>
  <c r="E174" i="5"/>
  <c r="F174" i="5"/>
  <c r="G174" i="5"/>
  <c r="I174" i="5" s="1"/>
  <c r="E175" i="5"/>
  <c r="F175" i="5"/>
  <c r="G175" i="5"/>
  <c r="H174" i="5" s="1"/>
  <c r="E176" i="5"/>
  <c r="F176" i="5"/>
  <c r="G176" i="5"/>
  <c r="I176" i="5" s="1"/>
  <c r="E177" i="5"/>
  <c r="F177" i="5"/>
  <c r="G177" i="5"/>
  <c r="H176" i="5" s="1"/>
  <c r="E178" i="5"/>
  <c r="F178" i="5"/>
  <c r="G178" i="5"/>
  <c r="I178" i="5" s="1"/>
  <c r="E179" i="5"/>
  <c r="F179" i="5"/>
  <c r="G179" i="5"/>
  <c r="H178" i="5" s="1"/>
  <c r="E180" i="5"/>
  <c r="F180" i="5"/>
  <c r="G180" i="5"/>
  <c r="I180" i="5" s="1"/>
  <c r="E181" i="5"/>
  <c r="F181" i="5"/>
  <c r="G181" i="5"/>
  <c r="H180" i="5" s="1"/>
  <c r="E182" i="5"/>
  <c r="F182" i="5"/>
  <c r="G182" i="5"/>
  <c r="I182" i="5" s="1"/>
  <c r="E183" i="5"/>
  <c r="F183" i="5"/>
  <c r="G183" i="5"/>
  <c r="H182" i="5" s="1"/>
  <c r="E184" i="5"/>
  <c r="F184" i="5"/>
  <c r="G184" i="5"/>
  <c r="I184" i="5" s="1"/>
  <c r="E185" i="5"/>
  <c r="F185" i="5"/>
  <c r="G185" i="5"/>
  <c r="H184" i="5" s="1"/>
  <c r="E186" i="5"/>
  <c r="F186" i="5"/>
  <c r="G186" i="5"/>
  <c r="I186" i="5" s="1"/>
  <c r="E187" i="5"/>
  <c r="F187" i="5"/>
  <c r="G187" i="5"/>
  <c r="H186" i="5" s="1"/>
  <c r="E188" i="5"/>
  <c r="F188" i="5"/>
  <c r="G188" i="5"/>
  <c r="I188" i="5" s="1"/>
  <c r="E189" i="5"/>
  <c r="F189" i="5"/>
  <c r="G189" i="5"/>
  <c r="H188" i="5" s="1"/>
  <c r="E190" i="5"/>
  <c r="F190" i="5"/>
  <c r="G190" i="5"/>
  <c r="I190" i="5" s="1"/>
  <c r="E191" i="5"/>
  <c r="F191" i="5"/>
  <c r="G191" i="5"/>
  <c r="H190" i="5" s="1"/>
  <c r="E192" i="5"/>
  <c r="F192" i="5"/>
  <c r="G192" i="5"/>
  <c r="I192" i="5" s="1"/>
  <c r="E193" i="5"/>
  <c r="F193" i="5"/>
  <c r="G193" i="5"/>
  <c r="H192" i="5" s="1"/>
  <c r="E194" i="5"/>
  <c r="F194" i="5"/>
  <c r="G194" i="5"/>
  <c r="I194" i="5" s="1"/>
  <c r="E195" i="5"/>
  <c r="F195" i="5"/>
  <c r="G195" i="5"/>
  <c r="H194" i="5" s="1"/>
  <c r="E196" i="5"/>
  <c r="F196" i="5"/>
  <c r="G196" i="5"/>
  <c r="I196" i="5" s="1"/>
  <c r="E197" i="5"/>
  <c r="F197" i="5"/>
  <c r="G197" i="5"/>
  <c r="H196" i="5" s="1"/>
  <c r="E198" i="5"/>
  <c r="F198" i="5"/>
  <c r="G198" i="5"/>
  <c r="I198" i="5" s="1"/>
  <c r="E199" i="5"/>
  <c r="F199" i="5"/>
  <c r="G199" i="5"/>
  <c r="H198" i="5" s="1"/>
  <c r="E200" i="5"/>
  <c r="F200" i="5"/>
  <c r="G200" i="5"/>
  <c r="I200" i="5" s="1"/>
  <c r="E201" i="5"/>
  <c r="F201" i="5"/>
  <c r="G201" i="5"/>
  <c r="H200" i="5" s="1"/>
  <c r="E202" i="5"/>
  <c r="F202" i="5"/>
  <c r="G202" i="5"/>
  <c r="I202" i="5" s="1"/>
  <c r="E203" i="5"/>
  <c r="F203" i="5"/>
  <c r="G203" i="5"/>
  <c r="H202" i="5" s="1"/>
  <c r="E204" i="5"/>
  <c r="F204" i="5"/>
  <c r="G204" i="5"/>
  <c r="I204" i="5" s="1"/>
  <c r="E205" i="5"/>
  <c r="F205" i="5"/>
  <c r="G205" i="5"/>
  <c r="H204" i="5" s="1"/>
  <c r="E206" i="5"/>
  <c r="F206" i="5"/>
  <c r="G206" i="5"/>
  <c r="I206" i="5" s="1"/>
  <c r="E207" i="5"/>
  <c r="F207" i="5"/>
  <c r="G207" i="5"/>
  <c r="H206" i="5" s="1"/>
  <c r="E208" i="5"/>
  <c r="F208" i="5"/>
  <c r="G208" i="5"/>
  <c r="I208" i="5" s="1"/>
  <c r="E209" i="5"/>
  <c r="F209" i="5"/>
  <c r="G209" i="5"/>
  <c r="H208" i="5" s="1"/>
  <c r="E210" i="5"/>
  <c r="F210" i="5"/>
  <c r="G210" i="5"/>
  <c r="I210" i="5" s="1"/>
  <c r="E211" i="5"/>
  <c r="F211" i="5"/>
  <c r="G211" i="5"/>
  <c r="H210" i="5" s="1"/>
  <c r="E212" i="5"/>
  <c r="F212" i="5"/>
  <c r="G212" i="5"/>
  <c r="I212" i="5" s="1"/>
  <c r="E213" i="5"/>
  <c r="F213" i="5"/>
  <c r="G213" i="5"/>
  <c r="H212" i="5" s="1"/>
  <c r="E214" i="5"/>
  <c r="F214" i="5"/>
  <c r="G214" i="5"/>
  <c r="I214" i="5" s="1"/>
  <c r="E215" i="5"/>
  <c r="F215" i="5"/>
  <c r="G215" i="5"/>
  <c r="H214" i="5" s="1"/>
  <c r="E216" i="5"/>
  <c r="F216" i="5"/>
  <c r="G216" i="5"/>
  <c r="I216" i="5" s="1"/>
  <c r="E217" i="5"/>
  <c r="F217" i="5"/>
  <c r="G217" i="5"/>
  <c r="H216" i="5" s="1"/>
  <c r="E218" i="5"/>
  <c r="F218" i="5"/>
  <c r="G218" i="5"/>
  <c r="I218" i="5" s="1"/>
  <c r="H218" i="5"/>
  <c r="E219" i="5"/>
  <c r="F219" i="5"/>
  <c r="G219" i="5"/>
  <c r="E220" i="5"/>
  <c r="F220" i="5"/>
  <c r="G220" i="5"/>
  <c r="I220" i="5" s="1"/>
  <c r="H220" i="5"/>
  <c r="E221" i="5"/>
  <c r="F221" i="5"/>
  <c r="G221" i="5"/>
  <c r="E222" i="5"/>
  <c r="F222" i="5"/>
  <c r="G222" i="5"/>
  <c r="I222" i="5" s="1"/>
  <c r="H222" i="5"/>
  <c r="E223" i="5"/>
  <c r="F223" i="5"/>
  <c r="G223" i="5"/>
  <c r="E224" i="5"/>
  <c r="F224" i="5"/>
  <c r="G224" i="5"/>
  <c r="E225" i="5"/>
  <c r="F225" i="5"/>
  <c r="G225" i="5"/>
  <c r="H224" i="5" s="1"/>
  <c r="E226" i="5"/>
  <c r="F226" i="5"/>
  <c r="G226" i="5"/>
  <c r="E227" i="5"/>
  <c r="F227" i="5"/>
  <c r="G227" i="5"/>
  <c r="H226" i="5" s="1"/>
  <c r="F41" i="5"/>
  <c r="G41" i="5" s="1"/>
  <c r="E41" i="5"/>
  <c r="F40" i="5"/>
  <c r="E40" i="5"/>
  <c r="G40" i="5" s="1"/>
  <c r="G39" i="5"/>
  <c r="F39" i="5"/>
  <c r="E39" i="5"/>
  <c r="F38" i="5"/>
  <c r="E38" i="5"/>
  <c r="G38" i="5" s="1"/>
  <c r="G37" i="5"/>
  <c r="F37" i="5"/>
  <c r="E37" i="5"/>
  <c r="F36" i="5"/>
  <c r="E36" i="5"/>
  <c r="G36" i="5" s="1"/>
  <c r="G35" i="5"/>
  <c r="F35" i="5"/>
  <c r="E35" i="5"/>
  <c r="F34" i="5"/>
  <c r="E34" i="5"/>
  <c r="G34" i="5" s="1"/>
  <c r="G33" i="5"/>
  <c r="F33" i="5"/>
  <c r="E33" i="5"/>
  <c r="F32" i="5"/>
  <c r="E32" i="5"/>
  <c r="G32" i="5" s="1"/>
  <c r="G31" i="5"/>
  <c r="F31" i="5"/>
  <c r="E31" i="5"/>
  <c r="F30" i="5"/>
  <c r="E30" i="5"/>
  <c r="G30" i="5" s="1"/>
  <c r="G29" i="5"/>
  <c r="F29" i="5"/>
  <c r="E29" i="5"/>
  <c r="H28" i="5"/>
  <c r="G28" i="5"/>
  <c r="I28" i="5" s="1"/>
  <c r="F28" i="5"/>
  <c r="E28" i="5"/>
  <c r="G27" i="5"/>
  <c r="F27" i="5"/>
  <c r="E27" i="5"/>
  <c r="H26" i="5"/>
  <c r="G26" i="5"/>
  <c r="I26" i="5" s="1"/>
  <c r="F26" i="5"/>
  <c r="E26" i="5"/>
  <c r="G25" i="5"/>
  <c r="F25" i="5"/>
  <c r="E25" i="5"/>
  <c r="H24" i="5"/>
  <c r="G24" i="5"/>
  <c r="I24" i="5" s="1"/>
  <c r="F24" i="5"/>
  <c r="E24" i="5"/>
  <c r="G23" i="5"/>
  <c r="F23" i="5"/>
  <c r="E23" i="5"/>
  <c r="H22" i="5"/>
  <c r="G22" i="5"/>
  <c r="I22" i="5" s="1"/>
  <c r="F22" i="5"/>
  <c r="E22" i="5"/>
  <c r="G21" i="5"/>
  <c r="F21" i="5"/>
  <c r="E21" i="5"/>
  <c r="H20" i="5"/>
  <c r="G20" i="5"/>
  <c r="I20" i="5" s="1"/>
  <c r="F20" i="5"/>
  <c r="E20" i="5"/>
  <c r="G19" i="5"/>
  <c r="F19" i="5"/>
  <c r="E19" i="5"/>
  <c r="H18" i="5"/>
  <c r="G18" i="5"/>
  <c r="I18" i="5" s="1"/>
  <c r="F18" i="5"/>
  <c r="E18" i="5"/>
  <c r="G17" i="5"/>
  <c r="F17" i="5"/>
  <c r="E17" i="5"/>
  <c r="H16" i="5"/>
  <c r="G16" i="5"/>
  <c r="I16" i="5" s="1"/>
  <c r="F16" i="5"/>
  <c r="E16" i="5"/>
  <c r="G15" i="5"/>
  <c r="F15" i="5"/>
  <c r="E15" i="5"/>
  <c r="H14" i="5"/>
  <c r="G14" i="5"/>
  <c r="I14" i="5" s="1"/>
  <c r="F14" i="5"/>
  <c r="E14" i="5"/>
  <c r="G13" i="5"/>
  <c r="F13" i="5"/>
  <c r="E13" i="5"/>
  <c r="H12" i="5"/>
  <c r="G12" i="5"/>
  <c r="I12" i="5" s="1"/>
  <c r="F12" i="5"/>
  <c r="E12" i="5"/>
  <c r="G11" i="5"/>
  <c r="F11" i="5"/>
  <c r="E11" i="5"/>
  <c r="H10" i="5"/>
  <c r="G10" i="5"/>
  <c r="I10" i="5" s="1"/>
  <c r="F10" i="5"/>
  <c r="E10" i="5"/>
  <c r="G9" i="5"/>
  <c r="F9" i="5"/>
  <c r="E9" i="5"/>
  <c r="H8" i="5"/>
  <c r="G8" i="5"/>
  <c r="I8" i="5" s="1"/>
  <c r="F8" i="5"/>
  <c r="E8" i="5"/>
  <c r="G7" i="5"/>
  <c r="F7" i="5"/>
  <c r="E7" i="5"/>
  <c r="H6" i="5"/>
  <c r="G6" i="5"/>
  <c r="I6" i="5" s="1"/>
  <c r="F6" i="5"/>
  <c r="E6" i="5"/>
  <c r="G5" i="5"/>
  <c r="H4" i="5" s="1"/>
  <c r="F5" i="5"/>
  <c r="E5" i="5"/>
  <c r="G4" i="5"/>
  <c r="F4" i="5"/>
  <c r="E4" i="5"/>
  <c r="G3" i="5"/>
  <c r="F3" i="5"/>
  <c r="E3" i="5"/>
  <c r="H2" i="5"/>
  <c r="G2" i="5"/>
  <c r="I2" i="5" s="1"/>
  <c r="F2" i="5"/>
  <c r="E2" i="5"/>
  <c r="H140" i="5" l="1"/>
  <c r="I140" i="5" s="1"/>
  <c r="I224" i="5"/>
  <c r="I138" i="5"/>
  <c r="H138" i="5"/>
  <c r="H130" i="5"/>
  <c r="I130" i="5"/>
  <c r="I136" i="5"/>
  <c r="H136" i="5"/>
  <c r="I226" i="5"/>
  <c r="I142" i="5"/>
  <c r="H142" i="5"/>
  <c r="I134" i="5"/>
  <c r="H134" i="5"/>
  <c r="H132" i="5"/>
  <c r="I120" i="5"/>
  <c r="H120" i="5"/>
  <c r="I112" i="5"/>
  <c r="H112" i="5"/>
  <c r="I110" i="5"/>
  <c r="H110" i="5"/>
  <c r="I108" i="5"/>
  <c r="H108" i="5"/>
  <c r="I106" i="5"/>
  <c r="H106" i="5"/>
  <c r="I104" i="5"/>
  <c r="H104" i="5"/>
  <c r="I102" i="5"/>
  <c r="H102" i="5"/>
  <c r="I100" i="5"/>
  <c r="H100" i="5"/>
  <c r="I98" i="5"/>
  <c r="H98" i="5"/>
  <c r="I96" i="5"/>
  <c r="H96" i="5"/>
  <c r="I94" i="5"/>
  <c r="H94" i="5"/>
  <c r="I92" i="5"/>
  <c r="H92" i="5"/>
  <c r="I90" i="5"/>
  <c r="H90" i="5"/>
  <c r="I88" i="5"/>
  <c r="H88" i="5"/>
  <c r="I86" i="5"/>
  <c r="H86" i="5"/>
  <c r="I84" i="5"/>
  <c r="H84" i="5"/>
  <c r="I82" i="5"/>
  <c r="H82" i="5"/>
  <c r="I80" i="5"/>
  <c r="H80" i="5"/>
  <c r="I78" i="5"/>
  <c r="H78" i="5"/>
  <c r="I76" i="5"/>
  <c r="H76" i="5"/>
  <c r="I74" i="5"/>
  <c r="H74" i="5"/>
  <c r="I72" i="5"/>
  <c r="H72" i="5"/>
  <c r="I70" i="5"/>
  <c r="H70" i="5"/>
  <c r="I68" i="5"/>
  <c r="H68" i="5"/>
  <c r="I66" i="5"/>
  <c r="H66" i="5"/>
  <c r="I64" i="5"/>
  <c r="H64" i="5"/>
  <c r="I62" i="5"/>
  <c r="H62" i="5"/>
  <c r="I60" i="5"/>
  <c r="H60" i="5"/>
  <c r="I58" i="5"/>
  <c r="H58" i="5"/>
  <c r="I56" i="5"/>
  <c r="H56" i="5"/>
  <c r="I48" i="5"/>
  <c r="H48" i="5"/>
  <c r="I126" i="5"/>
  <c r="H126" i="5"/>
  <c r="G125" i="5"/>
  <c r="H118" i="5"/>
  <c r="I118" i="5" s="1"/>
  <c r="G117" i="5"/>
  <c r="I54" i="5"/>
  <c r="H54" i="5"/>
  <c r="I46" i="5"/>
  <c r="H46" i="5"/>
  <c r="G129" i="5"/>
  <c r="H128" i="5" s="1"/>
  <c r="I128" i="5" s="1"/>
  <c r="G123" i="5"/>
  <c r="H122" i="5" s="1"/>
  <c r="G115" i="5"/>
  <c r="H52" i="5"/>
  <c r="I52" i="5" s="1"/>
  <c r="H44" i="5"/>
  <c r="I44" i="5" s="1"/>
  <c r="I132" i="5"/>
  <c r="H50" i="5"/>
  <c r="I50" i="5" s="1"/>
  <c r="H42" i="5"/>
  <c r="I42" i="5" s="1"/>
  <c r="I32" i="5"/>
  <c r="H32" i="5"/>
  <c r="H40" i="5"/>
  <c r="I40" i="5" s="1"/>
  <c r="H34" i="5"/>
  <c r="I34" i="5" s="1"/>
  <c r="H36" i="5"/>
  <c r="I36" i="5"/>
  <c r="I4" i="5"/>
  <c r="H30" i="5"/>
  <c r="I30" i="5" s="1"/>
  <c r="H38" i="5"/>
  <c r="I38" i="5"/>
  <c r="B98" i="3"/>
  <c r="B97" i="3"/>
  <c r="B96" i="3"/>
  <c r="B95" i="3"/>
  <c r="I116" i="5" l="1"/>
  <c r="I122" i="5"/>
  <c r="H116" i="5"/>
  <c r="H124" i="5"/>
  <c r="I124" i="5" s="1"/>
  <c r="H114" i="5"/>
  <c r="I114" i="5" s="1"/>
</calcChain>
</file>

<file path=xl/sharedStrings.xml><?xml version="1.0" encoding="utf-8"?>
<sst xmlns="http://schemas.openxmlformats.org/spreadsheetml/2006/main" count="7104" uniqueCount="1034">
  <si>
    <t>inGroupPairing</t>
  </si>
  <si>
    <t>relativeOutGroupDist</t>
  </si>
  <si>
    <t>inGroupBin</t>
  </si>
  <si>
    <t>inGroupDist</t>
  </si>
  <si>
    <t>inGroupDistx1.3</t>
  </si>
  <si>
    <t>outGroupDistance</t>
  </si>
  <si>
    <t>outGroupBin</t>
  </si>
  <si>
    <t>inGroupMedianLatAbs</t>
  </si>
  <si>
    <t>latDelta</t>
  </si>
  <si>
    <t>inGroupMinLat</t>
  </si>
  <si>
    <t>inGroupMaxLat</t>
  </si>
  <si>
    <t>inGroupClass</t>
  </si>
  <si>
    <t>inGroupOrder</t>
  </si>
  <si>
    <t>inGroupFamily</t>
  </si>
  <si>
    <t>inGroupGenus</t>
  </si>
  <si>
    <t>inGroupSpecies</t>
  </si>
  <si>
    <t>inGroupNucleotides</t>
  </si>
  <si>
    <t>outGroupClass</t>
  </si>
  <si>
    <t>outGroupOrder</t>
  </si>
  <si>
    <t>outGroupFamily</t>
  </si>
  <si>
    <t>outGroupGenus</t>
  </si>
  <si>
    <t>outGroupSpecies</t>
  </si>
  <si>
    <t>outGroupNucleotides</t>
  </si>
  <si>
    <t>pairingKey</t>
  </si>
  <si>
    <t>AAE3425</t>
  </si>
  <si>
    <t>AAD4845</t>
  </si>
  <si>
    <t>Cephalopoda</t>
  </si>
  <si>
    <t>Oegopsida</t>
  </si>
  <si>
    <t>Gonatidae</t>
  </si>
  <si>
    <t>Gonatus</t>
  </si>
  <si>
    <t>Gonatus kamtschaticus</t>
  </si>
  <si>
    <t>GTATTTGAGCAGGTTTATTAGGAACCTCCCTAAGCCTAATAATTCGAACTGAATTAGGGCAACCTGGCTCTCTACTAAACGACGATCAACTCTATAACGTTGTAGTTACAGCCCATGGATTTATCATGATTTTTTTTTTAGTAATACCTATTATAATTGGTGGATTTGGTAATTGACTAGTCCCTTTAATATTAGGGGCCCCAGATATAGCTTTTCCTCGAATAAATAATATAAGATTTTGATTATTACCTCCTTCCTTAACACTATTACTAGCTTCCTCAGCCGTTGAAAGAGGGGCAGGGACAGGATGAACAGTATACCCTCCTCTTTCTAGTAACTTATCTCATGCAGGTCCTTCAGTTGACTTAGCAATTTTTTCTTTACATTTAGCAGGTGTATCCTCTATTTTAGGTGCTATTAATTTCATTACTACAATTTTAAATATACGATGAGAAGGGTTACAAATAGAACGACTACCTCTATTTGCTTGATCTGTGTTTATTACCGCAATTTTATTATTATTATCTCTTCCTGTTCTAGCCGGAGCTATTACCATACTATTAACTGACCGAAACTTTAATACAACCTTTTTTGACCCTAGAGGGGGAGGGGACCCTATT</t>
  </si>
  <si>
    <t>Gonatus onyx</t>
  </si>
  <si>
    <t>GTATTTGAGCAGGTCTTCTAGGAACCTCCCTAAGCCTAATAATTCGAACTGAATTAGGTCAACCTGGCTCTCTACTAAACGATGATCAACTCTACAATGTTGTAGTTACAGCCCATGGATTTATCATAATTTTTTTTTTAGTAATACCTATTATAATTGGAGGATTTGGTAATTGACTTGTTCCCTTAATACTAGGAGCCCCAGATATAGCTTTTCCTCGAATAAATAATATAAGATTTTGATTACTTCCTCCTTCCTTGACACTATTATTAGCTTCCTCAGCAGTTGAAAGAGGGGCAGGGACAGGATGAACCGTTTATCCCCCTCTTTCTAGTAATTTATCTCATGCAGGCCCTTCAGTTGATTTAGCCATTTTTTCTTTACATTTAGCTGGAGTTTCCTCTATTCTAGGAGCCATTAATTTCATTACTACAATTTTAAATATGCGATGAGAAGGGCTACAAATAGAACGGCTACCCTTATTTGCTTGATCTGTATTTATTACTGCAATTTTACTACTTCTATCTCTTCCTGTTCTTGCTGGAGCGATTACTATATTATTAACTGACCGAAATTTTAACACAACTTTTTTTGACCCAAGGGGAGGGGGGGATCCTATC</t>
  </si>
  <si>
    <t>AAB0336</t>
  </si>
  <si>
    <t>NA</t>
  </si>
  <si>
    <t>GTATTTGAGCAGGCCTGCTAGGGACCTCCNTAAGCCTAATAATTCGAACTGAATTAGGGCAACCTGGCTCTTTACTAAACGACGATCAACTCTATAATGTTGTAGTTACAGCCCATGGATTTATCATAATTTTTTTTCTAGTAATACCTATTATAATTGGTGGATTTGGTAACTGACTTGTCCCCTTAATATTAGGAGCCCCAGACATAGCTTTTCCTCGAATAAATAATATAAGATTTTGACTATTACCCCCTTCCTTAACACTATTGTTAGCTTCCTCAGCCGTTGAAAGAGGGGCAGGGACAGGATGAACAGTATACCCCCCTCTTTCCAGAAATTTATCTCATGCAGGTCCTTCAGTTGACTTAGCCATTTTTTCTCTACATTTAGCAGGTGTGTCTTCTATTCTAGGGGCCATTAATTTCATTACTACAATTTTAAATATACGATGAGAAGGATTACAAATAGAACGATTACCTCTCTTTGCTTGATCAGTGTTTATTACCGCAATTTTATTACTTCTATCTCTCCCTGTTCTAGCCGGAGCTATTACTATATTATTAACTGATCGAAACTTTAATACAACCTTTTTTGACCCAAGGGGAGGAGGGGATCCTATC</t>
  </si>
  <si>
    <t>AAM9840</t>
  </si>
  <si>
    <t>AAF4222</t>
  </si>
  <si>
    <t>GCATTTGAGCAGGATTATTAGGAACTTCCCTAAGTCTAATAATCCGTACTGAATTAGGACAACCAGGATCACTCCTAAACGATGATCAACTATATAATGTTGTAGTTACAGCCCACGGGTTTATTATAATTTTCTTTTTAGTTATACCTATTATAATTGGAGGATTTGGTAATTGATTAGTGCCCCTTATATTAGGTGCCCCAGATATAGCTTTTCCTCGAATAAATAATATAAGATTTTGATTACTTCCCCCTTCCTTAACACTATTGTTAACATCTTCAGCTGTAGAAAGAGGAGCAGGAACAGGATGAACAGTCTACCCTCCTCTATCCAGAAATTTATCCCACGCAGGTCCCTCAGTTGACCTTGCCATTTTTTCACTCCATTTAGCCGGAGTTTCATCCATTTTAGGAGCCATTAATTTCATTACAACAATTCTAAATATACGATGAGAAGGTTTACAAATAGAACGTCTTCCTTTGTTTGCCTGATCTGTCTTTATTACCGCAATTTTGCTACTCCTATCCTTACCTGTCTTAGCCGGAGCAATTACTATACTATTAACAGATCGAAATTTCAATACTACTTTTTTTGACCCTAGAGGAGGAGGAGATCCTATT</t>
  </si>
  <si>
    <t>Octopoda</t>
  </si>
  <si>
    <t>GAATTTGATCAGGATTATTAGGAACATCCTTAAGGTTAATAATTCGAACAGAATTAGGACAACCAGGATCCTTATTAAATGATGATCAACTATATAATGTGATTGTAACAGCCCATGCATTTGTAATAATTTTTTTTTTAGTAATACCCGTCATAATTGGAGGATTTGGAAACTGATTAGTCCCACTTATATTAGGAGCCCCCGATATAGCATTTCCTCGAATAAATAATATAAGATTTTGACTTTTACCCCCTTCTTTAACACTTCTTCTAACTTCAGCAGCAGTAGAAAGAGGGGCTGGAACAGGATGAACAGTCTACCCTCCTTTATCTAGTAACCTAGCCCATATAGGGCCCTCTGTAGATTTAGCAATTTTTTCTCTACATTTAGCAGGAGTTTCTTCTATTCTAGGAGCTATTAATTTCATTACAACTATTATTAATATACGATGAGAAGGAATACAAATAGAACGATTACCTTTATTTGTATGATCTGTTCTAATTACAGCTATTTTACTTCTTCTATCACTACCTGTTCTAGCAGGAGCAATTACTATACTTTTAACTGACCGAAACTTCAATACAACTTTTTTTGATCCTAGAGGAGGGGGAGACCCAATC</t>
  </si>
  <si>
    <t>AAA6541</t>
  </si>
  <si>
    <t>GCATTTGAGCAGGATTATTAGGAACTTCTTTAAGCCTAATAATTCGTACTGAACTAGGACAACCAGGATCACTACTAAATGATGATCAACTTTACAATGTAGTAGTAACCGCCCATGGCTTTATTATAATTTTCTTTCTAGTTATACCTATTATAATTGGAGGATTTGGTAATTGATTAGTTCCTCTTATACTAGGTGCCCCAGATATAGCTTTTCCACGAATAAATAACATAAGATTTTGACTACTTCCCCCCTCTTTAACACTTCTTCTTACATCCTCAGCAGTTGAAAGAGGAGCTGGAACAGGATGAACAGTATACCCTCCTTTATCTAGAAATCTATCTCACGCGGGACCTTCAGTTGATTTAGCTATTTTTTCACTACATCTAGCAGGAGTGTCTTCTATTTTGGGAGCAATTAACTTCATTACAACAATTTTAAATATACGATGAGAAGGATTACAAATAGAACGACTTCCTCTTTTTGCTTGATCTGTTTTTATTACTGCTATTCTTCTACTTTTATCATTACCCGTATTAGCAGGAGCCATTACTATACTACTAACAGATCGAAATTTTAATACTACTTTTTTTGACCCCAGAGGAGGAGGAGATCCTATT</t>
  </si>
  <si>
    <t>AAI0884</t>
  </si>
  <si>
    <t>AAD5987</t>
  </si>
  <si>
    <t>Sepiolida</t>
  </si>
  <si>
    <t>GTATTTGATCTGGTTTACTCGGAACCTCGTTGAGTTTAATAATTCGAACTGAATTAGGTAAGCCGGGTTCCCTACTAAATGATGACCAACTATACAACGTAGTAGTAACTGCACACGGTTTTATTATAATTTTTTTCTTAGTTATACCTATTATAATCGGTGGATTTGGCAACTGGTTAGTCCCATTAATATTGGGGGCCCCGGATATAGCCTTCCCTCGAATAAATAACATAAGATTTTGACTATTACCTCCCTCACTAACATTACTTTTAGCTTCCTCCGCCGTAGAGAGAGGGGCAGGGACAGGTTGAACAGTTTACCCTCCTTTATCTAGAAATATCTCTCATGCAGGACCTTCAGTTGACCTGGCTATTTTCTCCCTTCATCTAGCTGGAATTTCTTCAATTCTAGGTGCTATTAACTTCATTACAACTATTATAAATATACGATGAGAAGGTTTACAAATAGAACGTCTACCTTTATTTGTCTGATCTGTCTTTATTACTGCTATTCTATTACTACTATCCTTGCCAGTTTTAGCTGGTGCAATTACAATACTATTAACAGATCGAAATTTTAATACAACCTTTTTTGATCCAAGTGGGGGAGGGGACCCTATT</t>
  </si>
  <si>
    <t>GTATCTGATCAGGTTTGCTCGGTACATCATTAAGCTTAATAATTCGTACTGAACTAGGTAAACCAGGATCATTATTAAATGATGACCAATTATATAATGTAGTAGTTACTGCACACGGTTTCGTTATAATTTTTTTTTTAGTCATACCTATTATAATTGGGGGTTTTGGTAACTGATTAGTCCCACTAATATTAGGAGCCCCTGACATAGCCTTCCCGCGAATAAATAATATAAGATTTTGATTACTTCCTCCTTCCCTAACTCTACTCTTAGCCTCCTCAGCCGTAGAAAGCGGGGCAGGAACAGGCTGAACAGTATACCCCCCCTTATCTAGAAATATTTCACATGCAGGCCCCTCAGTTGATTTAGCCATTTTTTCTCTTCACTTAGCAGGAGTATCTTCAATCCTTGGGGCTATCAACTTCATTACAACTATTCTAAATATACGATGAGAAGGTTTACAAATAGAACGTTTACCTTTATTTGTCTGATCAGTTTTTATTACCGCTATTCTATTACTTCTATCCCTACCTGTCTTAGCCGGGGCAATTACAATACTATTAACTGACCGAAATTTTAATACAACTTTCTTTGACCCTAGAGGGGGTGGAGATCCTATT</t>
  </si>
  <si>
    <t>AAH9800</t>
  </si>
  <si>
    <t>Sepiolidae</t>
  </si>
  <si>
    <t>Sepietta</t>
  </si>
  <si>
    <t>Sepietta oweniana</t>
  </si>
  <si>
    <t>GTATTTGATCTGGCCTACTTGGAACCTCATTAAGTTTAATAATTCGAACTGAGCTAGGTAAGCCCGGTTCACTATTAAATGATGATCAATTATATAATGTAGTAGTAACTGCACACGGTTTTATTATAATTTTCTTCTTAGTTATACCTATTATAATTGGAGGATTTGGTAACTGATTAGTGCCTTTAATATTGGGGGCTCCTGACATAGCCTTCCCTCGAATAAATAATATAAGATTTTGATTATTACCTCCTTCATTAACATTACTTTTAGCTTCTTCCGCTGTAGAAAGGGGGGCAGGAACAGGTTGAACAGTTTACCCTCCTTTATCTAGAAATATTTCTCATGCAGGACCTTCAGTTGATCTAGCTATTTTCTCCCTTCATTTAGCTGGAGTTTCTTCAATTTTAGGGGCTATTAATTTTATCACAACTATTATAAATATACGATGAGAAGGCTTACAGATAGAACGGCTACCTTTATTTGTTTGATCTGTTTTTATTACTGCCATTTTATTATTGTTATCTTTACCAGTATTAGCCGGAGCAATTACAATACTATTAACTGATCGAAATTTTAATACAACCTTCTTTGACCCGAGGGGAGGGGGAGATCCTATT</t>
  </si>
  <si>
    <t>AAI6845</t>
  </si>
  <si>
    <t>ACM3376</t>
  </si>
  <si>
    <t>GAATCTGATCTGGCCTTTTAGGTACCTCATTAAGTTTAATAATTCGAACAGAATTAGGACAACCAGGATCCCTACTTAATGATGATCAATTATATAATGTAATTGTAACAGCCCATGCCTTCGTAATAATTTTTTTTCTTGTTATACCCGTAATAATTGGAGGATTTGGAAACTGATTAGTCCCTTTAATATTAGGAGCCCCTGATATAGCATTCCCTCGTATAAATAATATAAGTTTTTGACTACTTCCACCATCCCTCACTTTACTTTTATCATCTGCTGCTGTAGAAAGTGGTGCTGGTACAGGATGAACTGTTTATCCTCCCCTCTCTAGAAATTTAGCCCACATAGGCCCATCAGTTGACTTAGCAATTTTCTCTTTACATTTAGCTGGTATTTCATCAATCCTAGGAGCTATTAATTTCATTACCACCATTATTAATATACGATGAGAAGGAATAATAATAGAACGACTCCCTTTATTTGTATGATCTGTATTTATTACTGCCATTTTATTACTTCTCTCACTACCAGTACTCGCTGGTGCTATTACTATACTACTAACAGATCGAAATTTTAATACCACCTTTTTTGATCCAAGAGGAGGAGGAGATCCTATT</t>
  </si>
  <si>
    <t>GAATTTGATCGGGCTTATTAGGTACATCATTAAGATTAATAATTCGAACAGAACTAGGACAACCTGGATCCTTATTAAATGATGACCAACTTTATAATGTCATTGTTACTGCCCACGCTTTTGTAATAATCTTCTTTTTAGTTATACCCGTAATAATCGGAGGATTTGGAAACTGATTAGTTCCTTTAATATTAGGAGCGCCAGATATAGCATTCCCACGAATAAATAATATAAGATTTTGATTACTCCCCCCATCTTTAACTCTCCTCTTAACCTCAGCAGCAGTAGAAAGAGGAGCAGGAACAGGTTGAACTGTTTATCCCCCATTATCTAGAAATTTAGCTCACATAGGACCATCTGTAGATCTAGCAATTTTTTCTCTTCACTTAGCAGGTATCTCCTCTATTTTAGGAGCCATTAATTTTATCACAACCATTATTAATATACGATGAGAAGGTATACAAATAGAACGTCTTCCTTTATTTGTATGATCAGTTCTAATCACAGCAATCCTACTTCTACTATCTCTACCAGTATTAGCAGGAGCAATCACTATACTTCTCACCGACCGTAATTTCAACACAACTTTTTTTGATCCAAGAGGAGGAGGAGATCCCATT</t>
  </si>
  <si>
    <t>AAF4471</t>
  </si>
  <si>
    <t>GAATTTGATCAGGACTTTTAGGTACTTCCCTAAGCTTAATAATTCGAACAGAATTAGGACAACCAGGATCTCTCCTCAATGATGATCAATTATATAATGTAATTGTAACAGCCCATGCATTTGTAATAATTTTTTTTTTAGTAATACCTGTTATAATTGGAGGATTTGGAAATTGACTAGTCCCATTAATATTAGGAGCCCCTGATATAGCATTCCCACGAATAAATAATATAAGATTTTGATTATTACCCCCTTCTCTAACATTGCTATTATCTTCAGCCGCAGTCGAAAGAGGTGTTGGAACTGGATGAACTGTATATCCTCCCCTTTCAAGAAATTTAGCCCATATAGGACCATCTGTTGACCTAGCTATTTTTTCTCTTCATTTAGCAGGAATTTCGTCAATTCTAGGAGCTATTAATTTTATTACTACCATTATTAATATACGATGAGAAGGTATACTAATAGAACGACTTCCTCTATTTGTATGATCTGTATTAATTACTGCAGTTCTCTTACTACTATCCCTCCCAGTTCTTGCAGGCGCAATTACTATATTATTAACCGACCGAAATTTTAATACTACATTCTTTGACCCAAGAGGTGGAGGAGACCCAATC</t>
  </si>
  <si>
    <t>AAK6552</t>
  </si>
  <si>
    <t>ACD9245</t>
  </si>
  <si>
    <t>Myopsida</t>
  </si>
  <si>
    <t>Loliginidae</t>
  </si>
  <si>
    <t>Loligo</t>
  </si>
  <si>
    <t>Loligo forbesii</t>
  </si>
  <si>
    <t>GTATTTGAGCAGGATTAGTTGGTACTTCATTAAGATTGATAATTCGAACAGAATTAGGAAAACCTGGTTCATTATTAAACGATGATCAACTATATAATGTAGTAGTAACTGCTCACGGTTTTATTATAATTTTCTTTATAGTTATACCTATTATAATTGGGGGATTTGGGAACTGATTAGTGCCCTTAATATTAGGTGCACCCGATATAGCCTTCCCACGTATAAATAATATAAGATTTTGACTACTACCTCCTTCATTAACACTTTTATTAGCTTCATCTGCTGTAGAAAGAGGGGCTGGTACAGGATGAACAGTTTATCCCCCGTTATCTAGAAATCTTTCTCATGCAGGGCCTTCAGTAGATTTAGCCATTTTTTCACTCCATCTTGCTGGGATTTCCTCAATTTTAGGAGCAATTAACTTCATCACAACCATTATAAATATACGATGAGAAGGTTTATTAATAGAACGAATATCCTTATTCGTATGATCTGTATTCATTACAGCAATTTTACTTTTACTATCTCTCCCTGTTTTAGCTGGAGCAATTACAATACTTTTAACTGACCGTAATTTCAATACTACTTTTTTTGATCCAAGAGGGGGAGGAGACCCAATT</t>
  </si>
  <si>
    <t>GTATTTGAGCAGGATTATTAGGTACTTCTTTAAGATTAATAATTCGTACTGAATTAGGACANCCAGGATCATTACTAAATGATGATCAATTATATAACGTAGTAGTTACCGCTCACGGATTTATTATAATTTTTTTCTTAGTAATACCTATTATAATTGGAGGGTTTGGAAATTGATTAGTTCCATTAATATTAGGAGCACCGGACATAGCTTTCCCACGTATAAATAATATAAGTTTTTGACTCCTTCCTCCTTCCTTAACACTTTTATTAGCTTCTTCTGCTGTTGAAAGAGGAGCAGGTACAGGATGAACAGTCTACCCCCCTTTATCTAGAAATTTATCCCATGCTGGACCCTCTGTAGATTTAGCTATTTTTTCCCTCCACTTAGCAGGTGTCTCTTCTATTCTTGGGGCAATTAATTTCATCACAACTATCTTAAATATACGTTGAGAAGGTTTACAAATAGAACGACTACCTCTTTTTGCTTGATCTGTTTTTATTACTGCAATCCTACTTCTTTTATCACTTCCGGTATTAGCAGGAGCTATTACTATACTATTAACCGACCGAAATTTCAACACTACTTTTTTTGACCCGAGTGGGGGAGGAGACCCTATT</t>
  </si>
  <si>
    <t>AAE5562</t>
  </si>
  <si>
    <t>GTATTTGAGCAGGCTTAGTTGGTACTTCATTAAGATTAATAATTCGAACAGAATTGGGTAAACCTGGTTCATTATTAAATGATGATCAACTATACAATGTAGTAGTAACTGCTCATGGTTTTATTATAATCTTCTTTATAGTTATACCTATTATAATTGGAGGTTTTGGGAATTGATTAGTACCTTTAATATTAGGTGCACCAGATATAGCTTTTCCACGTATAAACAACATAAGATTTTGATTACTTCCTCCATCATTAACACTTTTATTAGCATCATCAGCAGTTGAAAGAGGAGCTGGTACAGGATGAACTGTATACCCTCCTTTATCTAGAAATTTATCTCATGCAGGACCCTCAGTAGATCTTGCTATTTTTTCACTTCATTTAGCGGGTATTTCATCTATTTTAGGAGCAATTAATTTTATTACAACTATTATAAATATACGATGGGAAGGTTTACTTATAGAACGACTATCATTATTTGTTTGATCTGTTTTTATTACTGCTATTTTATTACTCTTATCACTACCTGTGTTAGCTGGAGCCATTACAATACTTCTGACAGACCGAAATTTCAACACCACTTTTTTTGATCCTAGAGGAGGGGGGGACCCTATT</t>
  </si>
  <si>
    <t>ABA3563</t>
  </si>
  <si>
    <t>ABX8384</t>
  </si>
  <si>
    <t>GAATTTGATCCGGATTATTAGGAACATCACTAAGCCTAATAATCCGAACAGAACTAGGTCAACCAGGATCCCTACTTAACGATGATCAATTATATAACGTAATTGTTACAGCCCATGCATTTGTAATAATTTTTTTTCTTGTAATACCTGTTATAATTGGAGGATTTGGAAACTGATTAGTTCCCTTAATACTAGGAGCTCCAGATATAGCATTTCCCCGAATAAATAATATAAGCTTTTGACTATTACCTCCTTCTTTAACCCTTTTACTATCCTCCGCAGCAGTAGAAAGAGGTGTCGGAACTGGATGGACTGTTTATCCTCCATTATCAAGTAATTTAGCTCATATAGGACCTTCAGTTGACTTAGCCATTTTTTCCTTACATTTAGCTGGAATCTCTTCAATCTTAGGAGCCATTAACTTCATTACAACTATTATTAACATACGATGAGAAGGTATACTCATAGAACGACTTCCTTTATTTGTATGATCAGTATTTATTACTGCAATCTTACTTCTATTATCTTTACCAGTTCTTGCTGGTGCAATTACTATACTTCTCACTGATCGTAATTTCAATACAACATTTTTTGATCCTAGTGGAGGAGGTGATCCAATT</t>
  </si>
  <si>
    <t>GAATTTGATCAGGATTATTAGGTACATCATTAAGACTAATAATTCGTACAGAACTAGGTCAACCTGGCTCCCTACTAAATGATGATCAATTATATAATGTAATTGTTACTGCTCATGCATTTGTAATAATTTTTTTCTTAGTAATACCTGTAATAATTGGAGGATTTGGTAATTGATTAGTTCCACTAATATTGGGAGCTCCAGATATAGCTTTCCCCCGAATAAACAATATAAGATTTTGATTACTTCCTCCTTCTTTAACATTACTTCTTATATCTGCTGCTATTGAAAGTGGAGCAGGAACAGGATGAACTGTTTATCCCCCTCTCTCAAGAAACATATCTCATATAGGACCTTCTGTAGATCTAGCAATTTTTTCCCTCCATCTAGCTGGAGTTTCTTCTATTTTAGGAGCAATTAACTTCATCACAACTATTATAAATATACGATGAGAAAGAATACAAATAGAACGTCTTCCTTTATTTGTTTGATCTGTTTTAATTACCGCTATTCTTCTACTTTTATCTCTACCAGTATTAGCAGGTGCCATTACCATACTTTTAACAGACCGTAATTTTAACACAACTTTTTTTGATCCTAGAGGGGGAGGGGATCCTATT</t>
  </si>
  <si>
    <t>AAB0289</t>
  </si>
  <si>
    <t>GAATTTGATCAGGACTTTTAGGTACCTCCTTAAGTTTAATAATTCGAACAGAACTAGGACAACCAGGATCCCTCCTAAATGATGATCAATTATATAATGTAATTGTTACAGCTCACGCATTTGTTATAATTTTTTTTCTTGTTATACCAGTTATAATCGGAGGATTTGGAAACTGATTAGTTCCTTTAATACTAGGAGCACCAGATATAGCATTCCCACGAATAAATAATATAAGCTTCTGACTCTTACCTCCTTCTCTTACTCTTCTCCTTTCATCTGCAGCAGTCGAAAGAGGCGCAGGTACCGGATGAACCGTTTACCCTCCTCTTTCAAGAAATTTAGCTCATATAGGACCTTCTGTTGATCTAGCCATTTTCTCACTTCACTTAGCAGGTATTTCATCAATCCTTGGAGCCATCAACTTTATTACAACTATTATTAATATACGATGAGAAGGTATATTAATAGAACGACTTCCACTATTTGTATGATCTGTATTTATTACCGCAATTTTACTATTACTATCATTACCAGTACTCGCTGGAGCAATTACTATACTTTTAACTGACCGAAATTTTAATACTACATTTTTTGATCCTAGTGGAGGAGGAGATCCAATT</t>
  </si>
  <si>
    <t>AAY2202</t>
  </si>
  <si>
    <t>AAA4392</t>
  </si>
  <si>
    <t>GAATTTGATCAGGATTATTAGGTACATCATTAAGACTAATAATTCGAACAGAACTAGGTCAACCAGGATCTTTATTAAATGATGATCAATTATATAATGTAATTGTTACTGCTCATGCATTTGTAATAATTTTTTTTTTAGTAATACCTGTAATAATTGGAGGATTTGGTAATTGATTAGTACCATTAATATTAGGAGCACCAGATATAGCCTTTCCTCGAATAAATAATATAAGTTTTTGATTACTTCCCCCTTCTTTAACTCTTCTCCTTACATCAGCTGCAGTTGAAAGTGGAGCAGGAACAGGATGAACTGTATATCCACCATTATCTAGAAACCTAGCACATATAGGTCCTTCAGTTGATTTAGCTATCTTTTCACTACATTTAGCAGGAGTATCCTCCATTTTAGGAGCTATTAATTTTATTACCACTATTATTAATATACGCTGAGAAGGAATACAAATAGAACGTTTACCTTTATTTGTTTGATCAGTATTTATTACTGCAATTCTTTTATTATTATCACTACCAGTTTTAGCAGGAGCTATTACAATACTTTTAACAGATCGTAATTTTAATACAACTTTTTTTGATCCTAGTGGAGGAGGAGATCCCATT</t>
  </si>
  <si>
    <t>GAATTTGATCAGGATTACTAGGAACCTCATTAAGTTTAATAATTCGAACAGAATTAGGTCAACCAGGATCCTTACTAAATGATGATCAATTATATAATGTAATTGTTACTGCACATGCATTTGTAATAATTTTTTTTTTAGTTATACCTGTAATAATTGGAGGATTTGGAAATTGATTAGTACCCTTAATATTAGGAGCACCAGATATAGCATTTCCTCGAATAAATAATATAAGTTTTTGACTACTTCCCCCATCCTTAACTCTTTTACTTACATCAGCTGCAGTAGAAAGAGGAGCAGGAACAGGATGAACTGTATATCCTCCACTATCTAGAAATCTAGCTCATATAGGACCTTCTGTTGATYTAGCTATTTTCTCACTTCATTTAGCTGGGATTTCTTCCATCTTAGGAGCTATTAATTTTATTACTACTATTATTAATATACGTTGAGAAGGTATACAAATAGAACGTTTACCCTTATTTGTATGATCTGTATTAATTACTGCAATTCTTTTACTATTATCACTTCCAGTTTTAGCAGGAGCAATCACAATACTTCTAACTGATCGTAATTTTAATACAACCTTTTTTGATCCTAGTGGAGGAGGTGATCCTATT</t>
  </si>
  <si>
    <t>AAD7551</t>
  </si>
  <si>
    <t>GAATTTGATCAGGATTATTAGGAACATCACTAAGACTAATAATTCGAACAGAACTAGGTCAACCAGGATCTTTACTAAATGATGATCAATTATATAATGTAATTGTTACTGCTCATGCATTCGTAATAATTTTTTTTTTAGTAATGCCTGTAATAATTGGAGGATTTGGTAATTGATTGGTACCACTAATATTAGGAGCACCAGATATAGCATTTCCCCGAATAAATAATATAAGTTTTTGATTACTCCCTCCCTCTTTAACTCTTCTTCTTACATCTGCTGCAGTTGAAAGTGGAGCAGGAACAGGATGAACTGTATATCCTCCATTATCTAGAAATTTAGCACATATAGGTCCTTCAGTTGATTTAGCTATCTTTTCTCTACATTTAGCTGGAGTATCTTCCATTTTAGGAGCTATTAATTTTATTACCACTATTATTAATATACGTTGAGAAGGTATACAAATAGAACGTTTACCTTTATTTGTTTGGTCGGTATTTATTACTGCAATTCTTTTACTTTTATCATTACCAGTTTTAGCAGGAGCTATTACAATACTTTTAACAGATCGTAACTTTAACACAACTTTTTTTGATCCTAGTGGAGGAGGAGATCCTATT</t>
  </si>
  <si>
    <t>ACI0213</t>
  </si>
  <si>
    <t>ABU5855</t>
  </si>
  <si>
    <t>Octopodidae</t>
  </si>
  <si>
    <t>Octopus</t>
  </si>
  <si>
    <t>Octopus hubbsorum</t>
  </si>
  <si>
    <t>GAATTTGATCAGGACTTTTAGGTACCTCTCTAAGTTTAATAATTCGAACAGAATTAGGTCAACCAGGATCTCTCCTAAATGATGATCAACTATATAACGTAATTGTTACAGCACATGCATTTGTAATAATTTTTTTTCTTGTTATACCTGTTATAATTGGAGGATTTGGTAATTGATTAGTTCCCTTAATACTAGGAGCTCCAGACATAGCATTCCCACGAATAAACAATATAAGTTTTTGACTTTTACCACCTTCTCTTACCCTATTATTATCTTCAGCTGCAGTAGAAAGAGGTGCAGGTACTGGATGGACTGTATATCCCCCTCTTTCAAGAAATTTAGCTCATATAGGCCCTTCCGTTGATCTAGCTATTTTTTCTCTTCATTTAGCTGGTATTTCATCTATTCTTGGAGCCATTAACTTCATTACAACTATTATCAATATACGATGAGAAGGAATATTAATAGAACGACTTCCATTATTTGTATGATCAGTATTTATTACCGCAATTTTATTACTTCTTTCCTTACCAGTCCTTGCTGGAGCAATTACAATACTCTTAACAGATCGAAATTTTAATACCACTTTTTTTGACCCAAGGGGAGGAGGAGATCCAATT</t>
  </si>
  <si>
    <t>GAATTTGATCAGGCCTTTTAGGAACTTCCTTAAGACTAATAATTCGAACAGAACGAGGACAACCTGGATCTCTTTTAAATGATGATCAATTATATAATGTAATTGTAACAGCTCATGCTTTCGTAATAATTTTTTTTCTAGTCATACCAGTTATAATTGGAGGATTTGGAAATTGATTAGTTCCATTAATATTAGGAGCTCCTGATATAGCTTTCCCCCGAATAAATAACATAAGATTTTGATTACTACCCCCTTCCCTAACACTACTTTTATCCTCAGCCGCAGTCGAAAGAGGAGTAGGAACTGGATGAACTGTATACCCCCCACTTTCAAGAAATCTTGCCCACATAGGACCCTCAGTTGATTTAGCTATTTTCTCTCTTCATTTAGCAGGAATCTCATCAATCCTTGGAGCCATTAATTTTATTACCACCATTATTAATATACGATGAGAAGGTATACTAATAGAACGTCTCCCATTATTCGTTTGATCAGTATTTATTACTGCAATTTTATTACTTTTATCACTCCCTGTTCTAGCTGGAGCAATTACCATATTACTAACCGACCGAAATTTTAACACCACATTTTTTGATCCTAGAGGGGGAGGGGATCCAATT</t>
  </si>
  <si>
    <t>AAB0290</t>
  </si>
  <si>
    <t>GAATTTGATCAGGACTTTTAGGTACCTCCTTAAGTTTAATAATTCGAACAGAACTAGGACAACCAGGATCCCTCCTAAATGATGATCAATTATATAATGTAATTGTTACAGCTCACGCATTTGTTATAATTTTTTTTCTTGTTATACCAGTTATAATTGGAGGATTTGGAAACTGATTAGTTCCTTTAATACTAGGAGCACCAGATATAGCATTCCCACGAATAAATAACATAAGCTTCTGACTCTTACCTCCTTCTCTCACTCTTCTCCTTTCATCTGCAGCTGTTGAAAGTGGTGCAGGTACCGGATGAACCGTTTACCCACCTCTTTCAAGAAATTTAGCTCATATAGGACCCTCTGTTGATCTAGCAATTTTCTCACTTCACTTAGCAGGTATTTCATCAATTCTTGGAGCCATCAATTTTATTACAACTATTATTAATATACGATGAGAAGGTATATTAATAGAACGACTTCCACTATTTGTGTGATCTGTTTTTATTACCGCAATTTTACTATTACTATCATTACCAGTACTCGCTGGAGCAATTACTATACTTTTAACTGACCGAAATTTTAATACCACATTTTTTGATCCAAGTGGAGGAGGAGACCCAATT</t>
  </si>
  <si>
    <t>ACA7283</t>
  </si>
  <si>
    <t>AAX9745</t>
  </si>
  <si>
    <t>GTATCTGAGCAGGGTTATTAGGAACCTCATTAAGATTAATAATCCGTACTGAACTAGGACAACCTGGCTCTCTTCTAAACGACGATCAACTATACAATGTAGTAGTAACCGCCCATGGATTTATCATAATTTTCTTTTTAGTTATACCTATCATAATCGGAGGGTTTGGTAACTGATTAGTACCCTTAATACTAGGGGCACCAGATATAGCATTCCCACGAATAAACAATATAAGATTCTGATTGCTACCCCCATCTTTAACTTTACTTTTAGCTTCTTCAGCTGTAGAAAGAGGAGCCGGTACAGGATGAACAATTTACCCTCCTTTATCTAGAAACCTATCACATGCAGGGCCTTCAGTAGACCTCGCCATTTTTTCCTTACACTTAGCAGGAGTCTCCTCTATTTTAGGAGCAATTAATTTCATCACCACAATCTTAAATATGCGATGAGAAGGCCTACAAATAGAACGACTTCCTCTTTTTGTTTGATCTGTCTTCATCACTGCAATTTTATTACTTTTATCGCTTCCTGTTTTAGCAGGGGCTATTACTATACTTTTAACCGACCGAAACTTCAATACCACTTTTTTTGATCCTAGGGGGGGAGGGGACCCTATC</t>
  </si>
  <si>
    <t>GTATTTGGGCTGGTTTACTAGGTACTTCTTTAAGATTAATAATTCGTACTGAATTAGGACAACCAGGCTCATTACTAAATGATGATCAATTATATAATGTAGTTGTAACCGCTCATGGATTTATTATAATTTTTTTTTTAGTTATACCTATTATAATTGGAGGTTTTGGAAACTGATTAGTACCATTAATATTAGGAGCTCCAGATATAGCCTTCCCACGAATAAATAATATAAGATTTTGATTATTACCTCCTTCTCTTACTTTACTTCTTGCTTCTTCGGCTGTAGAAAGAGGGGCTGGGACAGGATGAACAGTTTATCCTCCTTTATCTAGAAATTTATCACATGCTGGACCATCTGTAGATTTAGCTATTTTTTCTCTTCATTTAGCAGGTATTTCTTCTATTTTAGGAGCAATTAATTTTATTACAACAATTTTAAATATACGATGAGAAGGTTTACAAATAGAACGTCTACCATTATTTACTTGATCAGTTTTTATTACCGCAATTTTATTATTATTATCTTTACCTGTGTTAGCTGGAGCTATTACTATATTATTAACAGACCGAAATTTTAATACAACTTTTTTTGATCCAAGAGGTGGTGGAGATCCTATT</t>
  </si>
  <si>
    <t>AAD3515</t>
  </si>
  <si>
    <t>Mastigoteuthidae</t>
  </si>
  <si>
    <t>Mastigoteuthis</t>
  </si>
  <si>
    <t>Mastigoteuthis psychrophila</t>
  </si>
  <si>
    <t>GTATCTGAGCAGGATTATTAGGCACCTCTTTGAGANTAATAATCCGTACTGAATTAGGACAACCCGGATCTTTACTAAATGATGACCAACTTTACAATGTAGTAGTAACCGCCCACGGATTTATTATAATTTTCTTTTTAGTNATACCAATTATAATNGGAGGATTTGGTAATTGATTAGTACCTTTAATACTAGGAGCACCAGACATAGCATTCCCACGAATAAATAACATAAGATTTTGGCTGCTACCCCCATCATTAACTCTATTATTAGCTTCTTCAGCTGTGGAAAGGGGAGCCGGAACAGGATGAACAGTATACCCCCCCCTATCTAGTAATCTATCCCACGCAGGACCCTCAGTAGACCTTGCTATTTTCTCATTACACTTAGCGGGGGTGTCCTCTATTTTAGGAGCAATTAATTTTATCACCACAATCTTAAATATACGATGAGAAGGTTTACAAATAGAACGTCTTCCTTTATTTGTNTGATCTGTTTTTATTACTGCAATTTTATTATTACTATCACTACCTGTCTTAGCAGGGGCTATTACTATANTATTAACAGACCGAAATTTCAACACCACTTTTTTTGACCCAAGGGGGGGGGGGGACCCTATC</t>
  </si>
  <si>
    <t>ABU7283</t>
  </si>
  <si>
    <t>GAATTTGATCAGGTCTTCTAGGAACCTCCTTAAGATTAATAATTCGAACAGAATTAGGTCAACCAGGATCCCTTCTAAATGACGATCAATTATACAATGTAATTGTTACAGCCCATGCATTCGTTATAATTTTCTTCTTAGTAATACCAGTTATAATTGGAGGGTTTGGAAATTGATTAGTCCCCTTAATATTAGGAGCCCCAGATATAGCTTTCCCACGAATAAATAATATAAGTTTCTGACTTCTTCCCCCTTCTTTAACCCTACTACTTTCTTCAGCTGCGGTAGAAAGTGGTGCAGGGACTGGATGAACTGTTTACCCCCCTCTCTCTAGAAACTTAGCACATATAGGACCTTCTGTAGATTTAGCAATTTTTTCTCTTCATTTAGCAGGTATTTCATCTATCTTAGGAGCAATTAACTTTATCACTACAATTATTAATATACGATGAGAAGGTATATTAATAGAACGACTTCCACTATTTGTATGATCTGTACTAATTACCGCAATTTTACTACTACTTTCTCTACCAGTACTAGCAGGTGCAATTACTATATTACTTACTGACCGTAATTTTAATACAACTTTTTTTGATCCAAGTGGAGGGGGAGATCCAATT</t>
  </si>
  <si>
    <t>AAI3606</t>
  </si>
  <si>
    <t>GAATTTGATCAGGACTCCTAGGAACCTCTTTAAGATTAATAATTCGAACAGAATTAGGTCAACCAGGATCTTTATTAAATGATGACCAACTATATAATGTAATTGTTACAGCCCATGCATTTGTAATAATTTTTTTCTTAGTTATACCAGTTATAATTGGAGGATTCGGAAATTGATTAGTTCCTTTAATATTAGGAGCTCCTGATATAGCTTTTCCCCGAATAAATAACATAAGTTTTTGACTTCTACCTCCATCTTTAACTTTACTATTATCTTCAGCAGCAGTAGAAAGAGGAGTGGGAACCGGATGAACTGTTTACCCCCCCCTTTCAAGAAATTTAGCCCATATAGGACCCTCTGTAGATTTAGCAATTTTCTCTCTCCATTTAGCTGGTATTTCCTCTATTTTAGGAGCAATTAATTTCATTACTACCATTATCAACATACGATGAGAAGGTATACTTATAGAACGATTACCATTATTTGTATGATCTGTACTTATCACCGCAATCTTATTATTACTCTCTTTACCTGTCCTAGCAGGTGCAATTACTATATTATTAACTGATCGTAATTTTAATACAACTTTTTTTGATCCAAGAGGAGGAGGAGACCCAATT</t>
  </si>
  <si>
    <t>AAE0361</t>
  </si>
  <si>
    <t>AAB4068</t>
  </si>
  <si>
    <t>Polyplacophora</t>
  </si>
  <si>
    <t>Chitonida</t>
  </si>
  <si>
    <t>Mopaliidae</t>
  </si>
  <si>
    <t>Mopalia</t>
  </si>
  <si>
    <t>Mopalia porifera</t>
  </si>
  <si>
    <t>GAATATGGGCTGGGTTAGTAGGAACAGCTTTAAGTTTATTGATTCGAGCTGAGTTAGGTCAGCCTGGTGCACTTTTAGGTGATGATCAGTTATATAATGTAATCGTTACGGCTCATGCTTTTGTTATAATTTTTTTTTTAGTTATACCAATGATGATTGGGGGGTTTGGAAATTGATTAGTTCCTTTAATGTTAGGAGCACCTGATATGGCTTTTCCCCGCTTAAATAATATAAGTTTTTGATTGTTACCTCCTGCTTTATGTCTTTTATTAGGTTCTGCTGCGGTAGAAAGAGGAGCAGGAACTGGGTGGACAGTGTATCCCCCTTTAGCTGGTAATATTGCACATGCTGGAGGGTCTGTTGATCTAGCTATTTTTTCTTTACATTTAGCTGGTGTTTCTTCAATTTTAGGAGCAGTAAATTTTATTACTACAGTTTTAAATATACGATGAGAAGGTATACCTTTAGAGCGACTCCCCTTATTTGTTTGATCTGTAAAAATTACTGCTGTTTTGTTATTGTTATCTCTTCCTGTGTTGGCTGGAGGAATTACTATATTACTAACTGATCGTAATTTTAATACTGCTTTTTTTGATCCAGCAGGAGGTGGGGATCCTATT</t>
  </si>
  <si>
    <t>Mopalia plumosa</t>
  </si>
  <si>
    <t>GGATATGAGCTGGGCTCGTAGGAACAGCTTTGAGATTATTAATTCGAGCAGAGTTAGGGCAACCTGGTGCCCTTTTAGGAGATGATCAATTATATAATGTAATTGTAACAGCTCATGCTTTTGTTATAATTTTTTTTTTGGTGATACCAATGATGATTGGAGGATTTGGTAATTGATTAGTTCCTTTAATGTTAGGGGCCCCTGATATGGCATTTCCTCGCTTAAATAATATGAGTTTTTGGCTGTTACCCCCTGCTTTATGCCTTTTATTAGGCTCTGCCGCAGTTGAAAGAGGGGTAGGAACTGGATGAACAGTTTACCCTCCTTTGGCAGGAAATATTGCTCATGCTGGAGGGTCTGTTGACTTGGCTATTTTTTCTTTACATTTAGCAGGGGTTTCTTCTATTTTAGGAGCTGTAAATTTTATTACTACAGTGTTAAATATACGGTGAGAAGGAATACCTCTAGAGCGCCTTCCTTTATTTGTTTGATCAGTTAAAATTACAGCTATTTTGTTGTTGTTATCTCTACCTGTATTGGCTGGGGGAATTACTATACTATTAACTGACCGAAATTTTAATACTGCTTTTTTTGACCCTGCTGGAGGAGGAGATCCTATT</t>
  </si>
  <si>
    <t>AAA7107</t>
  </si>
  <si>
    <t>GGATGTGAGCTGGGTTAGTAGGAACAGCTTTAAGTTTATTGATTCGAGCTGAATTAGGGCAGCCGGGTGCACTTTTAGGTGATGATCAATTATATAATGTAATTGTTACGGCTCATGCTTTTGTTATAATTTTTTTTTTAGTTATGCCAATGATGATTGGGGGGTTTGGGAATTGGTTAGTACCTTTAATGCTAGGGGCCCCAGATATAGCTTTTCCTCGCTTGAATAATATAAGTTTTTGGTTATTGCCTCCTGCTTTATGCCTTTTATTAGGATCAGCTGCAGTGGAAAGAGGAGCAGGAACTGGGTGAACAGTATACCCCCCTTTAGCTGGCAATATTGCTCATGCTGGGGGTTCTGTTGATTTAGCTATTTTTTCTTTACATTTGGCTGGTGTTTCTTCTATTTTAGGGGCGGTAAATTTCATTACTACAGTTTTAAATATACGATGAGAAGGGATACCTTTAGAGCGACTTCCTTTATTTGTTTGATCTGTAAAAATTACTGCTGTTTTGTTGTTGTTGTCTTTACCTGTGTTGGCTGGGGGAATTACTATATTATTAACTGATCGTAATTTTAATACTGCTTTTTTTGATCCGGCTGGGGGAGGAGATCCTATT</t>
  </si>
  <si>
    <t>ABA4094</t>
  </si>
  <si>
    <t>ACB8052</t>
  </si>
  <si>
    <t>GAATTTGATCAGGACTTCTAGGAACCTCTTTAAGATTAATAATTCGAACTGAATTAGGTCAACCGGGCTCACTTCTCAATGATGATCAACTATATAATGTAATTGTAACTGCACACGCATTTGTTATAATTTTTTTTTTAGTAATACCTGTAATAATTGGAGGATTTGGTAACTGATTAGTCCCTTTAATATTAGGAGCTCCAGACATAGCTTTCCCTCGAATAAATAACATAAGCTTTTGACTTCTTCCTCCTTCTTTAACTCTATTATTATCTTCAGCAGCTGTTGAAAGAGGAGTAGGAACAGGATGAACTGTATACCCTCCCCTATCAAGAAATCTAGCCCATACAGGCCCATCCGTAGATTTAGCAATTTTTTCACTACACTTAGCTGGAATTTCATCTATTTTAGGAGCTATTAATTTTATAACCACTATTATTAATATACGATGAGAAGGAATACAAATAGAACGTCTCCCTTTATTTGTATGATCTGTATTTATTACAGCAATTCTCCTACTTTTATCATTACCAGTTCTTGCCGGAGCTATTACTATATTATTAACTGATCGAAATTTCAATACTACATTTTTTGACCCAAGAGGAGGAGGTGACCCAATT</t>
  </si>
  <si>
    <t>GAATTTGATCAGGTTTACTAGGTACATCATTAAGATTAATAATTCGAACAGAACTAGGACAACCTGGATCTTTACTAAATGATGATCAACTTTATAACGTTATTGTTACTGCCCACGCTTTTGTAATAATTTTTTTTTTAGTTATACCCGTAATAATCGGGGGATTTGGAAACTGATTAGTTCCTTTAATATTAGGAGCTCCAGATATAGCATTCCCACGAATAAATAATATAAGATTTTGATTACTTCCCCCCTCTTTAACTCTTCTATTAACTTCAGCAGCAGTAGAAAGAGGAGCGGGAACAGGTTGAACTGTATACCCTCCATTATCTAGAAATTTAGCCCATATAGGACCTTCTGTAGATTTAGCAATTTTTTCCCTTCATTTAGCAGGTATTTCCTCTATTTTAGGAGCTATTAATTTCATCACAACTATTATTAACATACGATGAGAAGGAATACAAATAGAACGTCTTCCATTATTTGTATGATCTGTTCTAATTACAGCAGTTCTTCTTCTATTATCTTTACCAGTATTAGCAGGTGCTATTACTATACTTCTTACTGATCGTAACTTCAATACAACTTTTTTTGACCCAAGAGGGGGGGGAGATCCTATT</t>
  </si>
  <si>
    <t>AAW8735</t>
  </si>
  <si>
    <t>GTATTTGATCAGGTCTTCTAGGTACCTCATTAAGATTAATAATTCGTACTGAACTAGGACAACCAGGCTCTCTTCTTAATGATGATCAGCTTTATAATGTAATTGTAACCGCACATGCTTTTGTAATAATTTTTTTTTTAGTTATACCTGTAATAATTGGTGGTTTTGGAAATTGGTTAATCCCTTTAATACTTGGAGCTCCAGATATAGCATTCCCACGAATAAATAATATAAGATTTTGACTTCTCCCTCCTTCTTTAACACTTCTATTAACATCAGCAGCAGTTGAAAGAGGTGTGGGAACAGGATGAACTGTATACCCCCCTCTATCAAGTAATCTTGCTCATACAGGCCCATCAGTAGATTTAGCAATTTTTTCCCTTCATTTAGCTGGAATCTCATCAATTTTAGGAGCTATTAATTTCATTACCACTATTATTAATATACGATGAGAAGGAATACAAATAGAACGTCTTCCTTTATTTGTATGATCAGTATTAATTACAGCTGTCCTCTTACTTTTATCACTACCTGTCCTCGCCGGAGCTATTACTATATTATTAACTGACCGAAATTTCAACACCACATTTTTTGACCCAAGAGGAGGAGGAGATCCAATT</t>
  </si>
  <si>
    <t>ACQ8318</t>
  </si>
  <si>
    <t>ABA4569</t>
  </si>
  <si>
    <t>Cranchiidae</t>
  </si>
  <si>
    <t>Helicocranchia</t>
  </si>
  <si>
    <t>Helicocranchia pfefferi</t>
  </si>
  <si>
    <t>GTATTTGAGCAGGATTATTAGGTACTTCATTAAGATTAATAATTCGTACTGAACTAGGACAACCGGGATCATTATTAAATGATGATCAATTATATAACGTAGTAGTAACCGCCCATGGTTTTATTATAATTTTTTTTCTTGTTATACCTATTATAATTGGGGGATTTGGTAATTGATTAGTTCCCTTAATATTAGGAGCTCCAGATATAGCATTCCCACGTATAAATAATATAAGATTTTGATTACTTCCTCCTTCCTTGACCCTTCTATTAGCTTCTTCTGCAGTAGAAAGAGGTGCAGGAACAGGTTGAACAGTCTACCCTCCTTTATCTAGAAATTTGTCCCATGCTGGACCTTCTGTAGACCTTGCTATTTTTTCTCTTCATTTGGCGGGTGTATCCTCTATCCTTGGGGCAATTAACTTTATTACAACAATCTTAAACATACGTTGAGAAGGATTACAAATAGAACGGCTACCTCTTTTCGCCTGATCTGTTTTTATTACCGCAATTTTACTTCTCTTATCACTTCCAGTCTTAGCAGGAGCTATTACTATACTTTTAACCGATCGAAACTTTAATACAACTTTTTTTGACCCTAGAGGAGGAGGAGATCCTATT</t>
  </si>
  <si>
    <t>GTATTTGAGCAGGATTATTAGGTACTTCTTTAAGACTAATAATTCGTACTGAATTAGGACAACCTGGGTCACTACTAAATGATGATCAACTATACAATGTAGTAGTAACCGCACATGGATTTATTATGATTTTTTTTCTTGTTATACCTATTATAATTGGAGGATTTGGTAATTGATTAGTACCTTTAATACTAGGTGCTCCAGATATAGCATTTCCGCGTATAAATAATATAAGATTTTGACTTCTCCCTCCTTCCTTAACACTTCTTTTAGCTTCATCTGCTGTTGAAAGAGGTGCTGGAACAGGATGAACAGTTTACCCCCCTTTATCTAGAAATTTATCTCATGCTGGACCTTCTGTGGATCTTGCTATTTTTTCACTTCATTTAGCAGGTGTTTCATCTATCCTGGGAGCAATTAATTTTATTACAACTATTTTAAATATACGTTGAGAAGGGCTCCAAATAGAACGACTACCTCTTTTCGCCTGATCTGTCTTCATTACCGCAATTTTACTTCTTCTATCTCTTCCAGTTTTAGCAGGTGCTATTACTATACTTTTAACCGACCGAAATTTCAACACCACTTTTTTTGATCCTAGAGGAGGGGGTGATCCTATT</t>
  </si>
  <si>
    <t>AAB8549</t>
  </si>
  <si>
    <t>GTATTTGAGCAGGGTTATTAGGTACTTCATTAAGACTAATAATTCGTACTGAACTAGGACAACCAGGATCATTATTAAATGATGATCAGTTATATAACGTAGTAGTAACCGCCCATGGTTTTATTATAATTTTTTTTCTTGTTATACCAATCATAATTGGGGGATTTGGCAATTGATTAGTTCCCTTAATATTAGGGGCTCCAGACATAGCATTCCCACGTATAAATAATATAAGATTTTGATTACTTCCTCCTTCCTTAACCCTTCTATTAGCATCCTCTGCAGTAGAGAGGGGTGCAGGAACAGGTTGAACAGTTTACCCTCCTTTATCTAGAAATTTATCCCATGCTGGACCTTCTGTAGACCTTGCTATTTTTTCTCTTCATTTAGCAGGTGTATCTTCTATCCTTGGGGCAATTAACTTCATTACAACTATCTTAAACATGCGTTGAGAAGGATTACAAATAGAACGATTACCTCTTTTTGCCTGATCTGTTTTCATTACCGCAATTTTACTTCTTTTATCACTTCCAGTCTTAGCAGGAGCTATTACTATACTTTTAACCGATCGAAACTTTAATACAACTTTTTTTGATCCTAGAGGAGGAGGAGACCCTATT</t>
  </si>
  <si>
    <t>ACQ3924</t>
  </si>
  <si>
    <t>Benthoctopus</t>
  </si>
  <si>
    <t>Benthoctopus sp.</t>
  </si>
  <si>
    <t>GAATTTGATCAGGTTTACTAGGTACATCTTTAAGATTAATAATCCGAACAGAACTAGGACAACCTGGATCTTTATTAAATGATGACCAACTCTATAACGTCATTGTTACTGCTCACGCTTTTGTAATAATTTTCTTTTTAGTTATACCCGTAATAATTGGGGGGTTCGGAAACTGATTAGTCCCCTTAATATTGGGGGCACCAGATATAGCATTCCCACGAATAAATAATATAAGATTTTGGTTACTTCCCCCATCTTTAACTCTTCTCTTAACTTCAGCAGCCGTAGAAAGAGGGGCAGGAACAGGCTGAACCGTTTATCCCCCATTATCTAGAAATTTAGCTCACATAGGCCCATCTGTAGATCTAGCAATTTTCTCCCTTCACTTAGCAGGTGTCTCCTCTATTTTAGGAGCCATTAATTTTATCACAACCATTATTAATATACGGTGGGAAGGAATACAAATAGAACGTCTTCCTTTATTTGTTTGGTCAGTTTTAATCACAGCAATCCTACTTCTATTATCTTTACCGGTATTAGCAGGAGCAATCACTATACTTCTTACTGATCGTAATTTCAACACAACTTTTTTTGATCCTAGAGGAGGAGGAGATCCTATT</t>
  </si>
  <si>
    <t>AAE3060</t>
  </si>
  <si>
    <t>GAATTTGATCAGGCCTACTAGGTACATCACTAAGATTAATAATTCGAACAGAACTAGGACAACCTGGATCTTTATTAAATGATGATCAACTTTATAACGTCATTGTTACTGCCCACGCTTTTGTAATAATTTTCTTTTTGGTTATACCTGTAATAATTGGAGGATTTGGAAACTGACTAGTTCCCTTAATATTAGGAGCACCAGATATAGCATTTCCACGAATAAATAATATAAGATTTTGGTTACTTCCTCCATCTTTAACCCTCCTCTTAACCTCAGCAGCAGTAGAAAGAGGAGCAGGAACAGGTTGAACTGTTTATCCTCCATTATCTAGAAATTTAGCTCACATAGGACCATCTGTAGATCTAGCAATTTTTTCTCTTCACTTAGCAGGCATTTCTTCTATTTTAGGAGCCATTAATTTTATCACAACCATCATTAATATACGATGAGAAGGAATACAAATAGAACGTCTTCCTTTATTTGTATGATCAGTTCTAATCACAGCAATCCTACTTCTATTATCATTACCAGTATTAGCAGGTGCAATCACCATACTTCTCACTGACCGTAATTTCAACACAACTTTTTTTGATCCTAGAGGGGGAGGAGATCCTATT</t>
  </si>
  <si>
    <t>ABZ0847</t>
  </si>
  <si>
    <t>ABX2566</t>
  </si>
  <si>
    <t>GAATTTGATCAGGATTATTAGGAACATCCTTAAGGTTAATAATTCGAACAGAATTAGGACAGCCAGGATCCTTATTAAATGATGATCAACTATATAATGTGATTGTAACAGCCCATGCATTTGTAATAATTTTTTTTTTAGTAATACCCGTTATAATTGGGGGATTTGGAAACTGATTAGTCCCACTTATATTAGGAGCTCCCGATATAGCATTTCCTCGAATAAATAATATAAGATTTTGACTTTTACCTCCTTCTTTAACACTTCTTCTAACTTCAGCAGCAGTAGAAAGAGGGGCTGGAACAGGATGAACAGTCTACCCTCCTTTATCTAGTAACCTAGCCCATATAGGGCCCTCAGTAGATTTAGCAATTTTTTCTCTACATTTAGCAGGAATTTCTTCTATTCTAGGAGCTATTAATTTCATTACAACTATTATTAATATACGATGAGAAGGTATACAAATAGAACGATTACCTTTATTTGTGTGATCTGTTCTAATTACAGCTATTTTATTACTTCTATCACTACCTGTTCTAGCAGGAGCAATTACTATACTTTTAACTGACCGAAACTTCAATACAACTTTTTTTGATCCTAGTGGAGGGGGAGACCCAATC</t>
  </si>
  <si>
    <t>Sepiola</t>
  </si>
  <si>
    <t>Sepiola tridens</t>
  </si>
  <si>
    <t>GTATTTGATCTGGTCTGCTTGGAACTTCACTAAGTCTAATAATCCGAACTGAATTAGGAAAACCTGGTTCATTATTAAATGATGATCAACTATATAATGTAGTAGTAACTGCACATGGTTTTATTATAATTTTTTTTCTAGTTATACCTATTATAATTGGAGGTTTTGGTAATTGATTAGTTCCTTTAATATTAGGAGCTCCTGATATAGCTTTTCCTCGAATAAATAATATAAGATTTTGATTACTACCCCCTTCCTTAACTTTACTTTTAGCTTCTTCAGCTGTAGAAAGAGGAGCAGGAACAGGTTGAACAGTATATCCTCCTTTATCTAGAAATGTCTCTCATGCAGGACCTTCAGTTGATTTAGCTATTTTTTCTCTTCATTTAGCTGGTGTTTCATCAATTTTAGGGGCTATTAACTTTATTACAACCATTATAAATATACGATGAGAAGGTATACAAATAGAACGATTACCTTTATTTGTATGATCTGTTTTTATTACTGCTATTTTATTATTACTATCTTTACCAGTATTAGCTGGTGCAATTACAATATTACTAACCGATCGAAATTTTAATACAACCTTTTTTGACCCAAGAGGAGGGGGAGATCCTATT</t>
  </si>
  <si>
    <t>AAJ8256</t>
  </si>
  <si>
    <t>GTATTTGATCAGGTCTTTTAGGTACATCATTAAGTCTAATAATTCGAGCAGAACTTGGACAACCTGGATCCCTTTTAAATGATGATCAATTATATAATGTTATTGTAACAGCCCATGCTTTTGTAATAATTTTTTTTTTAGTTATACCTGTAATAATTGGAGGATTTGGTAACTGACTTGTTCCCCTTATATTAGGAGCTCCTGATATAGCTTTTCCACGTATAAATAATATAAGTTTTTGACTTCTTCCTCCTGCTTTAACTCTTCTTTTAGCATCAGCTGCTGTAGAAAGAGGGGTTGGAACTGGGTGAACTGTTTATCCTCCTTTATCAAGAAATCTAGCTCATATAGGTCCTTCCGTTGACTTAGCAATTTTTTCTCTTCATTTAGCTGGAATTTCTTCGATTCTTGGAGCAATTAACTTTATTACAACCATTGTTAATATACGGTGAGAAGGTATACTTATAGAACGTTTACCTTTATTTGTATGATCTGTTTTAATTACAGCTGTCTTATTACTTTTATCTCTTCCAGTTTTAGCTGGAGCAATTACTATACTATTAACTGACCGAAACTTTAATACAACTTTTTTTGATCCAAGAGGAGGAGGAGACCCTATT</t>
  </si>
  <si>
    <t>ACX6562</t>
  </si>
  <si>
    <t>AAE3521</t>
  </si>
  <si>
    <t>GGATTTGAGCTGGTTTAGTAGGAACAGCTTTGAGGTTATTGATTCGGGCGGAGTTGGGGCAGCCCGGCGCGCTTTTAGGAGATGACCAATTATATAATGTAATTGTTACTGCTCATGCTTTTGTGATAATTTTTTTTTTAGTGATGCCCATGATAATTGGGGGGTTTGGAAATTGATTGATTCCGCTGATATTGGGGGCTCCTGATATGGCATTTCCCCGCTTAAATAACTTAAGTTTTTGATTATTACCCCCTGCTTTGTGTCTTTTGCTAGCTTCTGCAGCCGTTGAGAGAGGGGCGGGGACAGGGTGGACTGTATACCCTCCTTTAGCTAGAAATATAGCCCATGCTGGAGGGTCTGTGGATTTAGCTATTTTTTCTTTACATTTAGCTGGTGTTTCTTCTATTTTAGGGGCAGTGAATTTTATTACTACTGTTGTGAATATGCGTTGGGAAGGAATACAATTAGAACGTTTGCCATTGTTTGTATGGTCTGTGAAGATTACAGCTATTCTTTTATTACTCTCACTTCCTGTATTAGCTGGGGGCATTACTATACTTTTAACTGACCGGAATTTTAATACTGCTTTTTTTGACCCTGCGGGGGGCGGGGATCCTATT</t>
  </si>
  <si>
    <t>Mopalia acuta</t>
  </si>
  <si>
    <t>GAATATGAGCTGGTTTAGTAGGAACAGCTTTAAGTTTATTAATTCGAGCGGAGTTAGGGCAGCCTGGTGCACTTTTGGGAGATGATCAATTATATAATGTAATTGTTACAGCTCATGCTTTTGTTATAATTTTTTTTTTGGTTATACCAATAATAATTGGTGGTTTTGGAAATTGATTAGTTCCTTTAATGTTAGGGGCTCCTGATATGGCATTTCCTCGCTTAAATAATATGAGTTTTTGGTTATTACCTCCTGCTCTATGTCTTCTACTAGGGTCTGCTGCTGTTGAGAGAGGAGCAGGAACTGGGTGGACAGTTTACCCTCCTTTGGCGGGCAATATTGCTCATGCTGGGGGGTCTGTCGATTTAGCTATTTTTTCTTTACATTTGGCGGGGGTTTCTTCTATTTTAGGAGCAGTAAATTTTATTACTACAGTACTAAATATACGATGAGAAGGAATACCTTTAGAGCGTCTTCCCTTGTTTGTTTGATCAGTTAAAATTACGGCTATTTTGTTGTTATTATCTTTACCTGTTTTGGCTGGAGGGATTACTATACTATTGACTGATCGAAATTTTAACACTGCTTTTTTTGATCCTGCTGGAGGGGGGGATCCTATT</t>
  </si>
  <si>
    <t>AAB3833</t>
  </si>
  <si>
    <t>GAATTTGAGCCGGTTTAGTAGGGACAGCTTTGAGGTTATTAATCCGAGCTGAGTTAGGACAGCCTGGTGCTCTTTTAGGAGATGACCAATTATATAATGTAATTGTTACTGCCCATGCTTTTGTGATAATTTTTTTTTTAGTAATGCCTATAATGATTGGGGGCTTTGGAAATTGGTTAATTCCTTTAATATTGGGGGCTCCTGATATAGCATTCCCCCGTTTGAATAATTTAAGTTTTTGATTATTGCCCCCGGCTTTGTGTCTTTTGTTAGCTTCTGCAGCTGTTGAAAGAGGGGCGGGAACAGGGTGGACTGTATACCCTCCTTTAGCTAGAAATGTGGCTCATGCTGGGGGGTCTGTAGATTTAGCTATTTTTTCTTTGCATTTAGCTGGTGTTTCTTCTATTTTAGGGGCAGTGAATTTCATTACTACTGTTGTTAATATACGTTGAGAAGGGATGCAGTTAGAGCGTTTGCCGTTGTTTGTGTGGTCTGTGAAAATTACAGCTATTCTTTTATTACTCTCACTTCCTGTGTTAGCTGGGGGGATTACTATACTTTTAACTGACCGGAACTTCAATACTGCTTTTTTTGACCCTGCTGGGGGGGGCGACCCTATT</t>
  </si>
  <si>
    <t>ABZ0293</t>
  </si>
  <si>
    <t>Pareledone</t>
  </si>
  <si>
    <t>Pareledone cf. prydzensis</t>
  </si>
  <si>
    <t>GAATTTGATCAGGATTATTAGGTACATCATTAAGACTAATAATTCGAACAGAACTAGGTCAACCAGGATCTTTATTAAATGATGATCAATTATATAATGTAATTGTTACTGCTCATGCATTTGTAATAATTTTTTTTTTAGTTATACCTGTAATAATTGGAGGATTTGGTAATTGATTAGTACCATTAATATTAGGAGCACCAGATATAGCATTCCCCCGAATAAATAATATAAGTTTTTGATTACTTCCTCCTTCTTTAACTCTTCTTCTTACATCAGCTGCAGTTGAAAGGGGAGCAGGAACAGGATGAACTGTCTACCCTCCATTATCTAGAAACTTAGCACATATAGGTCCTTCAGTTGATTTAGCTATTTTTTCACTACATTTAGCAGGAGTATCCTCCATTTTAGGAGCTATTAATTTTATTACTACTATTATTAATATACGTTGAGAAGGAATACAAATAGAACGTTTACCTTTATTTGTTTGATCAGTATTTATTACTGCAATTCTTTTACTTTTATCACTTCCAGTTTTAGCAGGAGCCATTACAATACTTTTAACAGATCGTAATTTTAATACAACCTTTTTTGATCCTAGTGGAGGAGGAGATCCTATT</t>
  </si>
  <si>
    <t>AAA3753</t>
  </si>
  <si>
    <t>AAO2722</t>
  </si>
  <si>
    <t>Gastropoda</t>
  </si>
  <si>
    <t>Docoglossa</t>
  </si>
  <si>
    <t>GGGTTTGGTCTGGGCTTGCTGGGACTGGTTTAAGTATGCTTATTCGTGCTGAGCTGGGGCAGCCTGGAGCTTTGTTGGGTGATGATCAGTTGTATAATGTTATTGTTACTGCTCATGCTTTTGTAATAATTTTTTTTTTAGTGATACCTATAATAATTGGGGGGTTTGGTAACTGGCTTGTTCCTTTAATGTTGGGGGCCCCTGATATGGCTTTTCCTCGGTTAAATAATATGAGTTTCTGGTTACTTCCTCCTTCTCTATTTTTATTGCTTAGTTCTTCTGCGGTTGAAAGTGGGGTTGGAACTGGGTGAACTGTTTATCCGCCGTTGTCTAGGAATGTTGCTCACTCCGGTGCTTCTGTAGATTTGGCTATTTTTTCTCTTCATTTGGCTGGTGTGTCTTCTATTTTAGGGGCTGTTAATTTTATTACTACCGTTATTAATATTCGTTGACAAGGGCTTCAGTTTGAGCGGCTTCCTTTATTTGTTTGGTCTGTGAAGATTACTGCTATTTTACTTCTTCTTTCTTTGCCTGTATTAGCCGGTGCTATTACNATGCTTTTGACTGANCGNAATTTTAATACTTGT--TTTTTTGACCCCGGGGGTGGTGGTGANCCCA</t>
  </si>
  <si>
    <t>Caenogastropoda</t>
  </si>
  <si>
    <t>GTATGTGGTCTGGATTGGTTGGAACTGGTTTGAGTCTTTTGATTCGGGCTGAGTTAGGTCAGCCTGGGTCTTTGTTGGGGGATGATCAACTATATAATGTTATTGTTACGGCTCATGCTTTTGTTATGATTTTTTTTTTGGTTATGCCCATAATGATTGGAGGATTTGGTAATTGGTTGGTTCCTTTAATGTTGGGTGCTCCTGATATGGCTTTTCCTCGATTGAATAATATGAGTTTTTGGTTGCTTCCTCCTTCTTTATTTTTGTTGCTGTCTTCGGCTGCTGTTGAAGGTGGAGTGGGTACTGGTTGAACAGTTTATCCTCCTTTGGCTGGGAGTTTAAGTCATTCTGGGGGTTCTGTTGATTTTGCTATTTTTTCTTTACATTTAGCTGGTGTTTCTTCTATTTTGGGGGCTGTAAATTTTATTACTACTATTATTAATATACGATGGTGTGGTATACAGTTGGAACGGCTGCCTTTATTTGTATGATCTGTGAAGGTTACTGCTATTTTACTTTTGCTTTCTTTGCCTGTTTTGGCTGGTGCTATTACTATACTTTTAACTGATCGAAATTTTAATACTACT--TTTTTTGATCCGGCTGGTGGGGGTGATCCAA</t>
  </si>
  <si>
    <t>AAA3752</t>
  </si>
  <si>
    <t>GAGTTTGGTCTGGGCTTGCTGGGACTGGTTTAAGTATGCTTATTCGTGCTGAGCTAGGGCAGCCTGGAGCTTTGTTAGGTGATGATCAGCTGTATAACGTTATTGTTACTGCTCACGCTTTTGTAATAATTTTTTTTTTAGTAATGCCTATAATAATTGGTGGATTTGGTAATTGGCTTGTTCCTTTAATATTAGGGGCTCCTGATATGGCTTTTCCCCGGTTGAATAACATGAGTTTTTGACTGCTTCCTCCTTCTTTGTTTTTATTGCTGAGTTCTTCGGCGGTTGAAAGTGGGGTTGGAACCGGATGAACCGTTTATCCGCCGTTGTCTAGGAACGTTGCTCATTCTGGTGCTTCTGTAGATTTGGCTATTTTCTCTCTTCATTTGGCTGGTGTGTCTTCTATTTTAGGTGCTGTTAATTTTATTACTACTGTTATTAATATTCGGTGACAAGGGCTTCAGTTTGAGCGGCTTCCGCTGTTTGTTTGGTCTGTGAAAATTACTGCCATTTTACTTCTTCTTTCTTTACCCGTTCTGGCTGGTGCTATTACTATGCTTCTAACTGATCGTAACTTTAATACTTGT--TTTTTTGATCCCGGAGGTGGTGGTGACCCTA</t>
  </si>
  <si>
    <t>ACJ0771</t>
  </si>
  <si>
    <t>AAB1155</t>
  </si>
  <si>
    <t>Bivalvia</t>
  </si>
  <si>
    <t>Mytiloida</t>
  </si>
  <si>
    <t>GTGTGTGAGCGGGTTTGATTGGCATGGGTTTGAGATTATTAATTCGAATAGAATTAGGTCGACCAGGTAG---TCTATTGGGAGATGATCATCTTTATAATGTTATTGTTACAGCTCATGCATTTCTTATAATTTTTTTTATAGTGATGCCTTTAATGATTGGTGGTTTTGGTAATTGGATGCTTCCTCTTATATTAACTAGTCCTGATATGATTTTTCCCCGGTTGAATAATTTAAGGTTGTGGTTATTGTTTCCATCTCTTTATTTGTTATTATCATCTTCTTGGGTAGAGAGGGGGGTTGGGACCGGATGGACTGTGTACCCCCCTTTATCTTC---TTATGTTGGTCATAGGGGTTCTTCTGTTGATCTAAGTATTTTTTCTCTCCATCTGGCTGGTGCCTCCTCAATTTTAGGTGCTATTAATTTTATAAGGACTATCAAAAATATGCGAGTAGGGAGTGTAAAAACTCGGAGTGAGCGAATAACTTTATTTGTCTGGGCTGTGGGTATTACTGTAGTATTATTGCTTATTTCATTGCCGGTTCTTGCTGGGGGCATCACTATACTACTAACAGATCGTAATCTGAATACTTCTTTTTTTCGACCCTACGGGAGGTGG</t>
  </si>
  <si>
    <t>Unionoida</t>
  </si>
  <si>
    <t>CTCTGTGGTCTGGATTGATTGGGTTGGCTTTAAGGCTGTTAATTCGAGCTGAGTTGGGTCAACCTGGAAG---ATTATTGGGAGATGATCAGTTATACAATGTAATTGTTACGGCTCATGCTTTCATGATAATTTTTTTCTTGGTAATACCAATGATGATTGGTGGATTCGGTAATTGATTGATTCCTTTGATAATTGGTGCTCCTGATATGGCTTTTCCTCGGTTAAATAATTTAAGGTTTTGATTACTTGTGCCAGCTTTGTTTTTGTTATTAAGCTCTTCATTAGTGGAGAGTGGTGTTGGTACTGGTTGGACGGTATATCCACCTTTATCTGG---AAATGTTGCTCATTCTGGGGCTTCTGTGGATTTGGCCATTTTTTCTTTACATCTTGCTGGTGCTTCTTCAATTCTGGGGGCTATTAATTTTATTTCTACTGTTGGAAACATGCGATCTCCTGGTTTGGTCGC------TGAGCGAATTCCTTTATTTGTTTGGGCTGTTGCCGTTACAGCTGTGTTATTAGTTGCTGCTTTACCAGTTTTAGCTGGTGCTATTACAATGCTGTTGACGGATCGTAATTTAAACACTTCATTTTTT-GACCCTACAGGGGGAGG</t>
  </si>
  <si>
    <t>AAO7759</t>
  </si>
  <si>
    <t>GTGTGTGAGCGGGTTTGATTGGTATGGGTTTGAGACTATTAATTCGAATAGAGTTAGGTCGACCAGGTAG---TCTATTGGGGGATGATCATCTTTATAATGTTATTGTGACAGCTCATGCATTCCTTATAATTTTTTTTATAGTGATGCCCTTAATGATTGGTGGTTTTGGTAATTGGATGCTACCTCTTATACTAACTAGTCCTGATATGATTTTTCCCCGGTTGAATAACTTAAGGCTGTGGCTATTGTTTCCATCTCTTTATTTGTTATTATCATCTTCCTGGGTAGAGAGGGGGGTTGGGACCGGATGGACTGTTTACCCTCCTTTATCTTC---CTATGTTGGTCATAGGGGTTCATCTGTTGATCTAAGTTTTTTTCTCTTACATTTGGCCGGTGCTTCCTCGATTTTAGGTGCTATTAATTTCATAAGGACTATCAAGAATATGCGAGTAGGGAGTGTAAAAAC------TGAGCGAATAACTTTATTTGTTTGGGCTGTGGGTATTACTGTAGTATTATTGCTTATTTCATTGCCGGTTCTTGCCGGGGGTATCACTATATTACTTACGGATCGTAATTTGAATACTTCTTTTTTT-GATCCTACGGGAGGGGG</t>
  </si>
  <si>
    <t>ACI9368</t>
  </si>
  <si>
    <t>Sepiola pfefferi</t>
  </si>
  <si>
    <t>GTATTTGATCTGGTTTACTCGGAACTTCATTAAGTTTAATAATTCGAACTGAATTAGGTAAACCCGGTTCATTATTAAATGATGATCAATTATATAATGTAGTAGTAACTGCACATGGTTTTATTATAATTTTCTTTTTAGTTATACCTATCATAATTGGAGGATTTGGTAATTGATTAGTACCCTTAATATTAGGAGCCCCAGATATAGCTTTCCCCCGAATAAATAATATAAGATTTTGATTACTTCCCCCCTCATTGACTTTACTATTAGCATCCTCAGCTGTAGAAAGAGGAGCAGGAACAGGTTGAACAGTTTACCCTCCTTTATCTAGAAATATTTCACATGCGGGCCCCTCAGTTGATTTAGCTATTTTTTCTCTTCATTTAGCTGGAGTTTCTTCAATTTTAGGTGCTATTAATTTCATTACAACCATTATAAATATACGATGAGAAGGTTTACAAATAGAACGATTACCTTTATTTGTTTGATCTGTTTTTATTACTGCTATTTTATTATTATTATCTTTACCTGTATTAGCTGGAGCAATTACAATATTATTAACTGACCGAAATTTTAATACAACTNTTTTTGACCCAAGAGGAGGGGGAGACCCTATT</t>
  </si>
  <si>
    <t>ACH2726</t>
  </si>
  <si>
    <t>Sepiolina</t>
  </si>
  <si>
    <t>Sepiolina petasa</t>
  </si>
  <si>
    <t>GTATTTGATCTGGTTTACTGGGAACATCATTAAGTTTAATAATTCGAACTGAATTAGGAAAACCTGGTTCGTTATTAAATGATGATCAATTATATAATGTAGTAGTAACTGCACATGGTTTTGTTATAATTTTCTTTTTAGTAATACCTATTATAATTGGGGGTTTTGGTAATTGATTAGTACCTTTAATATTAGGAGCTCCTGATATAGCCTTCCCACGAATAAATAATATAAGATTTTGGTTATTACCCCCATCCTTAACTTTATTATTAGCATCCTCAGCAGTAGAAAGAGGAGCCGGTACAGGTTGAACAGTATACCCTCCTTTATCTAGAAATGTTTCTCATGCAGGTCCATCAGTTGATTTAGCTATTTTTTCTTTACATTTAGCAGGAATTTCTTCTATTTTAGGGGCCATTAATTTCATTACAACCATTATAAATATACGATGAGAAGGTTTACAAATAGAACGACTACCTTTATTTGTATGATCTGTTTTCATTACCGCTATTTTATTATTATTATCCTTACCAGTATTAGCAGGAGCTATTACAATACTATTAACAGACCGTAATTTTAATACTACTTTTTTTGACCCAAGAGGAGGAGGAGACCCTATT</t>
  </si>
  <si>
    <t>ACJ4542</t>
  </si>
  <si>
    <t>AAB1158</t>
  </si>
  <si>
    <t>GTGTGTGAGCGGGTTTGATTGGTATGGGTTTAAGACTATTAATTCGAATAGAGTTAGGTCGACCAGGTAG---TCTATTAGGGGACGATCATCTTTATAATGTTATCGTGACAGCTCATGCATTTCTTATAATTTTTTTTATAGTGATGCCTTTAATGATTGGTGGTTTTGGTAATTGGATGTTACCTCTTATACTAACTAGTCCTGATATGATTTTTCCTCGGTTGAACAACTTAAGGTTGTGGTTATTGTTTCCATCTCTTTATTTGTTATTATCATCTTCTTGGGTAGAGAGGGGGGTTGGGACCGGATGAACTGTTTATCCTCCTTTATCTTC---CTATGTTGGTCATAGGGGTTCATCTGTTGATCTAAGTATTTTTTCTCTCCATTTGGCTGGTGCTTCCTCAATTTTAGGTGCTATTAATTTCATAAGGACTATCAAGAATATGCGAGTAGGGAGTGTAAAAACTCGGAGTGAGCGAATAACTTTATTTGTTTGGGCTGTGGGTATTACTGTAGTATTATTGCTTATTTCATTGCCGGTTCTTGCCGGGGGTATTACTATATTACTTACAGATCGTAATTTGAATACTTCTTTTTTT-GATCCTACGGGAGGGGG</t>
  </si>
  <si>
    <t>CTTTGTGGTCTGGTTTAATTGGGTTAGCTTTGAGGCTTTTGATTCGAGCTGAGTTGGGTCAACCAGGAAG---GTTGTTAGGGGATGATCAATTGTACAATGTGATTGTTACAGCTCATGCTTTTATAATAATTTTTTTCTTGGTAATACCAATGATGATTGGTGGGTTTGGTAATTGGCTTATTCCTTTAATAATTGGTGCTCCTGATATAGCTTTTCCTCGATTAAATAATTTAAGGTTTTGGTTGCTTGTACCAGCTTTATTTTTGCTGTTAAGGTCATCATTGGTAGAGAGGGGTGTTGGTACAGGTTGAACAGTATACCCTCCTTTGTCTGG---AAGTGTTGCTCATTCTGGGGCTTCGGTGGATTTGGCCATTTTCTCTTTACATCTTGCCGGTGCTTCCTCAATTTTAGGTGCTATCAATTTTATCTCTACTGTTGGGAATATGCGATCCCCAGGTTTAGTCGC------TGAGCGAATTCCTTTGTTTGTTTGAGCTGTTACAGTGACAGCTGTGTTGTTAGTTGCTGCTTTACCAGTTTTAGCTGGTGCTATTACGATATTGCTTACTGATCGTAATCTGAACACTTCGTTTTTT-GACCCTACGGGGGGAGG</t>
  </si>
  <si>
    <t>ABX5028</t>
  </si>
  <si>
    <t>GTGTGTGAGCGGGTTTGATTGGTATGGGTTTGAGACTATTAATTCGAATAGAGTTAGGTCGACCAGGTAG---TCTATTGGGGGATGATCATCTTTATAATGTTATTGTGACAGCTCATGCATTCCTTATAATTTTTTTTATAGTGATGCCCTTAATGATTGGTGGTTTTGGTAATTGGATGCTACCTCTTATACTAACTAGTCCCGATATGATTTTTCCCCGGTTGAATAACTTAAGGCTGTGGCTATTGTTTCCATCTCTTTATTTGTTATTATCATCTTCTTGGGTAGAGAGGGGGGTTGGGACCGGATGGACTGTTTACCCTCCTTTATCTTC---CTATGTTGGTCATAGCGGGTTCATCTGTTGATCTAAGTTTTTTTCTCTTCATTTGGCTGGTGCTTCCTCGATTTTAGGTGCTATTAATTTCATAAGGACTATCAAGAATATGCGAGTAGGGAGTGTAAAAAC------TGAGCGAATAACTTTATTTGTTTGGGCTGTGGGTATTACTGTAGTATTATTGCTTATTTCATTGCCGGTTCTTGCCGGGGGTATCACTATATTACTTACGGATCGTAATTTGAATACTTCTTTTTTT-GATCCTACGGGAGGGGG</t>
  </si>
  <si>
    <t>ACQ7944</t>
  </si>
  <si>
    <t>Benthoctopus cf. profundorum JMS2009</t>
  </si>
  <si>
    <t>GAATTTGATCAGGTCTACTAGGTACATCTTTAAGATTAATAATTCGAACAGAACTAGGACAACCTGGATCATTATTAAATGATGATCAACTTTATAACGTCATCGTTACCGCCCACGCTTTTGTAATAATTTTCTTTCTAGTTATACCCGTAATAATTGGAGGATTTGGAAACTGATTAGTTCCCTTAATACTAGGAGCACCAGATATAGCATTCCCACGAATGAATAATATAAGATTTTGACTACTTCCCCCATCTTTAACCCTCCTCTTAACTTCAGCAGCAGTAGAAAGAGGAGCAGGAACAGGCTGAACCGTTTATCCCCCATTATCTAGAAACTTAGCTCACATAGGTCCATCTGTAGATCTAGCAATTTTTTCCCTTCACTTAGCAGGTGTTTCTTCTATTTTAGGAGCCATTAATTTTATCACAACTATTATTAATATACGATGAGAAGGTATACAAATAGAACGTCTTCCTTTATTTGTATGATCAGTCCTAATCACAGCAATTCTACTTCTGTTATCTTTACCAGTATTAGCAGGAGCAATCACCATACTTCTCACTGACCGTAATTTCAACACAACTTTTTTTGATCCTAGGGGAGGAGGAGATCCTATC</t>
  </si>
  <si>
    <t>ACQ6759</t>
  </si>
  <si>
    <t>Benthoctopus johnsonianus</t>
  </si>
  <si>
    <t>GAATTTGATCAGGCCTACTAGGTACATCATTAAGATTAATAATTCGAACAGAACTAGGACAACCTGGATCTTTATTAAATGATGATCAACTTTATAACGTCATTGTTACTGCCCACGCTTTTGTAATAATTTTCTTTTTAGTTATACCCGTAATAATCGGAGGATTTGGAAACTGATTAGTTCCCTTAATATTAGGAGCACCAGATATAGCATTTCCACGAATAAATAATATAAGATTTTGATTACTTCCTCCATCTTTAACCCTCCTCTTAACCTCAGCAGCAGTAGAAAGAGGAGCAGGAACAGGTTGAACTGTTTATCCCCCATTATCTAGAAATTTAGCTCACATAGGGCCATCTGTAGATCTAGCAATTTTCTCTCTTCATTTAGCAGGTATTTCCTCTATTTTAGGAGCTATTAATTTCATCACAACCATCATTAATATACGATGAGAAGGTATACAAATAGAACGTCTTCCTTTATTTGTATGATCAGTTCTAATCACAGCAATCCTACTTCTATTATCTTTACCAGTATTAGCAGGTGCAATCACCATACTTCTCACTGACCGTAATTTCAATACAACTTTTTTCGATCCAAGAGGAGGAGGAGATCCTATT</t>
  </si>
  <si>
    <t>ACY8614</t>
  </si>
  <si>
    <t>GTATCTGATCAGGTCTACTCGGCACCTCATTAAGCCTAATGATTCGTACTGAATTAGGTAAACCCGGATCATTATTAAATGATGACCAATTATATAACGTAGTAGTTACTGCACACGGTTTCGTCATAATCTTTTTTTTAGTCATGCCTATTATAATTGGAGGTTTTGGCAACTGACTGGTCCCCTTAATATTAGGGGCCCCTGATATAGCTTTCCCTCGAATAAATAATATAAGATTTTGATTACTTCCCCCTTCCCTAACCCTACTCTTAGCTTCCTCAGCCGTAGAAAGAGGAGCAGGAACAGGCTGAACAGTATACCCCCCTTTATCTAGAAATATTTCACACGCAGGTCCCTCAGTTGATTTAGCTATTTTCTCCCTTCACCTAGCCGGAGTATCCTCAATCCTTGGGGCCATCAACTTTATTACAACCATTTTAAATATACGATGGGAGGGTTTACAAATAGAACGTTTACCTTTATTTGTCTGATCAGTTTTTATTACTGCTATCCTACTACTGCTGTCCCTTCCTGTCTTAGCCGGAGCAATTACAATACTATTAACTGATCGAAATTTTAATACAACTTTCTTTGACCCAAGAGGGGGGGGAGACCCTATT</t>
  </si>
  <si>
    <t>ACY7926</t>
  </si>
  <si>
    <t>Rossia</t>
  </si>
  <si>
    <t>Rossia macrosoma</t>
  </si>
  <si>
    <t>GTATTTGATCAGGTCTACTCGGCACCTCATTAAGCCTAATGATTCGTACTGAATTAGGTAAACCCGGATCATTATTAAATGATGACCAATTATATAACGTAGTAGTTACTGCACACGGTTTCGTCATAATCTTTTTTTTAGTTATACCTATTATAATTGGAGGCTTTGGTAACTGATTAGTCCCCCTAATATTAGGGGCCCCTGATATAGCTTTCCCTCGAATAAATAATATAAGATTTTGATTACTTCCACCTTCCCTAACCCTACTCTTAGCTTCCTCAGCCGTAGAAAGAGGAGCAGGAACAGGCTGAACAGTATACCCCCCTTTATCTAGAAATATTTCACACGCAGGTCCCTCAGTTGATTTAGCTATTTTCTCCCTTCACCTCGCAGGAGTATCCTCAATCCTTGGAGCCATCAACTTCATTACAACCATTTTAAATATACGATGGGAAGGTTTACAAATAGAACGTTTACCTTTATTTGTCTGATCAGTTTTTATTACTGCTATCTTATTACTACTATCCCTTCCTGTTTTAGCCGGAGCAATTACAATACTATTAACTGATCGAAATTTTAATACAACTTTCTTTGACCCAAGAGGAGGCGGAGACCCTATT</t>
  </si>
  <si>
    <t>AAG1577</t>
  </si>
  <si>
    <t>AAH2924</t>
  </si>
  <si>
    <t>Cycloneritimorpha</t>
  </si>
  <si>
    <t>Neritidae</t>
  </si>
  <si>
    <t>Nerita</t>
  </si>
  <si>
    <t>Nerita costata</t>
  </si>
  <si>
    <t>GTGTATGATCTGGTTTAGTTGGGACTGCTTTGAGTTTATTGATTCGGGCTGAGCTTGGACAGCCAGGGGCTCTTTTAGGTGATGATCAGCTTTATAATGTAATTGTTACTGCCCATGCATTTGTTATAATTTTTTTCTTGGTAATGCCTATGATAATTGGGGGATTTGGTAATTGATTAGTTCCTTTGATGTTGGGAGCTCCTGATATGGCGTTTCCTCGGTTAAATAATATAAGTTTTTGATTGCTTCCGCCTTCATTAACTTTGTTGCTTGCTTCCTCTGCTGTTGAGAGTGGTGTTGGGACGGGTTGGACGGTATATCCTCCTTTGTCTGGGAATTTAGCTCATGCGGGAGGTTCTGTAGATCTGGCTATTTTTTCGTTACATTTAGCGGGTGTGTCTTCTATTTTAGGTGCTGTAAATTTCATTACTACAATTATTAATATGCGGTGACAAGGAATGCAGTTTGAGCGGTTGCCCCTCTTTGTATGGTCGGTAAAGATTACTGCTATTCTTTTGCTGTTGTCACTGCCTGTTCTTGCTGGTGCAATTACTATGTTGTTAACTGATCGAAATTTTAATACATCT--TTCTTTGATCCTGCCGGAGGTGGAGATCCTA</t>
  </si>
  <si>
    <t>GTGTATGATCCGGTTTAGTTGGGACTGCTTTAAGTCTCTTGATTCGGGCTGAGCTTGGGCAGCCTGGGGCTCTTTTGGGTGATGATCAGTTGTATAATGTAATTGTTACTGCTCATGCATTTGTGATAATTTTCTTTTTGGTGATGCCTATGATGATTGGGGGATTTGGGAACTGACTGGTTCCTCTAATATTAGGGGCTCCGGATATGGCGTTTCCTCGATTGAACAATATAAGTTTCTGATTGCTCCCTCCTTCATTAACTTTACTTCTTGCTTCTTCCGCTGTTGAAAGTGGGGTGGGGACAGGTTGAACAGTGTATCCTCCTTTATCTGGTAATCTGGCTCACGCAGGAGGTTCTGTAGATTTGGCTATCTTTTCGCTCCATCTCGCAGGTGTGTCTTCTATTTTGGGGGCCGTAAATTTCATTACTACAATTATTAACATGCGATGACAGGGGATACAGTTTGAGCGGTTGCCTCTCTTTGTTTGATCCGTGAAGATTACTGCTATTCTTCTATTGTTGTCACTACCTGTTCTTGCGGGTGCGATTACTATGTTGTTAACTGATCGGAACTTTAATACATCT--TTCTTTGACCCTGCTGGAGGTGGTGATCCTA</t>
  </si>
  <si>
    <t>AAA1277</t>
  </si>
  <si>
    <t>GTGTATGATCTGGTTTGGTCGGGACTGCCCTAAGTCTTTTGATTCGGGCTGAGCTTGGACAGCCAGGGGCTCTTTTAGGTGATGATCAACTTTATAATGTGATTGTTACCGCTCACGCATTTGTGATAATTTTTTTCTTGGTAATGCCTATGATAATTGGGGGATTTGGTAATTGATTAGTTCCTCTGATACTAGGAGCTCCTGACATGGCGTTTCCTCGATTAAATAATATAAGTTTTTGGTTACTTCCTCCTTCGTTGACTTTGTTGCTTGCTTCTTCTGCAGTTGAAAGAGGTGTGGGTACAGGTTGGACAGTATATCCTCCTTTATCTGGTAACTTAGCTCATGCAGGGGGCTCTGTAGATTTAGCAATTTTTTCTTTACATTTAGCTGGTGTTTCTTCTATTTTAGGTGCTGTAAACTTCATTACTACAATTATTAATATACGGTGACAAGGAATGCAGTTTGAGCGATTACCTCTTTTTGTTTGGTCGGTAAAGATTACTGCCATTCTCCTCTTACTTTCTCTGCCTGTTCTTGCTGGTGCAATTACTATGTTGTTAACTGATCGAAACTTTAATACATCC--TTTTTTGATCCTGCAGGTGGTGGAGATCCAA</t>
  </si>
  <si>
    <t>AAH3356</t>
  </si>
  <si>
    <t>AAC8610</t>
  </si>
  <si>
    <t>GTGTGTGATCTGGTTTAGTTGGGACTGCCTTGAGACTTTTAATTCGAGCTGAGCTTGGTCAGCCAGGGGCTCTTTTAGGTGATGATCAGCTTTATAATGTAATTGTTACTGCTCATGCTTTTGTAATAATTTTCTTTTTAGTAATGCCTATGATGATTGGTGGATTTGGTAATTGATTGGTTCCTTTAATGCTAGGGGCTCCTGATATGGCATTTCCTCGATTAAATAACATAAGTTTTTGATTGCTTCCGCCTTCATTGACTTTATTACTCGCTTCTTCTGCTGTTGAGAGTGGGGTAGGAACGGGTTGAACAGTATATCCTCCTCTGTCTGGGAACTTGGCTCATGCAGGAGGTTCTGTAGACTTAGCTATTTTTTCGTTGCACTTGGCTGGTGTTTCTTCAATTTTAGGTGCTGTAAATTTTATTACCACGATTATTAATATGCGATGACAGGGGTTGCAATTTGAACGATTGCCTCTTTTTGTGTGGTCTGTAAAAATTACTGCCATTCTTCTTTTACTATCTTTGCCTGTTCTTGCAGGTGCAATTACTATGTTACTGACTGATCGAAATTTTAATACATCT--TTCTTTGATCCTGCTGGAGGTGGAGATCCTA</t>
  </si>
  <si>
    <t>Neogastropoda</t>
  </si>
  <si>
    <t>Turridae</t>
  </si>
  <si>
    <t>Gemmula</t>
  </si>
  <si>
    <t>Gemmula speciosa</t>
  </si>
  <si>
    <t>GTATATGGTCCGGTCTAGTGGGAACTGCTTTAAGTCTTCTTATTCGAGCCGAATTAGGGCAACCTGGGGCGCTGCTTGGTGACGATCAATTATATAATGTAATTGTAACGGCTCATGCTTTTGTTATAATTTTTTTTTTAGTTATACCAATGATAATTGGTGGATTTGGTAATTGATTGGTTCCTTTAATATTAGGAGCTCCTGATATAGCATTTCCTCGATTAAATAATATAAGTTTCTGGTTACTTCCTCCTTCATTATTGTTGCTATTATCATCAGCTGCAGTAGAAAGAGGGGCTGGTACAGGATGAACTGTTTATCCTCCTTTAGCTGGAAATCTGGCTCACGCCGGTGGTTCAGTAGATCTGGCTATTTTTTCTTTACACTTAGCTGGGGCATCTTCTATTTTAGGGGCAGTTAATTTTATTACTACTATTATTAATATGCGATGAAAAGGAATGAAATTTGAACGTCTTTCTTTATTTGTATGATCAGTAAAGATTACTGCTATTTTATTACTGCTTTCTTTACCAGTACTTGCAGGAGCTATTACAATACTTTTAACTGATCGAAATCTTAATACCGCT--TTTTTTGACCCAGCCGGAGGTGGAGATCCAA</t>
  </si>
  <si>
    <t>AAA3200</t>
  </si>
  <si>
    <t>GTGTATGATCTGGTTTAGTTGGAACGGCTCTTAGACTTTTAATTCGGGCTGAACTTGGGCAGCCTGGAGCCCTTTTGGGCGATGATCAGCTTTATAATGTAATTGTTACTGCTCATGCGTTTGTAATAATTTTCTTTTTAGTAATGCCTATGATGATTGGGGGATTCGGTAATTGATTAGTTCCCTTAATGTTAGGGGCTCCTGATATGGCTTTTCCCCGGTTGAATAATATAAGTTTTTGATTGCTTCCTCCCTCTTTAACTTTGTTACTTGCTTCTTCTGCTGTAGAAAGTGGTGTCGGGACGGGTTGAACAGTATATCCTCCTTTGTCTGGGAATTTAGCCCATGCAGGGGGATCTGTAGATCTAGCTATTTTTTCTTTACACTTAGCAGGTGTTTCTTCTATTTTAGGTGCTGTAAATTTTATTACTACAATCATTAACATGCGATGACAAGGAATGCAGTTCGAGCGATTGCCTCTTTTTGTGTGATCAGTGAAGATTACTGCAATTCTTCTTCTACTTTCTTTACCTGTGCTTGCTGGTGCAATTACTATGTTGCTAACTGATCGTAATTTCAATACATCT--TTCTTTGATCCCGCAGGAGGTGGAGATCCTA</t>
  </si>
  <si>
    <t>AAJ0396</t>
  </si>
  <si>
    <t>AAB3075</t>
  </si>
  <si>
    <t>Muricidae</t>
  </si>
  <si>
    <t>Favartia</t>
  </si>
  <si>
    <t>Favartia jeanae</t>
  </si>
  <si>
    <t>GAATATGATCTGGGCTTGTTGGAACTGCTTTAAGTTTACTTATTCGAGCTGAATTAGGACAACCTGGAGCTCTTTTAGGGGATGATCAATTATATAATGTTATTGTTACAGCTCATGCTTTTGTAATAATTTTTTTCTTAGTAATGCCAATAATAATTGGTGGATTTGGGAATTGATTAGTTCCTTTAATATTAGGAGCCCCAGATATGGCTTTTCCTCGGTTAAATAATATGAGTTTTTGACTTCTTCCTCCTGCTCTTTTTTTACTTCTTTCTTCTGCAGCAGTAGAAAGAGGAGTTGGTACAGGATGAACTGTTTATCCTCCTCTTTCAGGAAATCTAGCTCATGCTGGTGGATCAGTAGATCTTGCGATTTTTTCTCTACACCTAGCTGGGGCTTCTTCTATTCTAGGTGCAGTAAATTTTATTACAACTATTATTAATATACGTTGACGTGGAATACAGTTTGAACGTCTTCCTTTATTTGTATGATCAGTAAAAATTACTGCTATTTTACTTCTTTTATCTTTGCCTGTATTAGCTGGAGCTATTACTATACTTTTAACTGATCGAAATTTTAATACAGCA--TTTTTTGATCCAGCAGGAGGTGGAGATCCAA</t>
  </si>
  <si>
    <t>Buccinidae</t>
  </si>
  <si>
    <t>Cancellopollia</t>
  </si>
  <si>
    <t>Cancellopollia gracilis</t>
  </si>
  <si>
    <t>GAATATGATCTGGGCTGGTTGGAACCGCTTTAAGTTTACTTATTCGAGCTGAATTAGGACAACCTGGAGCTTTATTAGGCGACGATCAACTTTACAATGTGATTGTTACAGCACATGCTTTTGTTATAATTTTTTTTCTAGTAATACCCATAATAATTGGTGGGTTTGGAAATTGATTAGTTCCTTTAATGCTAGGTGCTCCAGACATAGCTTTTCCCCGATTGAATAATATAAGGTTTTGACTTCTTCCTCCTGCTTTGTTACTATTACTGTCATCGGCTGCAGTTGAAAGAGGCGTTGGAACAGGATGAACTGTTTATCCTCCTTTAGCAGGAAACTTGGCTCATGCTGGTGGGTCCGTAGATTTAGCAATTTTTTCTCTTCATCTTGCAGGTGCATCTTCCATTTTAGGCGCTGTAAATTTTATTACAACTATTATTAACATACGATGACGGGGTATACAATTTGAACGGCTTCCTTTATTTGTTTGATCAGTAAAAATTACTGCTATTTTACTCCTTTTATCTCTTCCTATTTTAGCTGGAGCTATTACTATGCTTTTAACTGATCGAAATTTCAATACTGCT--TTTTTTGACCCAGCAGGAGGTGGAGATCCTA</t>
  </si>
  <si>
    <t>AAA6876</t>
  </si>
  <si>
    <t>Rapana</t>
  </si>
  <si>
    <t>Rapana venosa</t>
  </si>
  <si>
    <t>GAATGTGATCAGGATTGGTAGGAACTGCTCTAAGTTTACTTATTCGAGCTGAATTAGGACAACCTGGGGCGTTGTTAGGAGATGATCAGTTATACAATGTTATTGTTACTGCACATGCTTTTGTAATAATTTTTTTCTTAGTTATGCCAATAATAATTGGTGGATTTGGAAATTGATTAGTTCCTTTAATACTAGGAGCTCCTGATATAGCTTTCCCTCGATTAAACAATATAAGTTTCTGACTACTTCCTCCAGCTCTGTTATTACTTCTTTCTTCAGCTGCTGTTGAAAGAGGGGTTGGGACAGGATGAACTGTTTATCCTCCTCTAGCAGGGAATTTAGCTCATGCTGGTGGTTCTGTAGATCTTGCAATTTTTTCTTTACATTTAGCAGGTGTTTCTTCTATTTTAGGAGCTGTTAATTTTATTACTACAATTATTAATATACGTTGACGTGGTATACAATTTGAACGGCTTCCATTGTTTGTATGATCAGTTAAAATTACAGCAATTCTTCTCTTACTATCTTTACCTGTTTTAGCAGGTGCTATTACAATATTATTAACGGACCGGAACTTTAATACGGCA--TTTTTTGACCCAGCAGGAGGTGGGGATCCTA</t>
  </si>
  <si>
    <t>AAI7334</t>
  </si>
  <si>
    <t>AAD8322</t>
  </si>
  <si>
    <t>GGGTTTGATCTGGGTTGGCAGGTACTGGTCTGAGAATGTTAATTCGGGCTGAGCTAGGTCAACCTGGTTCTTTACTAGGAGATGATCAGCTATATAATGTGATTGTGACTGCGCATGCTTTTGTTATGATTTTTTTTTTGGTAATACCAATGATAATTGGAGGTTTTGGAAATTGGTTAGTTCCTCTTATGCTCGGAGCTCCAGATATGGCTTTTCCTCGTTTAAATAATATGAGGTTTTGGTTGTTAGTTCCTTCTTTGTTTTTACTTCTTGCTTCTTCTGCTGTTGAAAGAGGAGTGGGTACAGGTTGGACGGTATATCCACCTCTTTCTAGAAATGTGGCTCATTCTGGGTCTTCTGTTGATTTGGCTATTTTTTCTCTTCACTTGGCTGGTATTTCTTCAATTCTTGGGGCTGTTAATTTTATTACTACAGTGGTAAATATTCGTTGGCGGGGTCTTCAGTTTGAGCGATTACCTTTATTTGTTTGATCTGTTAAAATTACGGCTATTTTACTTCTTCTTTCTCTTCCTGTGCTTGCTGGGGCTATCACTATACTCTTAACTGATCGTAATTTTAATACTTGT--TTTTTTGATCCTGGAGGAGGGGGTGATCCTA</t>
  </si>
  <si>
    <t>Splendrillia</t>
  </si>
  <si>
    <t>Splendrillia sp.</t>
  </si>
  <si>
    <t>GAATATGATCAGGTTTAGTTGGTACTGCTTTAAGTCTTCTTATTCGAGCTGAATTAGGCCAACCGGGTGCATTGCTTGGGGATGATCAACTATATAATGTAATTGTTACAGCACATGCTTTTGTAATAATTTTTTTTTTAGTTATACCAATAATAATTGGGGGATTTGGAAATTGATTGGTACCTTTAATATTAGGTGCTCCTGATATAGCTTTTCCTCGTTTAAATAATATAAGTTTTTGACTTTTACCTCCATCACTTTTATTATTACTATCATCAGCTGCTGTAGAGAGAGGAGCTGGAACTGGATGAACAGTTTATCCTCCATTAGCTAGAAATTTAGCACATGCTGGAGGTTCAGTAGATTTAGCTATTTTTTCTTTACATCTTGCAGGTGCTTCTTCTATTTTAGGTGCGGTAAATTTTATTACCACAATTATCAATATACGGTGACAAGGAATACAATTTGAACGTCTTCCGTTATTTGTGTGATCTGTAAAAATTACAGCTATTTTATTACTACTATCATTGCCTGTGCTTGCAGGTGCAATTACAATACTACTAACTGATCGAAACTTTAATACCGCT--TTTTTTGACCCTGCAGGAGGTGGAGATCCTA</t>
  </si>
  <si>
    <t>AAC0531</t>
  </si>
  <si>
    <t>GAGTTTGGTCTGGACTGGCGGGTACTGGCTTAAGGATGCTAATTCGAGCCGAGTTAGGGCAACCTGGGTCATTGTTAGGGGATGATCAGTTATATAATGTTATTGTGACTGCACATGCTTTTGTTATGATTTTTTTTTTGGTTATACCAATAATAATTGGGGGTTTTGGTAATTGGTTGGTTCCTTTAATGCTTGGGGCTCCTGATATGGCTTTTCCACGGCTAAATAATATAAGTTTTTGATTATTACCTCCGTCTTTGTTTTTGCTTCTTGCTTCTTCTGCTGTTGAAAGAGGGGTGGGTACGGGATGAACAGTGTATCCTCCTCTTTCTAGAAATGTAGCTCATTCTGGGTCTTCGGTTGACTTAGCTATTTTTTCTTTGCATTTGGCTGGTGTTTCCTCAATTCTTGGGGCTGTAAACTTTATTACTACTGTAATTAACATTCGGTGACGGGGCCTTCAGTTTGAGCGTTTGCCTTTATTCGTATGATCTGTTAAAATCACTGCTATCTTGCTTCTTCTTTCTCTTCCAGTGTTGGCTGGGGCTATTACTATACTCTTAACTGATCGTAATTTTAATACTTGT--TTCTTTGACCCTGGAGGAGGGGGAGACCCTA</t>
  </si>
  <si>
    <t>AAJ2407</t>
  </si>
  <si>
    <t>AAB9680</t>
  </si>
  <si>
    <t>GGATATGATCTGGTTTAGTCGGTACTGCTCTTAGTTTGCTTATCCGGGCTGAACTTGGTCAGCCCGGGGCGTTATTAGGTGATGATCAATTATATAATGTAATTGTAACAGCACATGCTTTTGTTATAATTTTTTTCTTAGTAATACCTATAATAATTGGAGGATTTGGTAACTGGCTAGTTCCCTTAATGCTAGGAGCCCCTGATATAGCTTTTCCTCGATTAAATAATATAAGTTTTTGACTTTTACCACCTGCTCTTTTGTTATTACTTTCATCCGCTGCAGTAGAAAGAGGAGTTGGGACTGGCTGGACTGTGTATCCTCCGTTGGCTGGTAACCTAGCTCATGCCGGGGGTTCAGTAGACTTGGCTATTTTTTCTTTACATCTTGCTGGTGCTTCCTCAATTCTCGGTGCAGTGAATTTTATTACAACTATTATTAACATACGATGACGTGGTATGCAATTTGAACGGCTTCCGCTTTTTGTTTGATCTGTAAAAATTACAGCTATTTTATTATTATTATCTTTACCAGTTCTAGCTGGTGCTATTACTATGTTACTTACTGATCGAAATTTTAATACTGCC--TTCTTCGACCCAGCAGGAGGTGGGGACCCGG</t>
  </si>
  <si>
    <t>Conidae</t>
  </si>
  <si>
    <t>Borsonia</t>
  </si>
  <si>
    <t>Borsonia sp.</t>
  </si>
  <si>
    <t>GGATATGGTCTGGTTTAGTTGGTACTGGCTTAAGACTTCTTATCCGTGCAGAACTAGGGCAACCGGGGGCTTTATTAGGTGACGATCAACTATATAATGTTATTGTTACAGCCCACGCTTTCGTTATGATTTTTTTTCTTGTTATACCTATAATAATTGGGGGCTTTGGGAACTGGCTAGTTCCTTTAATATTAGGGGCTCCAGATATAGTTTTTCCTCGCTTAAATAATATAAGTTTTTGGCTTTTACCTCCTGCTTTATTACTGCTTCTTTCATCAGCTGCAGTTGAAAGAGGAGCAGGAACAGGGTGAACTGTATATCCCCCTTTAGCCGGAAATTTAGCCCATGCCGGAGGTTCTGTAGATCTTGCTATTTTTTCTTTACATTTAGCTGGTGCTTCTTCTATTTTAGGAGCAGTAAATTTTATTACTACTATTGTTAATATGCGATGACAAGGTATACAGTTTGAACGGCTTCCCCTTTTCGTCTGATCTGTTAAAATCACTGCTATTTTACTTCTTTTATCACTCCCTGTTTTAGCTGGGGCAATTACAATACTTTTAACAGACCGAAATTTTAATACTGCA--TTTTTTGATCCTGCGGGAGGTGGAGATCCTA</t>
  </si>
  <si>
    <t>AAD8324</t>
  </si>
  <si>
    <t>GAATATGATCAGGTTTAGTTGGTACTGCTTTAAGTCTTCTTATTCGGGCTGAACTAGGACAACCAGGTGCCTTACTTGGTGATGATCAATTATATAATGTAATTGTTACAGCACATGCTTTTGTGATAATTTTTTTCTTAGTTATACCTATAATAATTGGAGGATTTGGAAATTGGCTAGTTCCTCTAATGTTAGGTGCTCCTGATATAGCTTTTCCTCGCTTAAATAATATAAGTTTTTGACTTTTACCACCATCACTTTTATTATTGTTATCCTCAGCTGCTGTAGAAAGAGGGGCTGGGACTGGATGGACTGTTTACCCTCCTTTAGCAAGAAATTTAGCACATGCCGGAGGTTCAGTAGATTTAGCTATTTTTTCTTTACATCTTGCAGGTGCTTCTTCTATTTTAGGTGCAGTAAATTTCATTACTACAATTATTAACATACGATGGCAAGGAATACAATTTGAGCGCCTTCCATTATTTGTATGATCTGTAAAGATTACAGCTATTTTATTACTGTTATCTTTACCAGTACTTGCAGGTGCAATTACAATATTATTAACTGACCGAAATTTTAATACCGCT--TTTTTTGACCCTGCGGGAGGTGGTGATCCTA</t>
  </si>
  <si>
    <t>AAK6034</t>
  </si>
  <si>
    <t>AAE7029</t>
  </si>
  <si>
    <t>Hexaplex</t>
  </si>
  <si>
    <t>Hexaplex trunculus</t>
  </si>
  <si>
    <t>GTATATGGTCAGGGCTTGTTGGTACTGCTTTAAGTCTTCTTATTCGAGCTGAATTAGGACAGCCTGGGGCTTTACTAGGAGACGATCAGTTATATAATGTTATTGTAACTGCACATGCCTTTGTTATAATTTTCTTTTTAGTTATACCTATAATGATTGGTGGATTTGGTAACTGGTTAGTGCCTCTTATATTAGGAGCTCCAGATATGGCTTTTCCTCGATTAAATAATATAAGATTTTGGTTACTTCCTCCATCGCTGCTTCTTTTACTATGTTCTGCTGCAGTAGAAAGGGGGGTGGGAACTGGATGAACAGTTTATCCGCCTCTTTCTGGAAACCTGGCGCATGCTGGAGGATCTGTAGATTTAGCAATTTTTTCTTTGCATTTAGCTGGTGCTTCTTCCATTCTTGGTGCTGTGAATTTTATTACAACTATCATTAATATACGATGGCGAGGGATACAATTTGAGCGTGTACCTTTATTTGTTTGATCTGTTAAGATTACGGCTATTTTATTGCTTTTATCTTTACCTGTTTTAGCAGGGGCTATTACTATACTATTAACTGATCGGAATTTTAATACGGCG--TTCTTTGATCCTGCAGGAGGTGGAGATCCTA</t>
  </si>
  <si>
    <t>Sorbeoconcha</t>
  </si>
  <si>
    <t>Terebridae</t>
  </si>
  <si>
    <t>Hastula</t>
  </si>
  <si>
    <t>Hastula strigilata</t>
  </si>
  <si>
    <t>GAATATGATCAGGGTTAGTTGGTACTGCTTTAAGTTTACTTATTCGTGCTGAATTAGGACAACCTGGAGCATTGCTTGGAGATGATCAATTATATAATGTTATTGTTACAGCTCATGCTTTTGTTATAATTTTTTTCTTAGTTATACCTATAATAATTGGTGGATTTGGAAATTGATTAGTACCTTTAATGTTAGGAGCTCCTGATATGGCTTTTCCTCGCTTAAATAATATAAGTTTTTGGCTTTTACCTCCTGCATTATTGTTATTATTATCATCTTCTGCAGTAGAAAGAGGTGTTGGGACTGGATGAACTGTTTATCCACCTTTGGCTGGAAATTTGGCACATGCCGGAGGGTCAGTAGATTTGGCTATTTTTTCTTTACATCTTGCAGGTGCTTCTTCTATTTTAGGAGCTGTAAATTTTATTACTACAATTATTAATATACGATGACAAGGAATACAATTTGAACGTCTTCCTTTATTTGTTTGATCAGTTAAAATTACTGCTGTTCTATTATTATTATCATTACCTGTTCTTGCAGGAGCTATTACTATGCTTTTAACTGATCGTAATTTAAATACAGCT--TTTTTTGATCCAGCAGGAGGTGGGGATCCCA</t>
  </si>
  <si>
    <t>AAE1976</t>
  </si>
  <si>
    <t>Chicomurex</t>
  </si>
  <si>
    <t>Chicomurex laciniatus</t>
  </si>
  <si>
    <t>GTATGTGGTCAGGACTAGTAGGTACCGCCTTAAGTCTTCTTATTCGAGCTGAGTTAGGGCAACCTGGAGCTTTGTTAGGTGACGATCAGTTGTATAATGTTATTGTAACTGCACATGCTTTTGTTATAATTTTCTTTTTGGTTATACCTATGATAATTGGGGGTTTTGGTAATTGATTGGTACCTCTTATATTAGGGGCTCCAGATATAGCTTTCCCACGATTAAATAATATGAGATTTTGGTTACTTCCTCCAGCACTTCTTCTTTTACTATCTTCTGCTGCAGTAGAAAGGGGAGTGGGTACTGGATGAACAGTATATCCTCCTCTTGCTGGAAATTTGGCACATGCTGGAGGGTCTGTAGATCTAGCGATTTTTTCTCTTCATTTGGCGGGTGTCTCTTCTATTCTTGGTGCTGTAAATTTTATTACAACTATTATTAATATACGGTGGCGAGGAATGCAGTTTGAACGTGTACCTCTCTTTGTTTGATCTGTTAAGATTACAGCTATTCTGCTCCTTTTATCTTTACCTGTTTTGGCTGGGGCTATTACTATGCTGTTAACTGATCGAAATTTTAATACAGCG--TTTTTTGACCCTGCAGGAGGTGGGGATCCTA</t>
  </si>
  <si>
    <t>AAO3730</t>
  </si>
  <si>
    <t>AAB9677</t>
  </si>
  <si>
    <t>Fasciolariidae</t>
  </si>
  <si>
    <t>GTATGTGGTCGGGTTTAGTTGGTACTGCTCTCAGGCTTCTCATTCGAGCTGAATTAGGACAACCCGGAGCTTTATTAGGTGACGATCAGTTATATAATGTTATTGTAACAGCTCATGCTTTTGTTATAATTTTTTTTCTAGTTATACCTATGATAATTGGGGGTTTTGGCAACTGATTGGTTCCTTTAATATTGGGGGCTCCAGATATGGCTTTTCCTCGTCTTAATAACATAAGGTTTTGACTTTTACCACCAGCTTTATTACTTTTACTTTCCTCAGCTGCAGTAGAGAGAGGGGTAGGTACAGGCTGAACTGTGTACCCTCCTTTAGCTGGGAATTTAGCTCATGCTGGGGGTTCTGTTGATTTAGCTATCTTTTCTTTACATCTTGCAGGTGTTTCATCTATTTTAGGTGCTGTAAATTTTATTACAACTATTATTAATATACGTTGACGTGGAATGCAATTTGAACGTCTTCCTCTCTTTGTTTGATCAGTAAAAATTACTGCTATTCTGCTTTTATTATCCTTACCGGTCTTAGCTGGAGCTATTACTATGCTTCTTACTGATCGAAATTTTAATACTGCC--TTTTTTGATCCTGCAGGGGGAGGAGATCCCA</t>
  </si>
  <si>
    <t>GAATATGGTCTGGTTTAGTTGGTACTGCCTTAAGCCTTCTTATTCGTGCAGAGTTAGGTCAACCAGGGGCCTTATTAGGGGATGATCAGTTGTATAATGTTATTGTTACAGCCCATGCTTTTGTTATGATTTTTTTTCTTGTTATACCTATAATAATTGGAGGTTTTGGAAATTGATTAGTTCCTTTAATATTAGGAGCTCCGGATATAGTATTCCCTCGCTTAAATAATATAAGTTTTTGGCTTCTTCCTCCTGCTTTATTATTACTTCTTTCTTCAGCTGCAGTTGAAAGGGGAGCGGGAACAGGATGAACTGTATACCCCCCTTTAGCTGGAAATTTAGCTCATGCTGGAGGTTCTGTAGATCTTGCTATTTTTTCTTTACATTTGGCTGGTGCATCTTCTATTTTAGGTGCAGTAAATTTTATTACTACTATTATTAATATACGATGACAAGGTATACAGTTTGAGCGGCTTCCTCTTTTCGTATGATCTGTTAAAATTACTGCTATTTTACTTCTTTTATCTCTTCCTGTATTAGCTGGGGCTATTACAATACTTTTAACAGATCGAAATTTTAATACGGCA--TTTTTTGACCCCGCAGGAGGTGGGGATCCTA</t>
  </si>
  <si>
    <t>AAD2542</t>
  </si>
  <si>
    <t>Urosalpinx</t>
  </si>
  <si>
    <t>Urosalpinx cinerea</t>
  </si>
  <si>
    <t>GTATGTGATCGGGGCTTGTTGGTACTGCCTTAAGTCTTTTAATTCGAGCTGAATTAGGACAGCCTGGGGCTTTATTAGGAGACGATCAGCTATATAATGTTATTGTAACAGCACATGCTTTTGTAATAATTTTTTTTCTTGTAATACCAATAATAATTGGTGGATTTGGGAACTGATTAGTACCTTTAATATTAGGTGCTCCAGATATAGCTTTTCCACGACTTAATAATATAAGATTTTGACTCTTACCTCCTGCTCTCTTACTTTTACTTTCTTCTGCAGCAGTAGAAAGGGGAGTAGGTACAGGTTGAACTGTATACCCCCCATTAGCTGGTAATTTAGCACATGCTGGAGGATCTGTAGATTTAGCTATTTTTTCTTTACATTTAGCAGGAGTTTCATCTATTTTAGGTGCAGTAAATTTTATTACAACTATTATTAATATGCGTTGACGAGGGATGCAATTTGAACGCCTTCCTTTATTTGTATGATCTGTAAAAATTACAGCTATTTTACTTCTTTTGTCATTACCTGTATTAGCTGGAGCAATTACTATGTTATTAACTGATCGAAATTTTAATACGGCT--TTTTTTGACCCAGCAGGTGGTGGTGATCCAA</t>
  </si>
  <si>
    <t>AAL6787</t>
  </si>
  <si>
    <t>ACI7540</t>
  </si>
  <si>
    <t>Stylommatophora</t>
  </si>
  <si>
    <t>GGGTATGGTGCGGAATAGTAGGAACTGGTTTATCATTATTAATTCGATTAGAATTAGGAACA---AGTGGTGTACTATTAGATGATCATTTTTTTAATGTTATTGTAACAGCTCATGCTTTTGTAATAATTTTTTTTATAGTAATACCAGTAATAATTGGGGGTTTTGGTAATTGAATAGTTCCTTTATTAATTGGTGCACCTGATATAAGGTTTCCTCGAATAAATAATATAAGGTTTTGGTTATTACCTCCTTCTTTTATTTTTCTTATTGTTTCAAGTATAGTTGAAGGTGGGGCTGGGACAGGATGAACTGTATACCCACCGTTAAGAAGGTCATTAGGTCATGCTGGGGCTTCAGTGGATTTGGCAATTTTTTCACTTCATTTGGCTGGAATATCATCTATTTTAGGGGCTATTAATTTTATTACTACTATTTTTAATATGCGATCATCTGGTTTAACATTTGAACGAATAAGCTTATTTGTATGATCAATTTTAGTTACAGTTTTTTTATTATTACTATCATTACCTGTATTAGCAGGAGCAATTACCATGTTATTAACTGATCGTAATTTTAATACTAGG--TTTTTTGATCCTGCTGGTGGTGGTGACCCTA</t>
  </si>
  <si>
    <t>Pulmonata</t>
  </si>
  <si>
    <t>GGGTGTGATGTGGAATAGTTGGGACAGGATTATCTTTATTAATTCGATTGGAGCTAGGAACT---TCAGGAGTATTAATAGACGATCATTTTTTTAATGTGATTGTCACAGCTCATGCGTTTGTAATAATTTTTTTTATAGTAATACCTATTATAATTGGGGGGTTTGGTAATTGAATAGTACCTTTATTAATTGGTGCACCTGATATAAGATTTCCACGAATAAATAATATAAGATTTTGATTGCTTCCACCATCATTTGTATTTTTAATTTGTTCTAGGATAGTGGAAGGAGGGGCTGGAACAGGGTGAACTGTATACCCGCCTTTAAGAGGTCCTGTAGGACATAGTGGAGCTTCTGTAGATTTGGCAATTTTTTCTCTTCATTTAGCGGGTATATCTTCAATTTTAGGTGCTATTAATTTTATTACTACGATTTTTAATATACGTTCTCCTGGTATATCTATAGAACGAGTAAGTTTATTTGTTTGATCAATTTTAGTAACTGTTTTTCTTTTGCTTTTATCTTTACCAGTTTTAGCCGGAGCTATTACAATATTATTAACAGACCGAAATTTTAATACAAGA--TTTTTTGATCCTGCAGGAGGCGGAGATCCTA</t>
  </si>
  <si>
    <t>AAI9790</t>
  </si>
  <si>
    <t>Vetigastropoda</t>
  </si>
  <si>
    <t>Haliotidae</t>
  </si>
  <si>
    <t>Discus</t>
  </si>
  <si>
    <t>Discus rotundatus</t>
  </si>
  <si>
    <t>GAGTGTGATGTGGTATAGTAGGGACTGGGCTATCTTTGTTAATCCGGTTAGAATTAGGAACA---TCAGGTGTATTAATGGATGATCATTTTTTTAATGTGATTGTCACAGCTCATGCTTTTGTAATAATTTTTTTTATAGTAATACCTGTTATAATTGGTGGATTCGGGAATTGAATGGTTCCATTATTAATTGGGGCCCCTGATATAAGATTCCCTCGAATAAATAATATAAGATTTTGGTTATTACCTCCATCTTTTGTTTTTCTTATTTGTTCAAGAATGGTTGAAGGCGGTGCCGGGACAGGATGAACTGTTTATCCACCTTTAAGAGGCCCAGTTGGGCATAGAGGTGCTTCAGTTGATCTTGCTATTTTTTCCCTTCATTTGGCTGGGATATCATCTATTTTAGGGGCAATTAATTTTATTACTACTATTTTTAATATGCGATCTCCAGGAATAACTATAGAACGAGTTAGATTATTTGTATGATCAATCTTAGTAACAGTGTTTTTATTACTTTTATCATTACCTGTTTTGGCGGGAGCTATTACTATATTATTAACTGATCGTAATTTTAATACTAGG--TTTTTTGATCCTGCTGGTGGAGGTGATCCTA</t>
  </si>
  <si>
    <t>AAO6985</t>
  </si>
  <si>
    <t>ACJ9606</t>
  </si>
  <si>
    <t>Nassariidae</t>
  </si>
  <si>
    <t>Nassarius</t>
  </si>
  <si>
    <t>Nassarius incrassatus</t>
  </si>
  <si>
    <t>GGATATGATCTGGATTGGTTGGGACAGCTTTAAGTCTTCTTATTCGTGCTGAACTTGGCCAACCCGGGGCACTTCTTGGTGACGATCAGCTTTACAATGTAATTGTAACAGCTCACGCTTTTGTAATAATTTTTTTCTTAGTAATGCCTATGATAATTGGAGGTTTTGGGAATTGACTAGTTCCCTTAATATTAGGAGCTCCTGACATAGCTTTTCCTCGTTTAAATAACATAAGATTCTGATTGCTTCCTCCTGCCTTGCTTCTTTTACTGTCTTCAGCTGCAGTCGAAAGAGGGGCGGGTACAGGGTGGACAGTATACCCCCCTCTATCCGCTAATTTGGCCCATGCAGGTGGCTCTGTTGATTTAGCTATTTTCTCGTTACATCTTGCAGGTGTATCTTCGATTTTAGGAGCTGTAAATTTTATTACAACTATTATTAATATACGATGACGAGGAATGCAATTTGAACGACTTCCTCTATTTGTGTGGTCTGTAAAAATTACAGCTGTTTTGCTGCTTCTATCTCTGCCTGTGCTAGCCGGAGCCATTACGATGCTCCTAACAGATCGAAATTTCAACACGGCT--TTCTTTGACCCAGCAGGAGGTGGGGACCCTA</t>
  </si>
  <si>
    <t>Nassarius wolffi</t>
  </si>
  <si>
    <t>GAATATGATCAGGATTGGTCGGGACAGCTTTAAGACTTCTTATTCGTGCTGAACTTGGACAACCTGGAGCACTTCTTGGTGATGACCAACTTTATAACGTGATTGTAACAGCTCACGCTTTTGTAATAATTTTTTTCTTAGTAATACCTATAATAATTGGGGGATTTGGAAATTGATTAGTTCCTTTAATACTAGGAGCTCCTGATATGGCTTTTCCTCGATTAAATAATATAAGGTTTTGATTACTTCCACCTGCTTTGCTTCTTTTACTATCTTCAGCTGCAGTTGAAAGTGGTGTTGGGACTGGATGAACTGTTTATCCCCCTTTATCTGCTAATTTAGCTCACGCCGGTGGTTCAGTTGATTTAGCTATTTTTTCTTTACATCTTGCAGGTGTATCCTCAATTTTAGGAGCTGTAAACTTTATTACAACTATTATTAATATACGATGACGAGGAATGCAATTTGAACGACTTCCTTTATTTGTGTGGTCTGTAAAAATTACTGCTATTTTATTACTTTTATCTCTGCCTGTGTTAGCTGGAGCTATTACAATACTTCTAACAGATCGAAATTTTAATACTGCT--TTCTTTGACCCGGCAGGAGGTGGAGATCCTA</t>
  </si>
  <si>
    <t>AAC5475</t>
  </si>
  <si>
    <t>GGATATGATCTGGATTGGTTGGGACAGCTTTAAGTCTTCTTATTCGTGCTGAACTTGGCCAACCCGGGGCACTTCTTGGTGACGATCAGCTTTACAATGTAATTGTAACAGCTCACGCTTTTGTAATAATTTTTTTCTTAGTAATGCCTATGATAATTGGAGGGTTTGGGAACTGATTAGTCCCCTTAATGTTAGGAGCTCCTGACATGGCTTTTCCTCGTTTAAATAACATAAGATTCTGATTGCTCCCTCCTGCCTTGCTTCTTTTACTATCTTCAGCTGCAGTCGAAAGAGGGGCGGGTACAGGGTGGACAGTATACCCCCCTCTATCCGCTAATTTAGCTCACGCCGGTGGCTCTGTTGATTTAGCTATTTTCTCGTTACATCTTGCAGGTGTATCTTCGATTTTAGGAGCTGTAAATTTTATTACAACTATTATTAATATACGATGACGAGGAATGCAATTTGAACGACTTCCTCTATTTGTGTGATCTGTAAAAATTACAGCTGTTTTGCTGCTTTTATCTTTGCCTGTGCTAGCCGGAGCTATTACGATGCTCCTAACAGATCGAAATTTCAACACGGCT--TTCTTTGACCCAGCAGGAGGTGGGGACCCTA</t>
  </si>
  <si>
    <t>AAO3717</t>
  </si>
  <si>
    <t>AAO3756</t>
  </si>
  <si>
    <t>GTATATGATCAGGGCTAGTTGGTACTGCTCTTAGCCTTCTTATTCGAGCCGAATTAGGACAACCTGGGGCTCTATTAGGTGATGACCAACTATATAACGTTATTGTAACAGCTCATGCTTTTGTTATAATTTTTTTTCTAGTTATACCTATAATGATTGGAGGTTTTGGGAATTGGTTAGTTCCTTTAATGTTAGGAGCTCCAGATATAGCTTTTCCTCGTTTGAATAATATGAGATTTTGACTCTTACCTCCTGCTTTATTACTTTTACTTTCATCCGCTGCAGTTGAAAGAGGAGTAGGGACAGGATGAACTGTATATCCTCCTTTAGCAGGGAATTTAGCTCATGCTGGAGGTTCTGTTGATTTAGCTATTTTTTCTTTACATCTTGCTGGTGTTTCATCTATTTTAGGTGCTGTAAATTTTATTACAACTATTATTAATATACGATGACGTGGAATACAATTTGAGCGTCTTCCCTTGTTTGTATGATCAGTAAAAATTACTGCTATTTTACTTCTATTATCCTTACCAGTTTTAGCTGGAGCTATTACTATGCTTTTAACTGATCGAAATTTCAATACTGCT--TTCTTTGATCCAGCCGGAGGTGGGGATCCTA</t>
  </si>
  <si>
    <t>GAATATGATCAGGATTAGTTGGTACTGCTCTAAGCCTTCTTATTCGAGCTGAATTAGGACAACCAGGAGCTTTATTAGGTGATGATCAATTATATAATGTAATTGTAACAGCACATGCTTTTGTTATAATTTTTTTCTTGGTAATACCTATAATGATTGGGGGATTTGGAAATTGATTAGTCCCTTTAATATTAGGGGCTCCAGATATAGCTTTCCCTCGACTAAATAATATAAGATTCTGACTTCTTCCTCCTGCTTTATTATTATTACTATCATCAGCTGCAGTTGAAAGTGGTGTAGGTACAGGATGAACTGTTTATCCACCTTTGGCAGGTAATTTAGCTCATGCAGGAGGTTCTGTAGATTTAGCAATTTTTTCTTTACATCTTGCAGGTGCTTCATCAATTTTAGGTGCCGTAAATTTTATTACAACTATTATTAATATACGATGACGAGGTATACAATTTGAGCGACTTCCTCTTTTTGTATGGTCTGTAAAAATTACAGCCATTTTGTTACTTTTATCATTACCAGTTTTAGCTGGGGCTATTACAATACTTTTAACTGATCGAAATTTTAATACAGCT--TTTTTTGATCCAGCAGGAGGTGGAGATCCTA</t>
  </si>
  <si>
    <t>AAH7538</t>
  </si>
  <si>
    <t>GTATATGATCAGGACTAGTTGGAACTGCTTTAAGACTTCTTATCCGGGCCGAATTAGGTCAACCAGGAGCTTTACTGGGTGATGACCAACTTTATAATGTTATTGTAACAGCTCATGCTTTTGTTATAATTTTTTTTTTAGTTATACCTATAATAATTGGAGGATTTGGAAATTGGTTAGTTCCTTTAATATTAGGAGCTCCAGATATAGCTTTCCCTCGTTTAAATAATATAAGATTTTGATTATTACCTCCAGCTTTATTATTATTATTATCTTCAGCAGCAGTTGAAAGAGGGGCAGGGACTGGATGAACTGTTTATCCACCTTTATCAGGCAATCTGGCTCATGCAGGAGGATCTGTTGATTTAGCTATTTTTTCTTTACATCTTGCAGGTGTTTCATCAATTTTAGGTGCTGTAAATTTTATTACAACTATTGTTAATATACGATGACGCGGTATGCAGTTTGAACGACTTCCTTTATTTGTATGATCAGTAAAAATTACGGCTATTTTATTATTATTATCTTTACCAGTATTAGCTGGAGCTATTACAATGCTTCTAACTGATCGTAATTTTAATACAGCC--TTTTTTGATCCTGCAGGAGGTGGAGATCCTA</t>
  </si>
  <si>
    <t>AAO1819</t>
  </si>
  <si>
    <t>AAA2142</t>
  </si>
  <si>
    <t>GTGTTTGGTGTGGGATAGTAGGAACTGGATTGTCTTTATTAATTCGATTAGAGTTAGGGACA---GCTGGAGTATTGTTAGATGATCATTTTTTTAATGTAATTGTTACAGCACATGCGTTCGTAATAATTTTTTTTATAGTAATACCAGTAATAATTGGTGGTTTTGGTAATTGAATAGTTCCTTTATTAATTGGTGCGCCGGATATAAGATTTCCACGAATAAATAATATAAGGTTTTGATTACTACCCCCCTCTTTTATTTTTTTAATTTGTTCAAGTATAGTGGAAGGAGGTGCAGGAACAGGTTGAACAGTATACCCACCTTTAAGAGGTCCTGTAGGACATGCTGGGGCTTCGGTTGATTTAGCAATTTTCTCTCTTCACTTAGCAGGAATATCTTCTATTTTAGGTGCTATTAATTTTATTACAACAATTTTTAATATACGTTCTCCTGGAATAACTATGGAACGAGTTAGTTTGTTTGTATGGTCTATTTTGGTGACAGTTTTTTTACTATTATTATCATTACCTGTTTTAGCAGGTGCTATTACTATACTTTTAACAGATCGAAATTTTAATACAAGA--TTTTTTGATCCTGCTGGAGGAGGTGATCCTA</t>
  </si>
  <si>
    <t>Nucella</t>
  </si>
  <si>
    <t>Nucella lapillus</t>
  </si>
  <si>
    <t>GTATATGATCTGGACTTGTTGGAACTGCTTTAAGCCTTCTTATTCGAGCTGAGTTAGGACAACCAGGAGCTTTACTTGGTGACGATCAGTTATATAATGTTATTGTAACAGCACATGCTTTTGTTATAATTTTTTTTCTTGTAATACCCATGATAATTGGAGGATTTGGAAATTGGTTAGTACCTTTGATATTAGGTGCTCCAGATATAGCTTTCCCGCGGCTTAATAATATAAGATTTTGACTTTTACCTCCTGCTTTGCTTCTTTTACTTTCCTCTGCAGCAGTAGAAAGTGGAGTGGGGACTGGATGAACAGTTTATCCGCCATTAGCTGGTAATTTAGCTCATGCTGGTGGATCTGTAGATTTAGCAATCTTTTCATTACATTTAGCAGGGGTTTCATCTATTTTAGGAGCTGTAAATTTTATTACAACTATTATCAATATACGTTGACGAGGCATACAGTTTGAACGCCTTCCATTATTTGTATGATCTGTAAAAATTACAGCTATTTTGCTTCTTTTATCTCTACCTGTTTTAGCGGGAGCTATTACTATGCTGTTAACTGATCGAAATTTTAATACGGCT--TTTTTTGACCCTGCAGGGGGTGGTGATCCTA</t>
  </si>
  <si>
    <t>AAL6048</t>
  </si>
  <si>
    <t>GTGTTTGATGTGGGATAGTTGGTACTGGTTTATCATTACTAATTCGGTTAGAGTTAGGAACT---GCAGGTGTTTTATTAGATGACCATTTTTTTAATGTTATTGTCACTGCACATGCTTTTGTAATAATTTTTTTTATAGTAATACCTGTAATAATTGGTGGGTTTGGTAATTGAATGGTACCATTATTAATTGGTGCTCCTGATATAAGGTTTCCTCGTATAAATAATATAAGATTTTGATTGTTACCTCCTTCTTTTATTTTTTTAATTGTCTCAAGTATAATTGAAGGTGGGGCTGGTACTGGGTGAACAGTTTATCCCCCATTGAGAAGGACATTAGGGCATGCTGGTGCTTCAGTTGATTTAGCTATCTTTTCTTTACATTTAGCTGGAATATCTTCGATTTTAGGCGCTATTAATTTTATTACAACTATTTTTAATATACGATCTCCAGGAATAACTATGGAACGTGTTAGCTTGTTTGTATGATCTATTTTGGTGACAGTTTTCTTATTATTATTATCTTTACCTGTTTTAGCAGGTGCTATTACAATACTTTTAACAGATCGTAATTTTAACACAAGA--TTTTTTGATCCTGCTGGAGGTGGAGATCCTA</t>
  </si>
  <si>
    <t>AAO8096</t>
  </si>
  <si>
    <t>AAA7274</t>
  </si>
  <si>
    <t>Pontiothauma</t>
  </si>
  <si>
    <t>Pontiothauma sp.</t>
  </si>
  <si>
    <t>GGGTATGATTTGGGTTAGTCGGTACCGGGCTTAGCCTCCTTATTCGCGCTGAATTAGGGCAGCCTGGAGCTTTACTTGGCGATGATCAATTATACAATGTTATTGTCACAGCTCATGCTTTTGTTATAATTTTTTTTTTAGTTATGCCCATAATAATTGGAGGCTTTGGAAATTGATTAGTTCCTTTAATACTAGGGGCTCCAGATATAGTTTTTCCTCGCCTAAATAATATAAGTTTTTGACTTTTGCCTCCTGCTTTGCTTTTGTTATTATCATCAGCTGCAGTTGAAAGGGGGGCAGGAACGGGCTGAACTGTTTATCCCCCCCTATCTGGGAATCTAGCGCATGCTGGGGGTTCTGTAGATCTTGCTATTTTTTCTTTACATTTAGCAGGTGCTTCTTCTATTTTAGGTGCTGTAAATTTTATTACTACTATCATTAATATACGATGACAAGGCATACAGTTTGAGCGCCTTTCACTCTTTGTATGGTCAGTAAAAATTACTGCAATCTTACTTCTTTTGTCTTTACCTGTATTAGCTGGTGCTATCACTATACTTTTAACAGACCGAAATTTTAATACCTCA--TTTTTTGACCCAGCAGGAGGCGGGGACCCAA</t>
  </si>
  <si>
    <t>Gemmuloborsonia</t>
  </si>
  <si>
    <t>Gemmuloborsonia moosai</t>
  </si>
  <si>
    <t>GGATATGATCAGGTCTAGTTGGAACTGCATTAAGACTTCTTATTCGAGCTGAATTAGGTCAGCCAGGAGCGTTGCTTGGTGATGATCAACTATATAATGTTATTGTAACAGCCCATGCCTTTGTTATAATCTTTTTTTTAGTTATACCTATGATAATTGGGGGATTCGGTAACTGATTAATTCCTCTGATGTTAGGAGCTCCTGATATAGCTTTTCCTCGACTGAATAATATAAGTTTCTGACTTTTACCCCCTGCTCTTCTTCTACTTCTTTCGTCAGCTGCGGTAGAAAGAGGAGTAGGAACTGGATGAACAGTATATCCTCCTTTAGCTGGGAATTTGGCTCACGCCGGTGGTTCAGTTGACTTGGCTATTTTTTCTCTTCATCTTGCAGGGGCATCTTCTATTTTAGGTGCAGTAAATTTTATTACCACTGTTATTAATATACGAGTTTGGGGAATGCAATTTGAACGCTTACCTTTATTTGTTTGATCAGTAAAAATTACTGCTATTTTACTTCTTTTATCTTTGCCAGTATTAGCTGGGGCTATTACAATACTTTTAACGGATCGAAATTTTAATACAGCA--TTTTTTGATCCGGCTGGAGGTGGAGATCCCA</t>
  </si>
  <si>
    <t>AAB9675</t>
  </si>
  <si>
    <t>GAATGTGATCCGGGCTAGTGGGGACTGCCTTAAGCCTTTTTATTCGTGCTGAATTAGGACAACCGGGGGCCTTGCTCGGTGATGATCAATTATATAATGTTATTGTAACAGCTCACGCTTTTGTAATAATTTTTTTTCTTGTAATACCGATGATAATCGGGGGATTTGGAAATTGATTGGTTCCTTTAATATTAGGAGCTCCTGATATAGTTTTTCCTCGGCTAAATAACATAAGTTTTTGGCTCTTGCCCCCTGCTTTATTACTGTTATTATCATCAGCTGCAGTTGAAAGAGGGGTAGGTACGGGGTGAACAGTTTATCCTCCTCTGGCTGGTAATTTGGCTCATGCTGGGGGTTCTGTAGATCTTGCTATTTTTTCTTTACATCTTGCTGGTGCATCTTCTATTTTAGGTGCTGTAAACTTTATTACCACTATTATTAATATACGATGACAAGGAATACAGTTTGAGCGTCTTCCCCTATTTGTGTGGTCGGTAAAAGTTACTGCAATTTTATTACTTTTGTCTTTACCTGTATTAGCTGGGGCAATTACTATACTTTTAACTGATCGAAATTTTAATACAGCA--TTTTTTGACCCAGCAGGAGGTGGAGATCCTA</t>
  </si>
  <si>
    <t>AAO2199</t>
  </si>
  <si>
    <t>AAL6801</t>
  </si>
  <si>
    <t>Eupulmonata</t>
  </si>
  <si>
    <t>Carychiidae</t>
  </si>
  <si>
    <t>Carychium</t>
  </si>
  <si>
    <t>Carychium costaricanum</t>
  </si>
  <si>
    <t>GTGTATGATGCGGTCTAGTTGGTACAGGACTATCACTTTTAATTCGTTTTGAATTAGGAACT---GCTGGAAATTTACTTGATGATCATTTTTATAATGTAATTGTCACAGCTCATGCTTTTGTAATAATTTTTTTTATAGTTATACCTTTAATAATTGGTGGATTTGGAAACTGAATAATTCCACTTTTAATTGGTGCACCGGATATAAGCTTTCCTCGAATAAATAATATAAGTTTCTGATTGTTACCACCATCATTCATCTTACTTATTTTTTCTAGAATAGTAGAAGGTGGTGCAGGGACAGGGTGAACAGTTTACCCACCATTAAGTGGCCCAATCGGACATGCTGGAGCTTCTGTAGACCTTGCAATTTTTTCTTTACATTTAGCTGGTATATCGTCTATTTTAGGAGCTATTAATTTTATTACTACTATTTTTAATATGCGGGCTCCAGGAATAACCATAGAACGAGTTAACTTATTTGTTTGATCGATTTTAGTTACAGTATTTTTACTTCTTCTTTCTCTCCCTGTTCTTGCAGGAGCTATTACAATGCTTTTAACTGATCGAAATTTTAATACTAGA--TTTTTTGACCCCGCTGGAGGAGGTGATCCTA</t>
  </si>
  <si>
    <t>GTGTATGATGCGGTTTGGTTGGTACAGGATTATCACTTTTAATTCGTTTTGAATTAGGAACT---GCTGGAAATCTACTTGATGATCATTTTTATAATGTGATTGTTACAGCTCATGCTTTTGTAATAATTTTCTTTATAGTTATACCTTTAATAATTGGTGGATTTGGAAACTGGATAATTCCACTTTTAATTGGTGCACCAGACATAAGTTTTCCTCGAATAAATAATATAAGTTTTTGATTATTACCACCATCATTTATCTTACTTATTTTCTCTAGAATAGTAGAAGGTGGTGCTGGAACAGGATGAACAGTCTACCCTCCATTAAGTGGTCCAATTGGACATGCTGGAGCTTCTGTCGACCTTGCAATTTTTTCACTACACTTAGCTGGTATATCATCTATTCTAGGAGCTATCAATTTTATTACTACTATTTTTAATATACGAGCTCCAGGAATAACTATGGAACGAGTTAACTTATTTGTTTGATCAATCTTAGTTACAGTATTTTTACTTCTTCTTTCTCTTCCTGTACTTGCAGGAGCCATTACAATGCTTTTAACTGATCGAAATTTTAATACTAGA--TTTTTTGATCCAGCTGGAGGGGGTGACCCTA</t>
  </si>
  <si>
    <t>AAL6373</t>
  </si>
  <si>
    <t>Carychium clappi</t>
  </si>
  <si>
    <t>GTGTATGATGCGGTTTAGTTGGTACAGGACTATCACTTTTAATTCGTTTTGAATTAGGAACT---GCTGGAAATTTACTTGATGATCATTTTTATAATGTGATTGTCACAGCTCACGCTTTTGTAATAATTTTTTTTATAGTTATACCTTTAATAATTGGTGGATTTGGAAATTGAATAATTCCACTTTTAATTGGTGCACCGGATATAAGTTTTCCTCGAATAAATAATATGAGTTTTTGATTACTTCCACCATCATTTATCTTACTTATTTTTTCTAGAATAGTAGAAGGTGGTGCTGGAACAGGATGAACAGTTTATCCTCCATTAAGAGGCCCAATTGGACATGCTGGAGCTTCTGTAGACCTCGCGATTTTTTCTTTGCATTTAGCTGGTATGTCGTCTATTTTAGGAGCTATTAATTTTATTACTACTATTTTTAATATACGAGCTCCAGGAATAACCATAGAACGAGTTAACTTATTTGTTTGGTCGATTTTAGTTACAGTATTCCTACTTCTCCTTTCTCTTCCTGTTCTTGCAGGAGCTATTACAATGCTTTTAACTGATCGAAACTTTAATACTAGA--TTTTTTGACCCAGCTGGAGGTGGTGATCCTA</t>
  </si>
  <si>
    <t>AAO3749</t>
  </si>
  <si>
    <t>GAATATGATCGGGATTAGTTGGTACCGCTTTAAGACTTCTTATTCGTGCTGAATTAGGACAGCCGGGAGCATTACTAGGTGATGATCAATTATACAATGTAATTGTAACAGCTCATGCCTTTGTTATAATTTTCTTTTTAGTTATGCCTATAATAATTGGGGGATTTGGGAATTGATTAGTTCCTCTTATATTAGGAGCTCCTGATATAGCTTTTCCTCGATTAAATAATATAAGATTTTGGTTTCTGCCTCCTGCTTTATTATTACTTCTTTCTTCTGCCGCAGTTGAAAGAGGTGCAGGAACAGGATGGACTGTATATCCTCCGTTAGCAGGAAATCTTGCACATGCAGGAGGTTCTGTAGATTTAGCAATTTTTTCTTTACACCTTGCGGGTGTTTCTTCTATTTTAGGTGCTGTAAATTTTATTACAACTATTATCAATATACGATGACGAGGAATACAGTTTGAACGTCTTCCCCTTTTTGTATGGTCTGTAAAAATTACAGCTATTTTATTACTTTTGTCTCTTCCAGTTTTAGCTGGAGCTATTACAATACTATTAACTGATCGAAATTTTAATACAGCT--TTCTTTGACCCAGCAGGAGGCGGAGACCCTA</t>
  </si>
  <si>
    <t>AAJ1854</t>
  </si>
  <si>
    <t>GAATATGATCGGGATTAGTCGGTACCGCCTTAAGACTTCTTATTCGTGCCGAATTAGGACAACCGGGGGCATTACTAGGTGATGACCAATTGTATAATGTAATTGTAACAGCTCATGCCTTTGTTATAATTTTCTTTTTAGTAATACCTATAATAATTGGGGGATTCGGAAATTGGTTAGTTCCTCTTATGTTGGGAGCTCCAGATATAGCTTTCCCCCGATTAAATAATATAAGATTTTGGCTTCTTCCTCCTGCTTTATTATTGCTTCTTTCGTCTGCTGCAGTTGAAAGAGGGGCCGGAACAGGATGAACTGTATATCCCCCGTTAGCAGGAAATCTTGCCCATGCAGGAGGTTCTGTAGACTTAGCTATTTTTTCTTTACACCTTGCGGGCGCTTCTTCTATTTTAGGAGCTGTAAATTTTATTACAACTATCATTAATATACGATGACGGGGAATACAATTTGAACGGCTTCCTCTTTTTGTGTGATCTGTAAAGATTACAGCTATTTTATTACTTTTATCCCTTCCGGTTTTAGCTGGGGCTATTACTATATTATTAACTGATCGAAATTTTAATACAGCC--TTTTTTGATCCGGCCGGAGGTGGAGATCCGA</t>
  </si>
  <si>
    <t>AAO3720</t>
  </si>
  <si>
    <t>AAH7774</t>
  </si>
  <si>
    <t>GGATATGATCTGGATTAGTAGGTACTGCTTTAAGGCTCCTTATTCGAGCTGAATTAGGACAACCTGGAGCTTTACTTGGTGACGATCAACTTTATAACGTAATTGTAACAGCACATGCTTTTGTTATAATTTTCTTTCTAGTTATACCTATGATAATTGGAGGTTTTGGAAATTGATTAGTTCCTTTAATATTAGGAGCTCCAGATATGGCTTTTCCACGACTAAATAATATAAGATTTTGACTCTTACCCCCCGCCTTATTGCTATTACTTTCATCAGCTGCAGTTGAAAGGGGTGTGGGAACAGGATGGACCGTATATCCTCCTTTAGCCGGAAACCTGGCTCATGCCGGCGGTTCTGTGGACTTAGCTATTTTTTCTTTACATCTTGCAGGTGCTTCATCAATTTTAGGTGCTGTAAATTTCATTACCACTATTATTAACATACGATGACGAGGGATACAATTTGAACGGCTTCCTTTATTTGTATGATCTGTAAAAATTACAGCTATTTTACTTCTTTTATCCTTACCTGTTTTAGCCGGAGCTATTACTATACTTTTAACTGATCGAAACTTTAATACGGCT--TTCTTTGATCCAGCAGGAGGTGGAGATCCAA</t>
  </si>
  <si>
    <t>GGATATGATCTGGATTGGTTGGAACTGCTTTAAGTTTACTTATTCGTGCTGAATTAGGACAACCTGGAGCTTTATTAGGTGACGATCAACTTTATAATGTTATTGTTACAGCACATGCTTTTGTTATAATTTTTTTCTTAGTAATACCAATAATAATTGGAGGATTTGGGAATTGGCTAGTTCCTTTAATATTAGGTGCTCCAGATATAGCTTTTCCTCGATTGAATAATATAAGATTTTGATTACTTCCTCCTGCTTTATTATTATTACTATCATCAGCTGCAGTAGAAAGGGGAGTTGGAACAGGATGAACTGTTTATCCTCCTTTGTCTGGAAATTTAGCTCATGCTGGTGGATCTGTAGATTTAGCAATTTTTTCACTTCATCTTGCAGGTGTTTCATCCATTTTAGGTGCTGTAAATTTTATTACAACTATTATTAACATACGATGACGAGGAATGCAATTTGAACGACTTCCTTTATTTGTATGATCAGTAAAAATTACTGCAATTTTACTTCTTTTATCTTTACCTGTGTTAGCTGGAGCTATTACTATACTTTTAACTGATCGAAATTTTAATACTGCT--TTTTTCGACCCAGCAGGAGGTGGAGATCCAA</t>
  </si>
  <si>
    <t>AAJ8519</t>
  </si>
  <si>
    <t>Buccinum</t>
  </si>
  <si>
    <t>Buccinum undatum</t>
  </si>
  <si>
    <t>GAATATGATCAGGATTAGTTGGTACTGCCTTAAGACTACTTATTCGAGCTGAATTGGGACAACCAGGAGCTTTACTTGGTGATGACCAACTTTATAACGTGATTGTGACGGCACATGCCTTCGTAATAATTTTTTTTCTAGTAATGCCTATGATAATTGGGGGTTTTGGGAACTGATTAGTTCCTTTAATATTAGGAGCTCCCGATATGGCTTTTCCTCGACTAAATAATATGAGATTTTGACTATTACCTCCTGCTTTACTTCTGTTACTTTCATCAGCTGCAGTTGAAAGTGGTGCAGGAACGGGATGGACTGTATACCCCCCTTTATCAGGAAACCTGGCTCACGCCGGTGGTTCAGTTGATCTTGCAATTTTTTCTTTACATCTTGCAGGTGTCTCATCAATTTTAGGGGCTGTAAATTTTATTACAACTATTATTAATATACGATGACGAGGAATGCAATTTGAACGGCTTCCTTTATTTGTATGATCCGTAAAAATTACAGCTATTTTACTACTTCTATCCCTTCCGGTTTTAGCTGGAGCTATTACTATGCTTTTAACTGATCGAAATTTTAATACGGCT--TTCTTTGATCCCGCAGGAGGTGGTGACCCTA</t>
  </si>
  <si>
    <t>AAO2214</t>
  </si>
  <si>
    <t>AAZ4937</t>
  </si>
  <si>
    <t>GGATTTGATGTGGGATAGTTGGAACTGGACTTTCTCTTTTAATTCGGTTAGAATTAGGGACT---TCTGGTGTGTTATTTGATGATCATTTTTTTAATGTTGTAGTTACTGCTCATGCTTTTGTTATAATTTTCTTTATAGTTATGCCGGTGATAATTGGAGGGTTTGGTAATTGAATAGTTCCTTTGTTAATTGGAGCACCGGATATAAGTTTTCCACGAATAAATAATATAAGATTTTGATTATTACCCCCATCATTTATCTTATTAATTTGTTCAAGTATAGTTGAGGGTGGTGCTGGGACTGGTTGAACAGTTTATCCACCTTTAAGGAGGATAGTTGGGCATAGTGGAGCGTCTGTTGATTTAGCTATTTTTTCTTTACATCTAGCTGGAATATCTTCAATTTTAGGGGCTATTAACTTTATTACTACAATTTTTAACATGCGATCTTCTGGAATAACTATAGAACGATTAAGGTTATTTGTATGATCAATTCTAGTAACTGTTTTTCTTTTGTTGTTATCTCTACCTGTTTTAGCCGGTGCTATTACTATACTTTTAACAGATCGAAACTTTAATACAAGA--TTTTTTGACCCTGCTGGTGGGGGGGATCCAA</t>
  </si>
  <si>
    <t>GAATCTGATGTGGGATAGTAGGGACTGGCCTATCTCTTTTAATTCGGTTAGAATTGGGGACT---TCTGGCGTTTTATTTGATGATCACTTTTTTAATGTTGTAGTCACTGCTCATGCTTTCGTTATAATTTTTTTTATAGTTATACCTGTAATAATTGGGGGATTTGGGAATTGGATAGTCCCATTATTAATTGGTGCCCCAGACATAAGGTTTCCTCGGATAAATAATATAAGATTTTGACTTTTACCCCCTTCATTTATTTTATTAATTTGCTCAAGAATAGTTGAAGGTGGAGCTGGAACGGGCTGAACAGTTTATCCTCCTTTGAGAAGGATAGTTGGGCATAGAGGTGCTTCTGTGGATTTGGCCATTTTTTCTTTACATTTAGCCGGGATGTCTTCAATTTTAGGAGCTATTAATTTTATTACTACTATTTTTAACATACGGTCTTCTGGAATAACCATAGAACGTTTAAGGCTATTTGTCTGATCAATTTTAGTGACAGTATTTCTATTACTTTTATCTCTTCCAGTTTTAGCTGGGGCTATTACTATACTTTTAACAGATCGTAATTTTAACACTAGA--TTTTTTGACCCTGCCGGAGGTGGTGATCCAA</t>
  </si>
  <si>
    <t>AAM3511</t>
  </si>
  <si>
    <t>Vertiginidae</t>
  </si>
  <si>
    <t>Vertigo</t>
  </si>
  <si>
    <t>Vertigo hannai</t>
  </si>
  <si>
    <t>GTATTTGATGTGGTATAGTTGGAACTGGACTTTCCCTTTTAATTCGATTAGAATTAGGGACT---TCTGGTGTATTATTTGATGATCATTTTTTTAATGTTGTAGTTACTGCTCATGCTTTTGTTATAATTTTTTTTATAGTTATGCCAGTAATAATTGGAGGATTTGGTAATTGAATAGTACCTTTATTAATTGGTGCACCGGACATAAGTTTTCCACGTATAAATAATATAAGATTTTGGTTACTACCACCTTCATTTATTTTACTTATTTGTTCAAGTATGGTTGAAGGTGGTGCGGGAACTGGGTGAACAGTATATCCCCCTTTAAGTAGTATGGTTGGACATAGAGGTGCATCTGTTGATTTAGCTATTTTTTCGTTACATTTAGCTGGTATATCTTCAATTTTAGGGGCAATTAACTTTATTACTACGATTTTTAACATACGATCTTCTGGAATAACTATAGAACGGTTAAGATTATTTGTTTGATCAATTTTAGTAACTGTATTTCTTTTACTTTTATCTTTACCTGTTTTAGCTGGGGCAATTACTATACTTTTAACAGATCGAAATTTTAATACTAGA--TTTTTTGACCCAGCTGGGGGAGGAGATCCTA</t>
  </si>
  <si>
    <t>AAO3735</t>
  </si>
  <si>
    <t>AAB3561</t>
  </si>
  <si>
    <t>GGATATGATCTGGATTAGTGGGTACTGCTTTAAGGCTTCTTATTCGAGCCGAATTAGGACAACCGGGAGCTTTGCTTGGTGACGATCAACTTTATAACGTAATTGTAACAGCACATGCTTTTGTTATAATTTTCTTTCTAGTTATACCGATAATAATCGGAGGCTTTGGTAACTGGCTAGTTCCTTTAATATTAGGAGCTCCAGATATAGCTTTTCCTCGGCTAAATAATATAAGATTCTGATTATTACCTCCTGCTTTACTATTATTACTTTCATCGGCTGCTGTCGAAAGGGGTGTGGGAACAGGATGAACTGTATACCCTCCTTTAGCCGGAAATTTAGCTCATGCTGGAGGTTCTGTGGACCTAGCTATTTTTTCTTTACATCTTGCAGGTGCCTCATCGATTTTAGGTGCTGTAAATTTTATTACTACTATTATTAACATACGATGGCGAGGAATACAATTTGAACGACTTCCTTTATTTGTATGATCTGTAAAAATTACAGCTATTTTACTTCTTTTATCCTTACCTGTTTTAGCTGGAGCTATTACTATGCTTTTGACTGATCGAAATTTTAATACGGCT--TTCTTCGATCCGGCAGGAGGTGGAGACCCGA</t>
  </si>
  <si>
    <t>Clavus</t>
  </si>
  <si>
    <t>Clavus sp.</t>
  </si>
  <si>
    <t>GAATATGATCCGGATTAGTTGGAACTGCATTAAGACTTTTAATTCGAGCTGAATTAGGTCAACCTGGTGCATTACTCGGTGATGATCAATTATATAATGTAATTGTTACAGCACATGCTTTTGTAATAATTTTTTTCTTAGTTATACCTATGATAATTGGAGGCTTTGGAAACTGATTAGTTCCTTTAATATTAGGAGCTCCTGATATAGCTTTTCCGCGATTAAATAATATAAGTTTTTGATTATTGCCCCCTTCACTTTTATTACTTCTGTCATCAGCTGCTGTAGAAAGTGGAGCTGGTACAGGATGAACAGTTTATCCTCCTTTAGCTGGAAATTTAGCACATGCTGGTGGTTCAGTAGATTTGGCTATTTTTTCTTTACATCTTGCAGGTGCATCTTCTATTTTAGGTGCAGTTAATTTCATTACCACTATTATTAATATACGATGACAGGGAATACAATTCGAACGATTATCATTATTTGTTTGATCTGTAAAAATTACAGCTATTTTATTACTATTATCCTTACCAGTGCTTGCGGGAGCAATTACAATACTATTAACTGATCGAAATTTTAATACAGCA--TTTTTTGACCCAGCAGGAGGTGGAGATCCTA</t>
  </si>
  <si>
    <t>AAM3508</t>
  </si>
  <si>
    <t>GAATGTGATCAGGACTAGTAGGTACAGCTTTAAGACTTCTTATTCGAGCTGAATTAGGGCAACCAGGAGCTTTATTAGGTGACGATCAACTTTATAATGTAATTGTAACAGCACATGCTTTTGTTATAATTTTCTTTTTAGTTATACCAATAATGATTGGAGGCTTTGGAAATTGGTTAGTTCCTTTAATATTAGGGGCTCCAGACATAGCTTTTCCTCGTTTAAATAATATGAGTTTTTGATTATTACCACCTGCTTTACTTTTGTTACTTTCCTCAGCTGCAGTTGAAAGAGGTGTTGGAACTGGATGAACTGTTTATCCTCCTTTAGCAGGAAATTTAGCTCATGCTGGAGGTTCTGTAGATTTAGCAATTTTTTCCTTGCATCTTGCAGGTGTTTCTTCTATTTTAGGGGCAGTAAATTTTATTACAACTATTATTAACATACGATGACGAGGTATACAATTCGAACGATTGCCTTTATTTGTATGGTCTGTAAAAATTACTGCTATTTTACTTCTTTTATCTTTGCCTGTTTTAGCCGGAGCTATTACTATGCTTTTAACAGATCGAAATTTTAATACTGCT--TTTTTTGATCCAGCAGGAGGTGGAGATCCTA</t>
  </si>
  <si>
    <t>AAO2437</t>
  </si>
  <si>
    <t>AAO2734</t>
  </si>
  <si>
    <t>GTGTATGATGTGGAATAGTTGGTACTGGTTTATCATTAATAATTCGACTAGAATTAGGTACA---TCCGGAGTATTAATAGATGATCATTTTTTTAATGTAATTGTTACAGCTCATGCATTTGTAATAATTTTTTTTATAGTTATACCTATTATAATTGGTGGATTTGGAAATTGAATGGTTCCTTTATTAATTGGGGCTCCTGATATAAGATTTCCGCGAATAAATAATATAAGATTTTGATTATTACCTCCTTCTTTTATTTTTTTGATTTGTTCAAGAATAGTAGAAGGTGGTGCTGGAACTGGTTGAACAGTTTACCCTCCATTAAGAAGATCAATTGCTCATAGTGGAGCTTCAGTTGATTTAGCTATTTTTTCTTTACATTTAGCCGGAATATCTTCTATTCTTGGAGCTATTAACTTTATTACTACTATTTTTAATATACGTTCTCCAGGAATAACAATAGAACGAGTAAGATTATTTGTTTGATCTATTTTAGTAACTGTATTTTTATTATTATTATCATTACCAGTTTTAGCAGGAGCTATTACTATATTATTAACTGATCGAAATTTTAATACTAGT--TTTTTTGATCCAGCTGGAGGTGGAGATCCAA</t>
  </si>
  <si>
    <t>GGGTTTGATGTGGAATGGTAGGAAGAGGTTTATCTTTAATAATTCGATTAGAATTAGGAACA---TCTGGCGTTTTAATAGATGATCACTTTTTTAATGTTATTGTTACTGCTCACGCATTTGTTATAATTTTTTTTATAGTAATACCTATTATAATTGGAGGATTTGGAAATTGAATAGTTCCTTTATTAATTGGGGCACCTGATATAAGATTTCCTCGAATAAATAATATAAGATTTTGATTATTACCTCCTTCGTTTGTATTTTTAATTTGTTCAAGTATAGTAGAAGGTGGTGCTGGAACTGGATGAACAGTATATCCTCCTCTAAGAGGTCCCGTTGGTCATAGAGGAGCGTCTGTTGATTTAGCAATTTTTTCTCTTCATTTGGCAGGAATGTCTTCAATTTTAGGAGCAATTAATTTTATTACAACAATTTTTAATATACGATCACCTGGAATAACAATGGAGCGTATAAGACTGTTTGTATGATCAATTTTAGTGACAGTATTTTTATTATTACTATCATTACCGGTTCTTGCTGGGGCTATCACTATATTATTAACGGATCGTAATTTTAATACAAGG--TTTTTCGATCCTGCTGGAGGTGGTGATCCAA</t>
  </si>
  <si>
    <t>AAO2436</t>
  </si>
  <si>
    <t>Zonitidae</t>
  </si>
  <si>
    <t>Nesovitrea</t>
  </si>
  <si>
    <t>Nesovitrea electrina</t>
  </si>
  <si>
    <t>GTGTATGATGTGGAATAGTCGGAACAGGCTTATCCTTAATAATTCGATTGGAACTAGGTACA---TCTGGTGTACTAATAGATGATCATTTTTTCAATGTAATCGTTACAGCTCACGCATTTGTTATAATTTTTTTTATAGTAATACCTATTATAATTGGCGGGTTTGGAAATTGAATGGTTCCTTTATTAATTGGAGCTCCCGATATGAGATTCCCTCGAATAAATAATATAAGGTTTTGATTACTACCTCCTTCCTTTGTATTTTTAATTTGTTCAAGTATAGTTGAAGGGGGGGCTGGTACAGGTTGAACTGTATATCCACCTTTAAGAGGACCGATCGGTCATAGTGGAGCATCTGTTGATTTAGCTATTTTTTCACTTCATTTAGCTGGTATATCCTCTATTTTAGGGGCTATTAACTTTATTACTACTATTTTTAATATACGCTCTCCAGGTATAAGAATAGAACGAGTAAGACTATTTGTCTGATCAATTTTAGTAACTGTTTTTTTATTACTTTTATCTTTACCAGTTTTAGCTGGGGCTATTACAATGCTTTTAACAGATCGAAATTTTAATACAAGC--TTTTTTGATCCAGCTGGAGGAGGTGATCCTA</t>
  </si>
  <si>
    <t>AAO7820</t>
  </si>
  <si>
    <t>AAB1040</t>
  </si>
  <si>
    <t>Fissurellidae</t>
  </si>
  <si>
    <t>GGGTTTGATCGGGCTTGTTAGGTACGGGCTTGAGAATGCTTATTCGGGTTGAACTGGGGCAGCCGGGGTCTCTTTTAGGGGACGATCAGCTGTATAATGTAATTGTTACTGCTCATGCGTTTGTTATAATTTTTTTTTTAGTAATGCCGATGATGATTGGGGGGTTCGGTAATTGGTTGGTACCTTTAATGCTTGGGGCTCCTGATATGGCCTTTCCTCGTCTAAATAATATGAGTTTTTGGTTGCTTCCTCCTTCTTTGGTTCTTTTATTGATGTCTGCTGCTGTTGAGAGAGGAGTGGGGACCGGATGAACGGTTTATCCTCCTTTGTCTGGAAATCTTGCTCATTCGGGCCCTTCTGTTGATCTTGCTATCTTCTCTTTGCATTTGGCTGGCGTTTCGTCTATTCTTGGTGCAGTGAATTTTATCACTACTATTATTAACATACGATGACGTGCTATGCAGCTAGAGCGGGTTCCTTTATTTGTTTGGTCTGTAAAGGTCACTGCGGTGCTTTTGCTCTTATCTCTTCCTGTCTTAGCTGGGGGTATTACGATGTTATTGACTGATCGTAATTTTAATACTTCA--TTTTTTGATCCTAGTGGGGGAGGTGATCCTA</t>
  </si>
  <si>
    <t>GTGTGTGGTCTGGATTGGTTGGAACTGCTTTAAGTCTTTTGATTCGGGCTGAACTTGGACAACCTGGAGCTTTGTTAGGTGATGATCAACTTTATAATGTGATTGTTACTGCTCATGCGTTTGTTATAATTTTTTTTTTAGTAATGCCGATAATAATTGGTGGTTTTGGTAATTGATTGGTTCCTTTAATGTTAGGAGCTCCTGATATAGCTTTTCCTCGGTTGAATAATATAAGTTTTTGGTTACTTCCTCCTGCTTTATTTTTGTTATTGTCTTCTGCTGCTGTGGAGGGAGGGGTGGGTACTGGGTGGACAGTGTATCCTCCTTTGGCTGGAAATTTAGCTCATTCTGGTGGGTCTGTTGATCTTGCTATTTTTTCTTTACATTTAGCTGGTGCATCTTCTATTTTAGGTGCTGTAAATTTCATTACTACGGTTGTTAATATGCGGTGATGTGGGATGCAATTTGAGCGTTTATCTTTATTTGTTTGATCGGTAAAGATTACTGCTATTTTGCTTTTGCTTTCTTTGCCGGTTTTGGCTGGTGCAATTACTATACTTTTAACTGATCGAAATTTTAATACTACT--TTTTTTGATCCAGCGGGTGGTGGGGATCCTG</t>
  </si>
  <si>
    <t>AAH8055</t>
  </si>
  <si>
    <t>GGGTTTGAGCGGGGCTATTGGGTACGGGGTTAAGAATACTTATTCGGGTTGAGTTGGGGCAGCCCGGCTCTCTTTTGGGGGATGATCAGTTATATAATGTAATTGTGACTGCTCATGCGTTTGTTATGATTTTTTTTTTAGTAATGCCRATGATAATTGGGGGCTTTGGTAATTGGTTAGTGCCTTTAATGCTTGGGGCTCCAGATATGGCCTTCCCTCGTCTTAATAATATGAGTTTCTGGCTACTTCCGCCTTCTTTGGTGCTTTTATTGATGTCTGCTGCTGTTGAGAGAGGAGCGGGGACCGGATGGACGGTGTACCCTCCCCTCTCTGGTAATCTTGCCCATTCGGGGCCTTCTGTGGATCTTGCTATTTTTTCTTTACATTTGGCCGGGGTCTCATCTATTCTTGGTGCGGTTAATTTTATTACTACCATTATCAATATACGATGGCGTGCTGTGCAGCTAGAGCGGATTCCTTTATTTGTTTGGTCTGTAAAGGTGACTGCTGTGTTGTTACTTTTATCTCTTCCTGTTTTGGCTGGGGGGATTACAATACTATTGACGGACCGTAATTTTAATACTTCA--TTTTTTGATCCTAGGGGAGGTGGTGATCCTA</t>
  </si>
  <si>
    <t>AAU1177</t>
  </si>
  <si>
    <t>GTATGTGATCTGGGCTAGTTGGGACTGCTCTAAGCCTTCTTATTCGAGCAGAACTAGGACAACCGGGAGCATTACTCGGAGATGATCAACTATATAATGTTATTGTAACAGCCCATGCTTTTGTTATAATTTTCTTTTTGGTCATGCCCATGATAATTGGAGGATTTGGTAATTGACTAGTTCCTTTAATACTAGGAGCTCCAGATATAGCTTTCCCTCGATTAAATAATATAAGTTTCTGGTTACTACCTCCTGCTTTACTCTTATTGCTATCGTCAGCTGCTGTAGAAAGAGGGGTAGGAACCGGATGAACAGTATATCCTCCTTTAGCTGGAAACTTAGCGCATGCTGGAGGTTCAGTTGATTTAGCTATTTTTTCTTTACATCTTGCAGGTGCCTCTTCCATTTTAGGAGCTGTAAATTTTATTACTACTGTTATTAATATACGATGACAGGGAATGCAATTTGAGCGTCTTCCGTTATTTGTGTGGTCGGTAAAAATTACTGCTGTTTTGTTACTTTTATCACTTCCAGTACTGGCAGGGGCAATTACTATGCTATTAACTGATCGAAATTTTAATACAACT--TTCTTTGACCCGGCTGGGGGTGGAGATCCAA</t>
  </si>
  <si>
    <t>AAE8356</t>
  </si>
  <si>
    <t>Pusionella</t>
  </si>
  <si>
    <t>Pusionella sp. NP</t>
  </si>
  <si>
    <t>GTATATGATCGGGGTTAGTTGGGACTGCTCTAAGTCTTCTTATTCGAGCGGAACTAGGGCAACCAGGAGCATTACTTGGTGATGATCAGCTATATAATGTTATTGTAACAGCTCATGCCTTTGTCATAATTTTCTTTTTAGTTATACCAATGATAATTGGAGGTTTTGGAAATTGGTTAGTTCCTCTTATACTAGGAGCCCCAGACATAGCTTTTCCTCGCTTAAATAATATAAGATTTTGGTTACTACCTCCTGCTTTGCTTTTGTTATTATCATCGGCTGCTGTAGAAAGTGGAGTTGGAACTGGTTGAACAGTATATCCTCCCTTAGCCGGAAATTTAGCTCATGCTGGAGGCTCAGTTGACTTGGCTATTTTTTCTTTACACCTTGCAGGTGCTTCTTCTATTTTAGGGGCTGTAAATTTTATTACCACTGTGATTAATATACGATGACAAGGAATACAGTTTGAACGTCTTCCGCTTTTTGTATGGTCAGTGAAAATTACAGCTATTTTATTACTTTTATCTCTTCCAGTGCTAGCGGGAGCAATTACTATGTTGTTAACTGATCGAAATTTTAACACAACG--TTCTTTGATCCAGCTGGTGGTGGGGATCCTA</t>
  </si>
  <si>
    <t>AAX7846</t>
  </si>
  <si>
    <t>AAA2401</t>
  </si>
  <si>
    <t>GTATATGATCAGGTTTAGTTGGAACAGCTCTTAGTTTATTAATTCGAGCAGAATTAGGTCAACCAGGAGCCCTTTTAGGAGATGATCAGTTATATAATGTAATTGTAACTGCCCATGCATTTGTTATAATTTTTTTCTTGGTTATGCCCATAATAATTGGAGGATTTGGAAATTGATTAGTTCCCCTAATATTGGGAGCTCCTGATATGGCTTTTCCTCGTTTAAATAATATAAGTTTCTGACTTTTACCTCCCGCTTTATTACTTCTTCTTTCTTCAGCAGCAGTCGAAAGGGGAGTCGGTACTGGTTGGACAGTATACCCCCCTTTAGCGGGAAATCTTGCCCATGCAGGAGGATCTGTTGATCTTGCTATTTTCTCGCTACATCTTGCTGGTGTTTCTTCTATTCTAGGTGCTGTAAATTTCATTACAACTATTATTAACATACGATGACGAGGAATACAATTCGAGCGGCTTCCATTATTTGTTTGGTCTGTAAAAATTACTGCTGTTCTTCTTCTTCTTTCATTACCTGTGTTAGCAGGGGCTATTACAATATTATTAACAGATCGAAATTTTAATACTGCC--TTCTTTGATCCTGCGGGTGGTGGAGATCCTA</t>
  </si>
  <si>
    <t>Nassaria</t>
  </si>
  <si>
    <t>Nassaria sp. 1</t>
  </si>
  <si>
    <t>GAATGTGATCGGGGCTGGTAGGTACTGCTCTTAGACTTTTAATTCGAGCTGAATTAGGTCAACCTGGTGCTCTTTTGGGGGACGATCAACTTTATAATGTGATTGTTACAGCTCATGCGTTTGTAATGATTTTTTTCTTAGTAATACCCATGATGATTGGGGGTTTTGGAAATTGATTAGTTCCTTTAATATTGGGGGCTCCAGATATGGCTTTCCCGCGTCTAAATAACATAAGATTCTGATTACTTCCTCCTGCTCTTCTATTACTTTTATCTTCTGCTGCCGTAGAAAGAGGAGTTGGTACAGGATGAACTGTATATCCTCCATTAGCTGGTAATTTAGCACATGCCGGAGGTTCAGTAGATCTTGCAATCTTTTCTTTACATCTTGCAGGTGCTTCTTCTATTCTTGGTGCTGCAAATTTTATTACAACTATTATTAATATACGATGACGAGGTATACAATTTGAACGGCTTCCTTTATTTGTTTGATCTGTAAAAATTACAGCTATTTTATTACTTTTATCATTACCTGTCTTAGCTGGAGCTATTACAATATTATTAACTGATCGAAATTTCAATACTGCT--TTCTTCGATCCGGCAGGAGGTGGGGATCCTA</t>
  </si>
  <si>
    <t>AAD2323</t>
  </si>
  <si>
    <t>Cypraeidae</t>
  </si>
  <si>
    <t>Cypraea</t>
  </si>
  <si>
    <t>Cypraea sp.</t>
  </si>
  <si>
    <t>GTATATGATCAGGTTTAGTTGGAACAGCTCTCAGWTTATTAATTCGAGCAGAATTAGGGCAACCAGGAGCTCTTCTAGGGGATGATCAGTTATATAATGTAATTGTAACTGCTCATGCTTTCGTTATAATTTTCTTTTTAGTAATACCTATAATAATTGGAGGATTTGGAAATTGGTTAGTTCCTTTAATACTAGGAGCCCCAGATATGGCTTTTCCTCGCCTAAATAATATGAGTTTTTGACTTTTACCTCCTGCATTACTTCTTCTTCTTTCTTCTGCAGCAGTTGAAAGAGGAGTAGGAACCGGTTGAACAGTTTATCCGCCTTTAGCTGGAAATCTTGCTCATGCTGGAGGGTCTGTGGATCTTGCTATTTTTTCATTACATCTTGCTGGTGTATCTTCAATTTTAGGGGCTGTAAATTTTATTACAACAATTATTAATATGGGAGGACGGGGGATCCAGTTTGAGGGACTTCCTTTATTTGTTTGGTCTGTGAAAATTACTGCGGCTCTTCTTTTACTCTCATTACCTGTGTTAGCCGGAGCTATTACAATACTATTAACGGATSGAAATTTTACTACTGCT--TTTTTTGACCCAGCAGGAGGTGGAGATCCAA</t>
  </si>
  <si>
    <t>AAY4077</t>
  </si>
  <si>
    <t>AAE5476</t>
  </si>
  <si>
    <t>Funa</t>
  </si>
  <si>
    <t>Funa sp. NP</t>
  </si>
  <si>
    <t>GAATATGATCGGGGTTAGTTGGAACAGCATTAAGTCTCCTCATTCGAGCAGAGCTCGGACAGCCTGGGGCATTGCTTGGGGATGATCAGTTGTACAATGTGATTGTAACAGCTCATGCCTTTGTTATAATTTTTTTTCTCGTAATACCAATGATAATTGGCGGTTTTGGAAATTGGTTAGTTCCCCTAATATTAGGGGCTCCAGACATAGCTTTTCCTCGGCTAAATAACATAAGTTTTTGGCTTTTACCCCCATCATTACTATTACTTCTTTCATCAGCAGCTGTTGAAAGAGGGGTCGGGACAGGGTGAACAGTCTATCCCCCCCTTGCTGGTAACTTGGCCCATGCTGGTGGGTCTGTTGATTTAGCTATTTTTTCTTTACATCTAGCGGGTGCATCCTCAATTTTAGGGGCTGTAAATTTTATTACTACTATTATCAATATACGATGGCGGGGTATACAATTTGAGCGCTTACCTTTATTTGTTTGATCTGTAAAAATTACAGCAATTTTATTACTTTTATCTTTGCCTGTTTTAGCGGGTGCTATTACAATACTTCTTACAGACCGAAATTTTAACACCGCT--TTTTTTGATCCTGCAGGAGGAGGGGATCCAA</t>
  </si>
  <si>
    <t>Heteroturris</t>
  </si>
  <si>
    <t>Heteroturris sp.</t>
  </si>
  <si>
    <t>GTATATGGTCAGGCTTGGTTGGTACTGCTTTAAGTTTACTTATTCGTGCTGAATTAGGTCAGCCAGGAGCTTTGCTTGGTGATGATCAGCTTTATAACGTTATTGTAACAGCACACGCTTTTGTAATGATTTTTTTCCTTGTTATGCCAATAATGATTGGGGGTTTTGGTAACTGGTTAGTTCCGCTGATATTAGGAGCTCCTGATATAGTTTTTCCTCGATTAAATAATATAAGTTTTTGGTTATTACCTCCTGCATTATTGTTATTATTATCATCGGCTGCGGTTGAAAGGGGGGTAGGAACTGGATGAACTGTTTATCCTCCTTTAGCAGGTAATTTGGCTCATGCTGGTGGGTCAGTAGATCTTGCCATTTTTTCTTTACATCTTGCCGGTGCATCATCTATTTTAGGTGCTGTAAATTTTATTACAACTATTGTTAATATACGATGACAGGGTATGCCACTTGAACGTCTTTCACTTTTTGTGTGGTCTGTGAAAATTACTGCAATTTTACTTCTTTTATCCTTACCTGTTTTGGCTGGGGCTATTACAATACTTTTAACAGATCGAAATTTTAATACAGCG--TTTTTTGATCCTGCAGGAGGTGGAGATCCTA</t>
  </si>
  <si>
    <t>AAE8204</t>
  </si>
  <si>
    <t>Crassispira</t>
  </si>
  <si>
    <t>Crassispira cerithina</t>
  </si>
  <si>
    <t>GAATATGATCAGGACTAGTTGGAACAGCCTTAAGTCTTCTTATTCGAGCAGAATTAGGACAGCCTGGGGCATTGTTAGGTGATGATCAATTATATAATGTAATTGTAACAGCTCATGCTTTTGTTATAATCTTTTTTTTAGTTATACCCATGATAATTGGCGGTTTCGGAAATTGATTGGTTCCTTTAATGTTAGGTGCTCCAGATATAGCTTTCCCGCGATTAAATAATATAAGTTTTTGGCTTCTACCACCATCTTTATTATTACTCCTTTCGTCAGCTGCAGTTGAAAGAGGGGTTGGGACAGGATGAACGGTTTATCCTCCTCTTGCTGGTAATTTAGCCCACGCTGGTGGGTCTGTTGATTTAGCTATTTTTTCTTTGCATTTAGCAGGTGCATCTTCAATTTTAGGAGCTGTAAATTTTATTACTACTATCATTAATATGCGATGACGAGGTATACAGTTTGAGCGTCTGCCTTTATTTGTTTGGTCAGTAAAAATTACGGCTGTTTTATTACTTTTATCATTGCCTGTATTAGCAGGTGCTATTACTATACTTCTTACTGATCGAAACTTTAACACCGCC--TTCTTTGATCCTGCAGGAGGAGGTGATCCGA</t>
  </si>
  <si>
    <t>AAO6410</t>
  </si>
  <si>
    <t>AAO8440</t>
  </si>
  <si>
    <t>GAATGTGATCAGGACTAGTAGGTACAGCTTTAAGACTTCTTATTCGAGCTGAATTAGGGCAACCAGGAGCTTTATTAGGTGATGATCAACTTTATAATGTAATTGTAACAGCACATGCTTTCGTTATAATTTTCTTTTTAGTTATACCAATAATGATTGGAGGCTTTGGAAATTGGTTAGTTCCTTTAATACTAGGAGCTCCAGACATAGCTTTTCCTCGTTTAAATAATATAAGTTTTTGACTGTTACCACCTGCTTTACTCCTGTTACTTTCGTCGGCTGCAGTTGAAAGAGGTGTTGGAACTGGATGAACTGTTTATCCTCCTTTAGCGGGAAACTTAGCTCATGCTGGGGGTTCTGTAGATTTAGCAATTTTTTCTTTGCATCTTGCAGGTGTTTCTTCTATTTTGGGGGCAGTAAATTTTATTACAACTATTATTAACATACGATGACGAGGTATACAATTCGAGCGATTGCCCTTATTTGTATGGTCTGTAAAAATTACTGCTATTTTACTTCTTTTATCTTTGCCTGTTTTAGCTGGAGCTATTACTATGCTTTTAACAGATCGAAATTTTAATACTGCT--TTTTTTGATCCAGCAGGAGGTGGAGATCCTA</t>
  </si>
  <si>
    <t>Littorinimorpha</t>
  </si>
  <si>
    <t>Naticidae</t>
  </si>
  <si>
    <t>GAATATGATCTGGCTTAGTTGGAACCGCCTTAAGTCTTTTTATTCGAGCTGAATTAGGACAACCAGGAGCTCTTTTAGGGGATGATCAATTATATAATGTAATTGTTACAGCTCATGCTTTTGTTATAATTTTTTTTCTTGTTATACCAATAATAATTGGTGGGTTTGGAAATTGACTAGTTCCTTTAATATTAGGAGCTCCTGATATAGCATTCCCTCGTTTAAATAATATAAGTTTTTGGCTTTTACCTCCAGCTTTATTATTATTACTTTCTTCAGCTGCTGTAGAAAGAGGAGTAGGAACAGGATGAACGGTTTATCCTCCCTTAGCTGGAAACCTGGCTCACGCCGGTGGTTCAGTAGATTTAGCAATTTTTTCTCTTCATTTAGCTGGTGCTTCATCAATTTTAGGTGCTGTAAATTTCATTACTACAATTATTAATATACGATGACGAGGTATACAATTTGAACGATTACCTTTATTTGTATGATCTGTAAAAATTACAGCTATTTTGTTACTTTTATCTTTACCTGTTTTAGCTGGTGCTATTACTATGCTTTTAACAGATCGAAATTTTAATACTGCG--TTTTTTGATCCTGCAGGAGGTGGAGATCCTA</t>
  </si>
  <si>
    <t>AAO3731</t>
  </si>
  <si>
    <t>GTATATGATCAGGGCTAGTTGGTACTGCTCTTAGTCTTCTTATTCGAGCTGAATTAGGACAACCTGGGGCTCTATTAGGTGATGACCAACTATATAACGTTATTGTAACAGCTCATGCTTTTGTTATAATTTTTTTTTTAGTTATACCTATAATAATTGGAGGTTTTGGGAATTGGTTAGTTCCTTTAATGTTAGGAGCTCCAGATATAGCCTTTCCTCGTTTGAATAATATAAGATTTTGACTCTTACCTCCTGCTTTATTACTTTTACTTTCATCCGCTGCAGTTGAAAGAGGAGTAGGGACAGGATGAACTGTATATCCTCCTTTAGCAGGAAATTTAGCTCATGCTGGGGGTTCTGTTGATTTAGCTATTTTTTCTTTACATCTTGCTGGTGTTTCATCTATTTTAGGTGCTGTAAATTTTATCACAACTATTATCAATATACGATGACGTGGAATACAATTTGAGCGTCTTCCTTTATTTGTGTGATCAGTAAAAATTACTGCTATTTTACTTCTATTATCCTTGCCAGTTTTAGCTGGGGCTATTACTATGCTTTTAACTGATCGAAATTTTAATACTGCT--TTCTTTGATCCAGCCGGAGGTGGAGATCCTA</t>
  </si>
  <si>
    <t>ACC6782</t>
  </si>
  <si>
    <t>GGATATGATCAGGACTTGTAGGAACTGCTTTAAGTCTTCTTATTCGAGCTGAATTAGGACAACCGGGAGCCTTATTAGGAGATGACCAATTATATAATGTTATTGTAACAGCACATGCTTTTGTAATAATTTTTTTTCTTGTCATACCGATAATAATTGGAGGATTTGGAAATTGGTTAGTACCTTTAATATTAGGTGCTCCGGATATAGCTTTTCCACGACTTAATAATATAAGATTTTGGCTTTTACCTCCTGCCCTTTTATTATTACTTTCTTCAGCTGCAGTAGAAAGTGGAGTGGGAACAGGATGAACTGTTTATCCTCCATTAGCTGGTAATTTAGCTCATGCTGGTGGATCAGTTGATTTGGCTATTTTTTCTTTACATTTAGCTGGTGTTTCATCTATTTTAGGGGCTGTAAATTTTATTACAACTATTATCAATATGCGTTGACGTGGAATACAATTTGAGCGTCTTCCTTTATTTGTTTGATCAGTAAAAATTACTGCTGTATTACTTCTTTTGTCATTACCTGTCTTAGCTGGAGCTATTACTATGTTGTTAACTGATCGAAATTTTAATACCGCT--TTTTTTGATCCAGCAGGAGGTGGTGATCCAA</t>
  </si>
  <si>
    <t>AAA4445</t>
  </si>
  <si>
    <t>GTATGTGATCTGGGCTTGTTGGAACTGCTTTAAGTCTTCTTATTCGAGCTGAGTTAGGGCAACCAGGAGCTTTACTTGGTGACGATCAATTATATAATGTTATTGTAACAGCACATGCTTTTGTTATAATTTTTTTTCTTGTAATACCTATAATAATTGGAGGATTTGGAAACTGACTAGTACCTTTAATATTAGGTGCTCCAGATATGGCTTTTCCACGACTTAATAATATAAGATTTTGGCTTTTGCCTCCTGCTTTATTACTTTTACTTTCTTCTGCTGCAGTAGAAAGTGGGGTAGGAACTGGATGAACAGTTTACCCTCCGTTAGCTGGTAATTTAGCTCATGCTGGTGGATCTGTAGATTTAGCAATTTTTTCATTACATTTAGCAGGGGTTTCGTCTATTTTAGGAGCTGTAAATTTTATTACAACTATTATTAATATACGTTGACGAGGTATACAGTTTGAACGACTTCCTCTATTTGTGTGATCTGTAAAAATTACTGCTGTTTTACTTCTTTTATCTCTACCAGTCTTAGCAGGAGCTATTACTATATTATTAACTGATCGAAATTTTAATACGGCT--TTTTTTGATCCAGCAGGAGGTGGTGACCCTA</t>
  </si>
  <si>
    <t>AAO8642</t>
  </si>
  <si>
    <t>AAA5245</t>
  </si>
  <si>
    <t>Ptychatractidae</t>
  </si>
  <si>
    <t>Ptychatractus</t>
  </si>
  <si>
    <t>GAATATGATCAGGACTAGTAGGGACTGGTCTAAGACTTCTTATTCGAGCTGAACTTGGTCAGCCTGGGGCTCTACTAGGAGATGATCAACTGTACAATGTAATTGTAACAGCACATGCTTTTGTAATGATTTTTTTTCTGGTAATACCTATAATAATTGGTGGATTTGGAAATTGATTAGTTCCATTGATATTAGGAGCTCCAGATATAGCTTTTCCTCGTTTAAATAATATAAGTTTCTGGCTTTTACCTCCTGCTTTATTACTATTACTTTCTTCGGCTGCAGTTGAAAGGGGAGCAGGAACCGGATGAACCGTTTATCCTCCATTGGCGGGGAACTTGGCACACGCTGGTGGTTCTGTAGATCTGGCAATTTTTTCATTACACCTTGCAGGAGCATCTTCAATTTTAGGTGCAGTAAATTTTATTACAACTATTATTAATATACGATGACGGGGAATGCAATTTGAGCGACTTCCTTTATTTGTTTGGTCTGTAAAAATTACAGCAATTCTTCTACTACTCTCATTACCAGTTTTAGCTGGAGCCATTACTATATTATTAACTGATCGAAATTTTAATACTTCG--TTCTTTGATCCTGCCGGTGGTGGAGATCCTA</t>
  </si>
  <si>
    <t>Gemmula cf. cosmoi 1NP</t>
  </si>
  <si>
    <t>GTATGTGGTCCGGTCTAGTGGGAACTGCTTTAAGTCTTCTTATTCGAGCCGAATTAGGGCAACCTGGAGCGCTACTTGGTGACGATCAATTATATAATGTAATTGTAACGGCTCACGCTTTTGTTATAATTTTTTTCTTAGTTATGCCAATGATAATTGGTGGATTTGGTAATTGATTGGTTCCTTTAATGTTAGGAGCTCCTGATATAGCATTTCCTCGATTAAATAATATAAGTTTTTGGTTACTCCCTCCTTCATTGTTGCTATTGCTATCATCAGCTGCAGTAGAAAGAGGGGCTGGTACTGGATGAACTGTTTATCCTCCCTTAGCTGGAAACCTGGCTCACGCCGGTGGTTCAGTGGATCTAGCTATTTTTTCTTTACACTTAGCTGGGGCATCTTCTATTTTGGGGGCAGTTAATTTTATTACTACTATTATTAATATACGATGAAAAGGGATACAATTTGAACGTCTTTCTCTATTTGTATGATCAGTAAAAATTACTGCTATTTTACTCTTACTTTCTTTACCAGTACTTGCAGGAGCTATTACAATACTTTTAACTGATCGAAATCTTAATACCGCT--TTTTTTGATCCAGCTGGGGGTGGGGATCCAA</t>
  </si>
  <si>
    <t>AAM3884</t>
  </si>
  <si>
    <t>GAATATGATCAGGATTAGTAGGTACGGCACTAAGACTTCTTATTCGGGCTGAATTGGGTCAGCCAGGTGCATTACTCGGTGATGATCAGCTTTACAATGTAATTGTAACAGCTCATGCGTTTGTTATAATTTTTTTTCTAGTAATACCTATAATGATTGGGGGGTTTGGAAACTGATTAGTCCCTTTAATATTAGGAGCTCCAGACATGGCTTTTCCGCGGTTGAACAACATAAGATTCTGGCTTTTACCTCCTGCATTATTACTATTGTTATCATCTGGTGCAGTAGAAAGTGGAGTGGGAACAGGGTGAACTGTTTATCCGCCTTTAGCCGGAAATTTGGCTCATGCAGGTGGGTCAGTGGATTTGGCAATTTTTTCATTACATTTAGCTGGTGTTTCTTCTATTTTAGGTGCTGTAAATTTCATTACAACTATTATTAATATGCGATGACGAGGAATACAATTTGAGCGACTTCCTCTTTTTGTTTGGTCTGTAAAAATTACAGCTATTCTATTGCTTCTATCTTTGCCCGTTTTAGCTGGGGCTATTACTATATTATTAACGGATCGAAATTTTAATACTGCT--TTCTTTGATCCAGCTGGTGGTGGAGATCCTA</t>
  </si>
  <si>
    <t>ACG7509</t>
  </si>
  <si>
    <t>ACH5338</t>
  </si>
  <si>
    <t>GTATATGATCTGGGTTGGTTGGTACTGCTTTGAGTCTTTTAATTCGAGCTGAATTAGGTCAGCCTGGGGCTTTGTTGGGTGATGACCAGTTGTATAATGTGATTGTTACTGCTCATGCTTTTGTTATAATTTTTTTTTTGGTTATGCCTATAATAATTGGGGGTTTTGGTAATTGATTGGTTCCATTAATGTTAGGCGCTCCTGATATGGCTTTTCCTCGATTAAATAATATAAGTTTTTGGTTGCTTCCTCCTTCTTTGTTTTTGTTACTTTCTTCAGCTGCTGTTGAAAGTGGAGTGGGTACGGGGTGAACGGTGTATCCTCCTCTTGCTGGAAATTTAAGTCATTCTGGAGGTTCTGTTGATCTTGCTATTTTTTCTTTACATTTGGCTGGTGTTTCTTCTATTTTAGGTGCTGTAAATTTTATTACTACTATTGTAAATATACGGTGATGTGGTATAGAATTAGAGCGGTTGCCTTTATTTGTGTGATCGGTAAAAATTACTGCTATTTTGCTTTTGCTTTCTTTGCCTGTTTTAGCTGGTGGAATTACGATGCTTTTAACTGATCGAAATTTTAATACTACT--TTCTTTGATCCGGCTGGTGGGGGAGATCCTA</t>
  </si>
  <si>
    <t>Annulariidae</t>
  </si>
  <si>
    <t>Annularia</t>
  </si>
  <si>
    <t>Annularia lincina</t>
  </si>
  <si>
    <t>GGATATGATCTGGTTTAGTTGGTACAGCATTAAGTCTTTTAATTCGTGTTGAGTTGGGGCAACCTGGTAGTTTATTAGGTGATGACCAATTATATAATGTTATTGTTACTGCTCATGCTTTTGTTATGATTTTTTTTTTAGTTATACCAATAATAATTGGTGGTTTTGGTAATTGGTTGGTTCCTTTAATATTAGGTGCTCCTGATATAGCATTTCCTCGATTAAATAATATAAGTTTTTGATTATTACCTCCTGCTTTATTTTTATTATTATCTTCTGCTGTTATTGAAAGTGGAGTTGGGACAGGATGAACAGTTTATCCACCTTTAGCTGGAAATTTAGCTCATTCAGGTGGATCTGTTGATCTTGGTATTTTTTCTTTACATTTAGCTGGTGTTTCTTCTATTTTAGGTGCTGTAAATTTTATTACTACTATTGTTAATATACGATGGCGTGGAATACATTTTGAACGTTTATCTTTATTTGTTTGATCAGTAAAAGTAACTGCTATTTTACTTTTGCTTTCTTTACCTGTATTGGCTGGTGCTATTACTATACTTTTAACTGATCGTAATTTTAATACTTCT--TTTTTTGATCCTGCTGGAGGAGGAGATCCTA</t>
  </si>
  <si>
    <t>AAB1039</t>
  </si>
  <si>
    <t>GTGTGTGGTCTGGATTGGTTGGAACTGCTTTAAGTCTTTTAATTCGGGCTGAACTTGGTCAACCTGGAGCTTTGTTAGGTGATGATCAGCTTTATAATGTGATTGTTACTGCTCATGCGTTTGTTATAATTTTTTTTTTGGTAATACCAATGATAATTGGTGGTTTTGGTAATTGATTGGTTCCTTTAATGTTAGGGGCTCCTGATATAGCTTTTCCTCGATTGAATAACATAAGTTTTTGGTTGCTTCCTCCTGCTTTATTTTTGTTATTGTCTTCTGCTGCTGTAGAGGGGGGGGTGGGTACTGGGTGGACGGTATATCCTCCTTTGGCTGGAAATTTAGCTCATTCTGGTGGGTCTGTTGATCTTGCTATTTTTTCTTTACACTTAGCTGGTGTGTCTTCTATTTTGGGTGCTTTAAATTTCATTACTACGGTTGTTAATATACGGTGATGTGGAATGCAATTTGAGCGTTTATCTTTATTTGTTTGATCGGTGAAAATTACTGCTATTTTGCTTTTACTTTCTTTGCCGGTTTTGGCTGGTGCAATTACTATACTTTTAACTGATCGGAATTTTAATACTACT--TTTTTTGATCCAGCAGGTGGTGGGGATCCTG</t>
  </si>
  <si>
    <t>ACH5100</t>
  </si>
  <si>
    <t>AAB3566</t>
  </si>
  <si>
    <t>Raphitoma</t>
  </si>
  <si>
    <t>Raphitoma linearis</t>
  </si>
  <si>
    <t>GTATGTGATCAGGCCTTGTAGGAACAGGATTAAGTCTATTAATTCGTGCTGAACTTGGGCAGCCCGGAGCTTTGCTAGGTGATGATCAGCTTTACAATGTAATTGTAACGGCTCATGCTTTTGTAATAATTTTCTTTTTAGTTATACCTATAATAATTGGTGGATTTGGTAATTGACTAGTCCCTTTGATACTAGGAGCTCCCGATATGGTGTTTCCTCGCCTTAATAACATAAGATTCTGACTATTACCTCCTGCCTTGTTGTTATTATTATCTTCAGCAGCCGTAGAAAGAGGAGCAGGAACAGGGTGAACAGTTTATCCTCCTCTATCTAGAAATTTGGCTCATGCAGGAGGCTCAGTAGACCTAGCTATCTTTTCTTTACATTTAGCTGGGGTTTCTTCTATTTTAGGTGCAGTTAATTTTATTACTACTATTATTAATATACGAGTTCAAGGAATACAATTTGAACGTTTATCTCTCTTTGTTTGATCAGTAAAAATTACTGCTGTTTTACTTTTACTCTCTCTACCTGTCTTAGCTGGGGCTATTACTATGCTTTTAACAGATCGAAACTTTAACACAGCT--TTCTTTGACCCCGCGGGAGGAGGTGATCCAA</t>
  </si>
  <si>
    <t>GGATATGATCCGGATTAGTCGGAACTGCATTAAGACTATTAATTCGAGCTGAATTGGGTCAACCTGGTGCATTGCTCGGTGATGATCAATTATATAATGTAATTGTTACAGCACATGCTTTTGTAATAATCTTTTTTTTAGTTATACCAATGATAATTGGAGGCTTTGGAAACTGATTAGTTCCATTAATATTAGGAGCTCCTGATATAGCTTTTCCGCGATTAAATAATATAAGTTTTTGACTACTACCTCCTTCACTTTTATTACTCCTATCGTCAGCTGCTGTAGAAAGGGGGGCTGGTACTGGATGAACAGTTTATCCTCCTTTAGCTGGAAATTTAGCGCATGCTGGTGGTTCAGTAGACTTAGCAATTTTTTCTCTACATCTCGCAGGTGCATCATCTATTTTAGGTGCAGTAAATTTTATTACGACTATCATTAATATACGATGACAGGGAATGCAGTTTGAACGACTATCATTATTTGTATGATCTGTAAAAATTACAGCTATTTTGCTATTATTATCTCTACCAGTGCTTGCAGGAGCAATTACAATATTACTGACTGATCGAAATTTTAATACAGCA--TTTTTTGATCCAGCAGGAGGTGGAGATCCTA</t>
  </si>
  <si>
    <t>AAB5333</t>
  </si>
  <si>
    <t>Raphitomidae</t>
  </si>
  <si>
    <t>Gymnobela</t>
  </si>
  <si>
    <t>Gymnobela sp.</t>
  </si>
  <si>
    <t>GTATGTGAGCAGGACTTGTAGGAACAGGATTAAGTCTTTTAATTCGTGCTGAACTTGGTCAGCCTGGAGCCTTACTTGGAGATGATCAACTTTATAATGTGATTGTTACAGCCCACGCTTTTGTAATAATTTTTTTTTTAGTTATACCTATAATAATTGGAGGATTTGGAAACTGGTTAGTGCCGTTGATACTTGGTGCTCCAGATATGGTATTTCCTCGACTTAATAATATAAGATTTTGACTTTTACCTCCGGCATTATTACTTTTATTATCTTCTGCTGCTGTAGAAAGGGGAGTAGGAACTGGTTGAACAGTTTATCCCCCTCTTTCTGGAAATTTAGCTCATGCAGGAGGGTCTGTAGATCTTGCTATTTTTTCTTTACATTTAGCTGGTGTATCATCAATTTTAGGAGCTGTTAATTTTATTACTACTATTATTAATATACGAGTTCAAGGTATACAGTTTGAACGACTATCTTTATTTGTATGGTCTGTAAAAATTACTGCTATTTTACTTCTACTTTCTCTTCCTGTATTAGCAGGAGCTATTACTATGTTATTAACTGATCGTAATTTCAATACAGCT--TTCTTTGATCCCGCCGGAGGTGGTGATCCTA</t>
  </si>
  <si>
    <t>ABU6433</t>
  </si>
  <si>
    <t>AAH7660</t>
  </si>
  <si>
    <t>Gastropoda_order_incertae_sedis</t>
  </si>
  <si>
    <t>GAATTTGATCTGGACTTGTCGGAACTGCTTTAAGACTTTTAATTCGGGCCGAGTTAGGACAGCCTGGTGCATTATTAGGAGATGATCAGCTTTATAATGTAATTGTTACTGCTCATGCTTTTGTAATAATTTTTTTTTTGGTAATGCCTCTTATAATTGGGGGATTTGGTAACTGATTGATTCCGCTGATGTTAGGGGCTCCTGATATAGCTTTTCCTCGTCTTAATAATATGAGATTTTGATTATTACCTCCTTCTTTAACTTTATTGTTAACTTCGGCTGCTGTTGAAAGAGGAGCAGGGACAGGATGGACTGTTTATCCACCTCTGGCTGGAAATTTAGCTCATGCAGGTGCTTCTGTAGATTTAGCTATTTTTTCTTTACATCTTGCTGGGATTTCATCTATTTTAGGTGCTGTTAACTTTATTACCACGGTGATTAACATGCGATGACAGGGAATAAAATTTGAACGGCTACCTTTATTTGTTTGGTCAGTAAAAATTACAGCTATTTTATTACTGTTATCTCTACCAGTATTGGCTGGAGCTATTACAATACTTCTTACTGATCGAAATTTTAATACATCC--TTTTTTGACCCTGCTGGAGGGGGAGATCCTA</t>
  </si>
  <si>
    <t>GTATTTGGTCTGGACTAGTTGGAACCGCTTTGAGATTACTTATTCGTGCTGAATTAGGGCAACCTGGTGCACTATTAGGGGATGATCAGCTTTATAATGTAATCGTTACTGCTCATGCTTTTGTGATAATTTTTTTCTTAGTGATGCCTCTTATAATTGGGGGATTCGGAAATTGATTAATTCCCTTAATATTGGGAGCTCCTGACATGGCATTTCCTCGTCTTAACAATATAAGATTTTGATTGCTTCCTCCTTCTTTAACTTTATTATTGACCTCAGCTGCTGTTGAGAGAGGAGCAGGGACAGGTTGGACGGTTTATCCCCCTTTAGCTGGAAATCTAGCACATGCAGGGGCCTCTGTTGATTTAGCTATTTTTTCTCTTCATCTTGCAGGTATTTCTTCCATTTTAGGAGCCGTTAATTTTATTACAACAGTTATTAATATGCGATGACAGGGAATGAAGTTTGAACGACTACCTTTATTTGTTTGGTCTGTAAAGATTACAGCTATTTTACTTTTACTATCTTTGCCAGTGCTGGCTGGGGCTATTACAATGCTTCTTACTGATCGAAATTTTAATACATCT--TTTTTTGACCCTGCTGGTGGTGGAGATCCTA</t>
  </si>
  <si>
    <t>AAH8163</t>
  </si>
  <si>
    <t>Turbinidae</t>
  </si>
  <si>
    <t>GAATTTGATCTGGTTTGGTTGGAACTGCTTTGAGACTTTTAATTCGGGCTGAGTTAGGGCAACCAGGTGCGCTATTAGGTGATGATCAACTTTATAATGTAATTGTTACTGCTCATGCTTTTGTGATAATTTTTTTTTTAGTTATGCCTTTAATAATTGGAGGGTTTGGGAACTGGTTAATTCCCCTTATATTAGGAGCTCCTGATATAGCTTTTCCTCGACTTAATAATATGAGATTTTGATTGTTGCCTCCTTCTTTAACACTGTTACTAACCTCGGCTGCAGTTGAAAGAGGAGTAGGAACGGGATGGACAGTGTATCCTCCTTTGGCTGGAAATTTAGCTCATGCGGGGGCTTCTGTAGATTTAGCTATTTTTTCTTTGCATCTTGCTGGGATTTCTTCAATTTTAGGGGCTGTAAACTTCATTACTACAGTAATTAATATACGATGACAGGGGATAAAGTTTGAACGGCTACCTTTATTTGTGTGGTCAGTAAAAATTACGGCTATTTTACTTTTATTGTCTTTACCTGTATTGGCTGGAGCTATTACAATGCTTCTTACTGATCGGAATTTTAATACTTCT--TTTTTTGATCCTGCAGGAGGGGGAGATCCTA</t>
  </si>
  <si>
    <t>AAX3537</t>
  </si>
  <si>
    <t>AAO7743</t>
  </si>
  <si>
    <t>Cancellariidae</t>
  </si>
  <si>
    <t>Neadmete</t>
  </si>
  <si>
    <t>Neadmete aff. nakayami</t>
  </si>
  <si>
    <t>GAATGTGATCTGGATTAGTAGGTACCGCTCTTAGTTTATTAATTCGAGCTGAATTAGGTCAACCGGGAGCTTTATTAGGTGACGATCAGTTATATAATGTTATTGTAACAGCTCATGCTTTTGTAATGATTTTTTTTTTAGTTATACCTATAATAATTGGTGGATTTGGTAATTGGTTAGTTCCTCTTATACTAGGAGCTCCAGACATAGCTTTCCCGCGCCTAAATAATATAAGGTTTTGATTATTACCCCCGGCCCTTTTACTTCTTCTTTCTTCAGCGGCTGTAGAGAGGGGTGTTGGGACTGGTTGAACTGTCTATCCGCCTTTATCAAGAAATATTGCTCATGCTGGTGGTTCAGTAGATTTAGCTATTTTTTCTTTACATCTTGCTGGTGCGTCTTCTATTCTTGGAGCGGTAAATTTTATTACAACTATTATTAATATACGATGATATGGTATACAATTTGAACGTCTTCCTTTATTTGTATGGTCTGTTAAAATTACTGCAATTTTGCTTCTTCTCTCTTTACCTGTTTTAGCAGGTGCAATTACAATGCTTTTAACTGATCGAAATTTTAATACTGCT--TTTTTTGATCCGGCAGGAGGTGGTGATCCAA</t>
  </si>
  <si>
    <t>GAATATGATCTGGATTAGTTGGTACAGGCTTAAGTCTTTTAATTCGAGCTGAGTTAGGTCAGCCAGGAGCACTACTAGGAGATGACCAGTTATATAATGTTATTGTTACAGCCCATGCCTTTGTTATAATTTTTTTTTTGGTTATACCTATAATAATTGGAGGGTTTGGTAATTGATTAGTGCCTTTAATATTAGGGGCTCCAGACATAGCTTTTCCTCGCCTAAATAATATAAGTTTTTGATTATTACCGCCAGCTTTATTACTTTTATTATCCTCAGCCGCTGTAGAGAGAGGAGCTGGGACAGGTTGAACTGTTTATCCACCCTTATCTAGAAATATTGCTCATGCTGGTGGTTCAGTAGATTTGGCTATTTTTTCTCTTCATTTAGCTGGGGCCTCGTCTATTTTAGGGGCAGTAAATTTTATTACTACTATTATTAATATACGATGATGAGGAATACAATTTGAACGTCTTCCTTTATTTGTTTGATCTGTTAAAATTACTGCAATTTTACTTCTTTTATCTCTTCCTGTTTTAGCCGGCGCTATTACAATATTATTAACTGATCGAAATTTTAATACTTCT--TTTTTTGATCCTGCGGGCGGAGGTGATCCTA</t>
  </si>
  <si>
    <t>AAN9496</t>
  </si>
  <si>
    <t>Admete</t>
  </si>
  <si>
    <t>Admete viridula</t>
  </si>
  <si>
    <t>GAATATGATCGGGCTTAGTGGGTACTGCCCTTAGTTTATTAATCCGAGCTGAACTAGGTCAACCTGGGGCTTTATTAGGTGACGATCAGTTATATAATGTTATTGTAACGGCTCATGCTTTTGTAATAATCTTTTTTTTGGTTATGCCTATAATAATTGGTGGATTTGGTAATTGATTAGTTCCTCTTATGCTAGGAGCTCCTGATATAGCTTTTCCACGCCTAAATAATATAAGGTTTTGATTATTACCTCCGGCTCTTTTACTTCTTCTTTCTTCAGCAGCTGTAGAAAGAGGTGCCGGAACTGGTTGAACTGTTTATCCGCCGTTATCCAGAAATATTGCTCACGCTGGTGGCTCAGTAGATTTAGCTATTTTTTCTCTACATCTTGCTGGTGTCTCTTCTATTCTTGGGGCAGTAAATTTTATTACAACTATTATTAATATACGATGATATGGCATACAGTTTGAGCGTCTTCCCCTATTTGTGTGATCTGTTAAGATTACTGCAATCCTACTTCTTCTTTCTTTGCCTGTTTTAGCAGGTGCAATTACAATACTTCTAACTGATCGAAATTTTAATACTGCT--TTTTTTGATCCCGCAGGAGGTGGCGATCCAA</t>
  </si>
  <si>
    <t>AAX9434</t>
  </si>
  <si>
    <t>AAN3419</t>
  </si>
  <si>
    <t>Cephalaspidea</t>
  </si>
  <si>
    <t>Cylichnidae</t>
  </si>
  <si>
    <t>Roxania</t>
  </si>
  <si>
    <t>Roxania sp.</t>
  </si>
  <si>
    <t>GTATGTGATGTGGGCTTGTCGGAACTGGTTTAAGTCTTTTAATTCGGTTTGAATTAGGGACAGCATCTGCCTTTTTGGGGGATGATCATTTTTATAATGTCATTGTTACTGCCCATGCTTTTGTAATGATTTTTTTTATAGTTATACCTTTAATAATTGGGGGATTTGGAAACTGAATAGTTCCTTTACTAATTGGGGCTCCGGATATGAGATTTCCTCGGATAAATAATATAAGGTTTTGGCTTTTACCTCCTTCTTTTATTCTGTTACTTGTTTCTAGATTAGTAGAAGGTGGAGTAGGGACAGGTTGAACGGTTTATCCTCCTCTTTCGGGTCCTATTGCTCATGGTTCTTGTGCTGTAGATTTGGCCATTTTTTCGCTTCATTTAGCCGGGATATCTTCTATTCTGGGTGCAATTAATTTTATTACAACTATTCTAAATATGCGTTCTCCTGGTATTACTATGGAACGCTTAAGATTGTTTGTTTGATCAATTTTTGTTACTGCCTTTTTATTACTTTTATCTCTACCAGTTTTAGCAGGTGCTATTACTATGCTTTTAACAGACCGAAATTTCAATACTAGG--TTTTTCGATCCAGCAGGGGGAGGTGATCCTA</t>
  </si>
  <si>
    <t>Gastrodontidae</t>
  </si>
  <si>
    <t>Zonitoides</t>
  </si>
  <si>
    <t>Zonitoides nitidus</t>
  </si>
  <si>
    <t>GTGTTTGATGTGGAATAGTAGGTACTGGATTATCTTTATTAATTCGTTTAGAATTAGGGACG---TCAGGAGTTCTTATAGATGATCATTTTTTTAATGTTATTGTAACAGCACATGCATTTGTTATAATTTTTTTTATAGTTATACCAATTATAATTGGAGGATTTGGTAACTGGATAGTTCCATTATTAATTGGGGCTCCAGATATGAGGTTTCCTCGTATAAATAATATAAGTTTTTGACTTTTACCACCATCATTTATTTTTTTGATTGTATCTAGTATAGTAGAAGGTGGTGCTGGGACTGGTTGAACTGTTTACCCACCTTTAAGAGGTCCTGTTGGTCATAGTGGTGCATCTGTTGATTTAGCTATTTTTTCATTACATTTAGCAGGTATATCTTCTATTTTAGGGGCAATTAATTTTATTACTACAATTTTTAATATACGATCACCTGGGATAACTATAGAACGAGTAAGATTATTTGTTTGGTCTATTTTAGTAACTGTATTTTTATTATTATTATCTTTACCAGTATTAGCAGGTGCAATTACAATATTATTAACTGATCGAAATTTTAATACTAGA--TTTTTTGATCCAGCTGGAGGTGGGGACCCTA</t>
  </si>
  <si>
    <t>AAN7499</t>
  </si>
  <si>
    <t>Philinidae</t>
  </si>
  <si>
    <t>Philine</t>
  </si>
  <si>
    <t>Philine sp.</t>
  </si>
  <si>
    <t>GTATGTGATGTGGATTAGTGGGTACTGGTTTAAGTCTCCTAATTCGATTTGAGTTAGGAACTGCTTCAGCTTTTTTGGGTGATGATCACTTTTATAATGTAATTGTAACTGCTCATGCCTTTGTAATAATTTTTTTTATAGTTATACCTTTAATAATTGGAGGTTTTGGGAATTGGATAGTTCCTCTTTTAATTGGTGCTCCTGATATAAGGTTTCCTCGTATGAATAATATAAGGTTTTGGCTATTACCTCCTTCATTTGTTTTATTGATTGTTTCTAGGTTAGTTGAAGGTGGGGCTGGGACAGGTTGAACGGTTTATCCCCCTCTTTCTGGTCCTATTGCTCATGGGTCTTGTTCAGTAGACTTAGTAATTTTTTCTCTTCATTTAGCAGGTATATCTTCTATTCTTGGTGCTATTAATTTTATTACTACTATTTTAAATATACGTTCTCCAGGTATTACTATAGAGCGGCTTAGATTATTTGTTTGGTCTGTTTTTGTTACAGCTTTTTTACTTTTATTATCCTTACCTGTGTTAGCAGGAGCTATTACTATGTTATTAACAGATCGTAATTTTAATACAAGA--TTTTTTGATCCTGCAGGAGGGGGTGACCCTA</t>
  </si>
  <si>
    <t>AAZ7066</t>
  </si>
  <si>
    <t>AAV6682</t>
  </si>
  <si>
    <t>GTATATGATCAGGTTTAGTTGGAACAGCTCTTAGACTATTAATTCGGGCAGAATTAGGTCAGCCTGGGGCACTTTTAGGTGATGACCAGCTATATAATGTTATTGTAACTGCACATGCTTTTGTTATAATTTTTTTCCTAGTTATACCTATGATAATTGGAGGATTTGGAAATTGATTAGTTCCTTTAATGCTAGGAGCTCCTGATATAGCTTTTCCTCGACTTAATAATATAAGATTTTGACTTTTACCTCCCGCTTTACTTCTTTTATTATCTTCAGCTGCTGTAGAGAGTGGAGCCGGTACTGGCTGAACGGTTTATCCTCCTTTAGCAGGTAATTTAGCTCATGCTGGAGGTTCTGTAGATTTGGCTATCTTTTCTTTACATCTTGCAGGAGTATCATCTATTTTAGGTGCAGTAAATTTTATTAGTACTGTTATCAATATGCGATGAGGTGGTATACAGTTAGAACATATACCTTTATTTGTTTGATCTGTAAAAATTACTGCCGTGTTACTTTTACTATCTTTACCTGTATTAGCTGGTGCAATTACTATGCTTTTAACAGATCGAAATTTTAATACAGCT--TTCTTCGATCCTGCTGGAGGTGGAGATCCTG</t>
  </si>
  <si>
    <t>GTATGTGATCAGGCCTAGTTGGAACAGCTCTTAGATTGCTGATTCGGGCTGAGTTGGGTCAGCCTGGAGCATTATTAGGTGATGATCAACTTTATAACGTTATTGTAACTGCACATGCTTTTGTTATAATTTTCTTTTTAGTTATGCCTATAATAATTGGGGGATTTGGAAATTGATTGGTGCCTTTAATGCTGGGGGCCCCTGATATGGCTTTTCCTCGACTTAATAATATAAGTTTTTGGCTTTTACCTCCTGCTCTGCTCCTTTTACTGTCCTCAGCTGCCGTGGAAAGTGGAGCTGGTACGGGGTGGACAGTCTATCCTCCTTTGTCGGGTAATTTAGCTCATGCTGGAGGTTCCGTAGATTTGGCTATTTTTTCTTTACATCTTGCGGGAGTATCATCAATTCTAGGTGCAGTAAATTTTATCAGCACTGTAATCAACATACGATGAGGTGGTATGCAACTAGAAAACATGCCTTTATTTGTTTGGTCTGTAAAAATTACTGCCGTTTTACTTTTATTATCTTTGCCTGTGTTAGCTGGTGCAATTACTATACTTTTAACAGATCGAAATTTTAATACAGCT--TTTTTCGATCCTGCTGGGGGTGGAGATCCTG</t>
  </si>
  <si>
    <t>AAL1492</t>
  </si>
  <si>
    <t>GTATGTGATCAGGTTTAGTTGGAACAGCTCTCAGATTATTAATTCGAGCTGAATTGGGTCAGCCTGGGGCGCTTTTAGGTGATGATCAATTATATAATGTTATTGTAACTGCACATGCGTTTGTTATAATTTTTTTTCTAGTTATACCTATAATGATTGGGGGATTTGGAAATTGACTAGTTCCTTTAATGTTAGGAGCTCCTGATATGGCTTTCCCCCGGCTTAATAATATAAGGTTTTGACTTTTACCACCTGCTTTACTTCTTTTATTATCTTCAGCAGCTGTGGAAAGTGGAGCGGGTACTGGGTGAACAGTTTATCCTCCTTTGTCGGGTAATTTAGCTCATGCTGGTGGTTCTGTAGACTTAGCTATTTTTTCTTTACATCTTGCAGGAGTATCATCTATTTTAGGTGCAGTAAACTTTATTAGTACTGTTATTAATATACGATGAGGGGGTATGCAGCTTGAGCATATGCCTCTATTTGTATGGTCTGTAAAGATTACTGCAGTTTTGCTTTTATTATCTTTACCTGTATTAGCTGGTGCGATTACTATGCTTTTAACGGATCGAAATTTTAATACGGCT--TTCTTTGATCCTGCTGGAGGTGGGGATCCTG</t>
  </si>
  <si>
    <t>ACF0856</t>
  </si>
  <si>
    <t>AAE1469</t>
  </si>
  <si>
    <t>Siphonariidae</t>
  </si>
  <si>
    <t>Siphonaria</t>
  </si>
  <si>
    <t>Siphonaria pectinata</t>
  </si>
  <si>
    <t>GAATGTGATGTGGTCTTGTTGGTACTGGTTTGAGTCTTTTAATTCGATTTGAGTTAGGAACAGCAGGAGCATTTTTAGGTGATGATCATTTTTATAATGTAATTGTTACTGCCCATGCGTTTGTAATAATTTTTTTTATAGTTATACCTTTAATAATTGGTGGCTTCGGAAATTGAATGGTTCCCCTTCTTATTGGAGCTCCTGATATAAGATTCCCTCGAATAAATAATATAAGGTTTTGATTACTACCACCTTCTTTCATTTTACTATTATCTTCAAGATTAATAGAAGGTGGAGCAGGAACTGGTTGAACAGTGTACCCTCCTCTTAGTGGACCAATTGCCCACGGAGGATCATCAGTAGATTTGGTTATTTTTTCCTTACACCTTGCTGGAATATCTTCTATTTTAGGGGCAATTAATTTTATTACTACTATTTTTAATATACGGTCTCCTGGTATAAATATGGAACGGCTAAGTTTATTTGTATGATCTGTACTTGTAACAGCTTTTCTTCTTCTACTTTCTCTTCCAGTATTGGCTGGAGCTATTACAATGTTATTGACAGATCGTAATTTTAATACTAGA--TTTTTTGATCCTGCAGGAGGAGGTGATCCTA</t>
  </si>
  <si>
    <t>GAATGTGATGTGGTCTTGTTGGTACTGGTTTAAGTCTTTTAATTCGATTCGAGTTGGGAACAGCAGGAGCATTTTTAGGTGATGATCATTTTTATAATGTAATTGTTACTGCTCATGCGTTTGTAATGATTTTTTTTATAGTTATACCTTTAATAATTGGTGGTTTTGGAAATTGAATGGTTCCTCTTCTTATTGGGGCTCCTGATATAAGATTCCCTCGAATAAATAATATAAGGTTTTGATTATTACCACCTTCTTTTATTTTACTATTATCTTCTAGATTAATGGAAGGTGGAGCGGGGACTGGTTGAACAGTATATCCTCCTCTTAGTGGACCAATTGCCCATGGAGGATCGTCAGTAGATTTAGTTATTTTTTCTTTACATCTTGCTGGAATATCTTCCATTCTAGGAGCAATTAATTTTATTACTACTATTTTTAATATACGGTCTCCTGGTATAAACATGGAACGGTTAAGTTTATTTGTATGATCTGTGCTTGTAACAGCTTTCCTTCTTCTACTTTCTCTTCCAGTATTGGCTGGAGCTATTACAATGTTGTTAACAGATCGGAATTTTAATACTAGA--TTTTTTGACCCTGCAGGAGGGGGTGATCCTA</t>
  </si>
  <si>
    <t>AAE1468</t>
  </si>
  <si>
    <t>GAATGTGATGTGGTCTTGTTGGTACTGGTTTGAGTCTTTTAATTCGATTCGAGTTAGGAACAGCAGGAGCATTTTTAGGTGATGATCATTTTTATAATGTAATTGTTACTGCCCATGCGTTTGTAATAATTTTTTTTATAGTTATACCTTTAATAATTGGTGGTTTCGGAAATTGAATGGTTCCCCTTCTTATTGGAGCTCCTGATATAAGATTTCCTCGAATAAATAATATAAGGTTTTGATTACTACCACCTTCTTTCATTTTACTATTATCTTCAAGATTAATAGAAGGTGGAGCAGGAACTGGTTGAACAGTGTACCCTCCTCTTAGTGGACCAATTGCTCACGGAGGATCATCAGTAGATTTGGTTATTTTTTCCTTACATCTTGCTGGAATGTCTTCCATTTTAGGGGCAATTAATTTTATTACTACTATTTTTAATATACGGTCTCCTGGTATAAATATGGAACGGCTAAGTTTATTTGTATGATCTGTACTTGTAACAGCTTTTCTTCTTTTACTTTCTCTTCCAGTATTGGCTGGAGCTATTACAATGTTATTGACAGATCGTAATTTTAATACTAGA--TTTTTTGATCCTGCGGGAGGAGGTGATCCTA</t>
  </si>
  <si>
    <t>AAZ3528</t>
  </si>
  <si>
    <t>GGATTTGATGTGGTATAGTTGGTACTGGGCTTTCTCTTTTAATTCGTTTAGAATTAGGGACT---TCTGGTATTTTATTTGATGATCATTTTTTTAATGTTGTAGTTACTGCTCATGCTTTTGTTATAATTTTTTTTATAGTTATACCTGTAATAATTGGTGGCTTTGGAAACTGAATAGTTCCTTTATTAATTGGTGCCCCGGATATAAGATTTCCACGAATAAATAATATAAGATTTTGGCTTTTACCTCCTTCATTTATTTTATTAATTTGCTCAAGAATGGTTGAGGGTGGTGCTGGAACAGGTTGAACAGTTTATCCCCCTTTAAGAAGAATGGTTGGACATAGGGGGGCCTCTGTTGATTTAGCTATTTTTTCTTTACATTTGGCTGGGATGTCATCAATTTTAGGTGCTATTAATTTTATTACTACTATTTTTAATATACGATCTTCTGGGATAACTATAGAACGATTAAGATTATTTGTTTGATCTATTTTAGTAACAGTATTTTTATTACTTTTATCTTTACCAGTTTTAGCTGGGGCTATTACTATGCTTTTAACAGATCGTAATTTTAATACTAGT--TTTTTTGATCCTGCTGGAGGAGGGGATCCAA</t>
  </si>
  <si>
    <t>AAM4033</t>
  </si>
  <si>
    <t>GTATTTGATGTGGTATAGTAGGAACTGGATTATCTCTTCTTATTCGATTAGAATTAGGAACT---TCTGGCGTGCTATTTGATGATCATTTTTTTAATGTTGTAGTTACTGCCCACGCTTTTGTTATAATTTTTTTTATAGTTATACCTGTTATAATTGGTGGTTTTGGTAATTGGATAGTTCCTTTATTAATTGGAGCACCAGATATAAGATTTCCACGTATAAATAATATAAGATTTTGATTACTACCTCCTTCATTTATTTTATTAATTTGCTCAAGTATAGTAGAAGGTGGTGCTGGGACAGGATGAACAGTTTACCCTCCCTTAAGAAGGATAGTAGGACATAGGGGTGCATCTGTTGACTTAGCTATTTTTTCATTACATTTGGCTGGTATATCTTCAATTTTAGGGGCTATTAATTTTATTACTACAATTTTTAATATACGATCTTCTGGTATAACTATAGAACGATTAAGATTGTTTGTTTGATCAATTTTAGTAACTGTATTTCTCTTGCTTTTATCCTTACCCGTTTTAGCTGGAGCTATTACTATACTTTTAACAGATCGAAATTTTAATACAAGA--TTTTTTGACCCAGCTGGAGGGGGAGATCCAA</t>
  </si>
  <si>
    <t>ABV4410</t>
  </si>
  <si>
    <t>AAO1886</t>
  </si>
  <si>
    <t>GGGTTTGATGTGGTATAGTTGGCACGGGGTTATCGTTATTAATTCGTCTTGAGCTAGGGACA---GCAGGAGTTCTGTTAGATGACCATTTTTTCAATGTAATTGTAACAGCTCATGCTTTTGTTATAATTTTCTTTATAGTTATACCAGTTATAATTGGGGGGTTTGGTAATTGGATGGTTCCATTATTAATTGGGGCACCTGATATAAGGTTTCCTCGAATAAATAATATGAGATTTTGGTTACTACCTCCATCTTTTATTTTTTTAATTTGTTCAAGTATAGTAGAAGGTGGTGCTGGGACAGGTTGAACAGTATACCCGCCTTTAAGGGGACCTGTAGGGCATGCAGGTGCATCAGTAGATCTCGCAATTTTTTCTTTGCATTTAGCTGGAATATCTTCAATTTTAGGTGCTATTAATTTTATTACAACTATTTTTAATATACGTTCTCCAGGAATAACTATGGAACGTGTTAGTTTGTTTGTATGATCAATTTTAGTTACAGTTTTTTTACTACTTTTATCATTACCTGTTTTAGCAGGGGCTATTACTATACTTTTAACAGATCGAAATTTTAATACAAGA--TTTTTTGATCCTGCAGGGGGTGGGGACCCTA</t>
  </si>
  <si>
    <t>GAGTATGGTGTGGAATAGTAGGTACTGGACTATCATTATTAATTCGAATAGAATTAGGGACT---GCTGGTGTTCTTAGGGATGAACATTTTTTTAATGTAATTGTAACGGCTCATGCCTTTGTCATAATCTTTTTTATGGTTATGCCTATTATAATTGGCGGTTTTGGTAACTGAATAGTACCATTGTTAATTGGTGCACCTGATATAAGATTTCCTCGAATAAATAATATAAGCTTCTGATTATTACCACCATCTTTTTTATTATTAATTAGTAGAAGATTAGTTGAGGGAGGTGCAGGGACTGGTTGAACAGTTTATCCCCCCTTGAGCTCTTTAACTGGGCATGGTGGTGCTTCTGTAGATATAGCTATTTTTTCTCTACATTTGGCAGGTGTATCTTCGATTCTAGGTGCTATTAATTTTATTACTACAGTATTTAATATACGGTCTCCGGGAATAACTATGGAACGGGTAAGTTTATTTGTTTGGTCTATTTTAATTACCGTGTTTTTACTTTTACTTTCTCTACCTGTATTAGCTGGTGCTATTACAATGTTATTAACGGATCGAAACTTTAATACATCA--TTTTTTGATCCAGCGGGGGGTGGTGATCCTA</t>
  </si>
  <si>
    <t>AAL6999</t>
  </si>
  <si>
    <t>GTGTTTGATGTGGGATAGTAGGAACTGGGTTGTCTTTATTAATTCGATTAGAACTTGGCACT---GCAGGTGTTCTATTAGATGACCATTTTTTTAATGTTATTGTAACAGCTCATGCATTTGTTATAATTTTTTTTATAGTAATACCTGTAATAATTGGGGGGTTTGGAAATTGAATGGTGCCATTATTAATTGGTGCACCAGATATAAGTTTCCCTCGAATAAATAATATGAGATTTTGATTACTACCTCCTTCTTTTATTTTTTTGATTATTTCAAGTTTAGTAGAAGGGGGGGCTGGGACTGGGTGAACAGTTTATCCTCCATTAAGAAGAACGTTAGGTCATGCTGGTGCATCAGTAGATTTGGCTATCTTTTCATTACATTTAGCAGGAATATCCTCAATTTTAGGTGCTATTAATTTTATTACTACAATTTTTAATATACGGTCTTCTGGTATAACTACGGAACGTATTAGTTTATTTGTATGATCAATTTTAGTAACAGTTTTTTTACTATTACTATCCTTACCAGTTTTAGCTGGGGCTATTACAATACTTCTTACAGATCGTAATTTTAATACAAGG--TTTTTTGATCCTGCTGGTGGAGGGGATCCTA</t>
  </si>
  <si>
    <t>AAW8172</t>
  </si>
  <si>
    <t>Capulidae</t>
  </si>
  <si>
    <t>Capulus</t>
  </si>
  <si>
    <t>Capulus ungaricus</t>
  </si>
  <si>
    <t>GAATATGATCAGGATTAGTTGGAACTGCCTTAAGATTATTAATTCGGGCTGAATTAGGACAACCTGGGGCCCTTTTAGGGGACGATCAATTATATAATGTAATTGTTACTGCACATGCTTTTGTAATAATTTTTTTTTTAGTTATACCTATAATAATTGGTGGATTTGGGAACTGATTAGTTCCGCTTATATTGGGAGCTCCAGATATAGCTTTCCCTCGGCTAAATAATATAAGTTTTTGACTATTGCCTCCTTCATTATTATTACTACTATCTTCAGCCGCAGTAGAAAGGGGAGCAGGAACTGGGTGAACTGTGTATCCTCCATTATCAGGTAACCTGGCTCATGCTGGTGGTTCTGTTGACTTGGCTATTTTTTCTCTCCATTTAGCAGGTGTGTCGTCGATTTTAGGAGCTGTAAATTTTATTACAACAATTATTAATATGCGATGACGTGGAATACAGCTTGAACGTCTTCCATTGTTTGTGTGGTCAGTTAAAATTACAGCTATTTTATTGTTATTATCATTGCCAGTTTTAGCAGGAGCTATTACTATGCTTTTAACAGATCGAAATTTTAATACTGCT--TTTTTTGACCCTGCTGGGGGAGGAGATCCTA</t>
  </si>
  <si>
    <t>AAO5027</t>
  </si>
  <si>
    <t>Capulus sp.</t>
  </si>
  <si>
    <t>GAATATGATCAGGTTTAGTTGGAACTGCTTTAAGATTGTTAATTCGAGCTGAGTTAGGTCAGCCCGGAGCTCTTTTAGGCGATGACCAGCTCTATAATGTGATTGTTACAGCTCATGCTTTTGTAATAATTTTCTTTTTAGTAATGCCTATAATAATTGGTGGATTTGGGAACTGACTAGTACCGTTAATACTGGGGGCTCCTGATATAGCTTTCCCTCGACTTAATAATATAAGTTTTTGATTATTGCCTCCTTCATTATTATTATTATTATCTTCAGCTGCGGTAGAAAGGGGTGCAGGTACAGGATGGACTGTATATCCTCCCTTATCAGGTAATTTAGCGCATGCTGGTGGTTCTGTTGATTTAGCTATTTTTTCTTTACATTTGGCAGGTGTTTCTTCAATTTTAGGTGCTGTAAATTTTATTACGACGATTATTAATATGCGATGACGTGGTATACAGCTTGAACGTCTTCCTTTATTTGTGTGATCAGTTAAAATTACAGCTATTTTATTACTCTTATCTCTACCGGTTTTAGCAGGAGCTATTACTATACTTTTAACTGATCGAAATTTTAATACTGCC--TTTTTTGATCCTGCCGGAGGAGGAGATCCAA</t>
  </si>
  <si>
    <t>AAU4410</t>
  </si>
  <si>
    <t>Colus</t>
  </si>
  <si>
    <t>Colus gracilis</t>
  </si>
  <si>
    <t>GAATATGATCTGGATTAGTAGGTACCGCTTTAAGACTTCTTATTCGGGCTGAATTAGGACAACCAGGGGCTTTACTTGGTGATGATCAACTTTATAATGTAATTGTGACAGCTCATGCTTTTGTTATAATTTTTTTTCTTGTTATACCAATAATAATTGGGGGATTTGGGAATTGATTAGTTCCTTTAATACTAGGAGCTCCGGACATAGCTTTCCCTCGCTTGAATAATATAAGATTCTGACTTTTACCACCCGCTTTATTACTTTTACTTTCTTCAGCTGCAGTTGAGAGAGGGGCAGGAACAGGATGAACTGTATATCCTCCTTTATCAGCTAATTTGGCTCATGCTGGTGGTTCGGTCGATTTAGCAATTTTTTCTCTTCATTTAGCAGGAGTTTCTTCTATTTTAGGTGCTGTAAATTTTATTACAACTATTATTAATATACGATGACGGGGAATGCAATTTGAACGCCTTCCATTATTTGTTTGATCAGTAAAAATTACAGCTATTTTATTACTATTATCTTTACCTGTACTAGCTGGAGCTATTACTATACTTTTAACAGATCGAAATTTTAATACTGCT--TTTTTTGATCCTGCAGGAGGTGGAGACCCTA</t>
  </si>
  <si>
    <t>AAO6666</t>
  </si>
  <si>
    <t>Eosipho</t>
  </si>
  <si>
    <t>Eosipho poppei</t>
  </si>
  <si>
    <t>GAATATGAGCAGGGTTAGTAGGTACTGGGCTAAGACTTTTAATTCGAGCAGAATTAGGACAACCAGGAGCTTTACTTGGTGACGATCAACTCTATAATGTGATTGTAACAGCTCACGCTTTTGTTATAATTTTTTTTCTTGTTATACCCATAATAATTGGAGGATTTGGTAACTGGTTAGTTCCTTTAATATTAGGAGCTCCAGATATAGCTTTTCCTCGATTAAATAATATAAGATTTTGACTTTTACCTCCCGCTTTGTTGCTTTTACTTTCTTCAGCTGCGGTTGAAAGAGGTGCAGGAACAGGATGAACTGTATATCCTCCTTTATCAGGTAATTTGGCTCACGCCGGTGGTTCGGTTGATTTAGCAATCTTTTCTCTACATCTTGCAGGTGTTTCGTCTATTTTAGGTGCTGTAAATTTTATTACAACTATTATCAATATACGATGACGAGGAATACAATTTGAGCGACTCCCGTTATTTGTGTGATCTGTAAAAGTTACGGCTATTTTACTATTATTGTCTTTACCTGTATTAGCTGGAGCTATTACTATACTTTTAACTGACCGAAATTTTAATACGGCT--TTTTTTGATCCTGCAGGTGGTGGAGACCCTA</t>
  </si>
  <si>
    <t>ACF2839</t>
  </si>
  <si>
    <t>AAB6809</t>
  </si>
  <si>
    <t>Bolma</t>
  </si>
  <si>
    <t>Bolma henica</t>
  </si>
  <si>
    <t>GGATTTGATCCGGATTGGTCGGTACTGCTTTGAGGCTTTTGATCCGAGCTGAACTAGGGCAACCTGGTGCGTTGTTAGGGGATGACCAGCTTTATAATGTAATTGTTACTGCTCATGCTTTTGTTATAATTTTTTTCTTAGTAATACCCTTAATAATTGGGGGCTTTGGGAACTGATTAATTCCATTAATGTTAGGAGCTCCTGATATAGCATTTCCTCGTCTTAATAATATGAGATTTTGGTTGCTTCCTCCTTCCTTAACTCTATTATTAACTTCAGCTGCCGTTGAGAGAGGGGCAGGGACAGGATGGACAGTTTATCCTCCGTTGGCCGGTAATTTAGCACATGCTGGCGCGTCTGTTGATTTAGCTATTTTTTCTCTTCATCTTGCCGGTATTTCATCTATTCTAGGGGCTGTTAATTTTATTACTACAGTAATTAATATGCGGTGACAGGGAATGAAATTTGAACGACTGCCTTTATTTGTTTGGTCTGTAAAAATCACCGCTATTTTGCTATTACTGTCTTTGCCGGTACTAGCTGGGGCTATTACAATGCTTCTTACCGATCGGAATTTCAATACATCT--TTCTTTGATCCTGCAGGGGGAGGTGACCCTA</t>
  </si>
  <si>
    <t>Chicoreus</t>
  </si>
  <si>
    <t>Chicoreus brunneus</t>
  </si>
  <si>
    <t>GTATGTGATCGGGGCTTGTTGGTACTGCTTTGAGTCTTCTTATTCGAGCTGAATTAGGACAACCTGGTGCTTTATTAGGAGACGACCAGTTATATAATGTTATTGTTACTGCGCACGCTTTTGTTATGATTTTCTTTTTAGTAATGCCAATGATAATTGGTGGTTTTGGAAATTGGTTGGTTCCTCTTATGTTGGGGGCTCCAGATATAGCTTTTCCTCGGTTGAATAATATGAGATTTTGACTTCTTCCTCCGGCACTTCTTCTTTTATTATCTTCTGCTGCTGTAGAAAGTGGAGTGGGAACAGGGTGAACGGTTTATCCTCCTTTAGCTGGTAATTTAGCTCATGCCGGAGGATCTGTAGATTTAGCAATCTTTTCTTTACACCTAGCTGGTGTTTCATCTATTTTAGGTGCTGTAAATTTTATTACAACTATTATTAATATGCGATGACGTGGAATGCAGCTTGAACGTGTACCGCTATTTGTTTGATCTGTTAAGATTACTGCCATTCTATTACTTCTTTCTTTGCCTGTTTTAGCAGGAGCTATTACTATATTGTTAACTGACCGAAATTTTAATACGGCA--TTTTTTGATCCTGCTGGGGGTGGAGATCCAA</t>
  </si>
  <si>
    <t>AAH8159</t>
  </si>
  <si>
    <t>GTATTTGGTCTGGCCTAGTTGGGACTGCTTTAAGGCTACTTATTCGTGCTGAACTAGGACAACCTGGTGCATTATTAGGGGATGATCAGCTTTATAATGTAATTGTTACTGCCCATGCTTTTGTAATAATTTTTTTCTTAGTAATACCTCTTATAATTGGAGGGTTTGGAAATTGATTAATTCCTTTGATATTGGGGGCTCCTGATATAGCATTCCCTCGTCTTAATAATATAAGATTTTGGTTGCTTCCTCCTTCTTTAACTTTATTATTAACCTCAGCTGCCGTTGAAAGAGGAGCAGGGACAGGGTGAACAGTTTATCCTCCTCTGGCTGGAAATCTAGCACATGCAGGAGCTTCTGTTGATTTAGCGATTTTTTCTCTTCATCTTGCAGGTATTTCTTCTATTTTAGGAGCTGTTAATTTTATTACAACAGTTATTAATATGCGATGACAGGGAATGAAATTCGAACGACTACCTTTGTTTGTGTGATCCGTAAAAATTACAGCTATTTTACTTTTGTTATCTTTACCAGTTTTAGCTGGTGCTATTACAATACTTCTTACTGATCGAAATTTTAATACATCT--TTCTTTGATCCTGCGGGGGGTGGGGATCCTA</t>
  </si>
  <si>
    <t>ACG7770</t>
  </si>
  <si>
    <t>GTATGTGATCTGGATTGGTTGGTACTGCTTTAAGTCTTTTGATTCGGGCTGAGTTAGGACAACCTGGGGCTTTGTTAGGGGATGATCAATTATATAATGTAATTGTTACGGCGCATGCTTTTGTTATAATTTTTTTTTTGGTGATACCTATGATAATTGGTGGTTTTGGTAATTGATTGGTTCCATTAATGTTAGGTGCTCCCGATATGGCTTTTCCTCGATTAAATAATATAAGTTTTTGATTACTTCCGCCTTCTTTATTTTTATTACTTTCTTCAGCTGCTGTTGAAAGGGGAGTAGGAACTGGATGAACTGTTTATCCTCCTTTAGCTGGAAATTTAAGTCATTCTGGGGGTTCTGTTGATCTTGCTATTTTTTCTTTACATTTAGCTGGTATTTCTTCAATTTTGGGTGCTGTAAATTTTATTACTACTATTATAAATATACGATGATATGGTATGCAGTTAGAGCGATTACCTTTATTTGTATGATCAGTTAAGGTTACTGCTATTTTACTTTTACTTTCTTTACCTGTTTTGGCTGGTGCAATTACTATACTTTTGACTGATCGAAATTTTAATACTACT--TTTTTTGATCCAGCTGGAGGTGGTGATCCAA</t>
  </si>
  <si>
    <t>AAH7493</t>
  </si>
  <si>
    <t>GTATATGATCGGGGTTAGTTGGGACTGCTTTAAGCCTTTTGATTCGGGCTGAGTTAGGTCAAGCTGGAACTTTGTTAGGTGATGACCAACTATATAATGTGATTGTTACGGCTCATGCCTTTGTTATAATTTTTTTTTTGGTTATACCTATGATGATTGGTGGTTTTGGTAATTGATTAATTCCTTTAATATTAGGTGCTCCAGATATGGCTTTTCCTCGATTAAATAATATAAGGTTTTGATTGCTTCCTCCTTCTTTGTTTTTACTTCTTTCTTCAGCAGCTGTTGAAGGTGGGGTTGGTACTGGATGAACAGTTTATCCTCCTTTGGCTGGAAATTTAAGTCATTCTGGTGGTTCTGTTGATCTTGCTATTTTTTCTTTACATTTAGCTGGTGTTTCGTCTATTTTGGGTGCTGTAAATTTTATTACTACTATTATTAATATGCGTTGGTTTGGTATGCGGTTGGAGCGGTTGCCTTTGTTTGTGTGGTCGGTTAAGATTACTGCTGTTTTGCTTTTGCTTTCTTTACCGGTTTTGGCTGGTGCTATTACTATGCTTTTAACTGATCGAAATTTTAATACTACT--TTTTTTGATCCAGCTGGTGGTGGTGATCCTA</t>
  </si>
  <si>
    <t>AAZ5772</t>
  </si>
  <si>
    <t>ACM5219</t>
  </si>
  <si>
    <t>Lirabuccinum</t>
  </si>
  <si>
    <t>Lirabuccinum dirum</t>
  </si>
  <si>
    <t>GAATATGATCAGGATTAGTTGGAACTGCCTTAAGACTTCTTATTCGAGCTGAATTGGGGCAACCAGGAGCTCTGCTTGGGGACGATCAACTTTATAATGTAATTGTAACAGCACATGCTTTTGTTATAATTTTCTTTTTAGTTATACCTATAATAATTGGAGGATTTGGGAACTGACTAGTTCCCTTAATATTAGGAGCTCCAGATATGGCTTTCCCTCGATTAAATAATATAAGATTTTGACTTCTTCCTCCTGCTTTATTACTATTATTATCCTCAGCTGCTGTTGAAAGTGGTGTCGGGACAGGATGAACTGTATACCCTCCCTTAGCAGGAAATTTAGCACACGCTGGAGGTTCTGTAGATTTAGCTATTTTTTCTTTACACCTTGCAGGTGTTTCATCAATTTTAGGTGCTGTAAATTTTATCACAACCATTATTAATATGCGATGACGAGGCATGCAGTTTGAGCGACTTCCTTTATTTGTATGATCAGTAAAAATTACAGCTATTTTATTACTTCTATCTTTGCCTGTTTTAGCTGGAGCTATTACTATACTTTTAACTGATCGAAATTTTAATACAGCT--TTTTTTGATCCAGCAGGAGGCGGGGATCCTA</t>
  </si>
  <si>
    <t>GAATATGATCTGGGTTAGTCGGAACTGCTCTAAGTCTATTAATTCGAGCTGAATTAGGGCAACCGGGAGCTTTACTAGGTGACGATCAACTTTATAATGTAATTGTTACTGCACATGCTTTTGTTATAATTTTTTTCTTAGTTATACCCATGATAATTGGTGGATTTGGGAATTGATTAGTACCGTTAATGTTAGGTGCTCCAGACATGGCTTTTCCTCGATTAAATAATATAAGATTCTGATTACTTCCTCCTGCTTTGTTATTGTTGTTATCATCAGCTGCAGTGGAAAGAGGTGTTGGAACAGGATGAACTGTATATCCTCCTTTAGCTAGAAATTTAGCTCATGCCGGAGGGTCTGTAGACTTAGCAATTTTTTCGCTCCATCTTGCAGGTGTTTCTTCTATTTTAGGTGCTGTAAACTTCATTACAACTATTATGAATATGCGGTGACGAGGTATGCAATTTGAGCGACTTCCGTTGTTTGTATGATCAGTAAAAATTACTGCAATTTTACTTCTTTTATCTTTACCTGTATTAGCAGGTGCTATTACTATGCTTTTAACTGATCGAAACTTTAATACTGCT--TTCTTTGATCCAGCAGGAGGTGGAGATCCTA</t>
  </si>
  <si>
    <t>ACB2522</t>
  </si>
  <si>
    <t>AAI7214</t>
  </si>
  <si>
    <t>Zospeum</t>
  </si>
  <si>
    <t>Zospeum suarezi</t>
  </si>
  <si>
    <t>GGGTGTGATGTGGTCTTGTTGGTACAGGATTATCTTTGCTAATTCGATTTGAATTAGGAACA---GTAGGTAATTTACTTGATGATCATTTTTTTAATGTAATTGTAACAGCCCATGCATTTGTTATAATTTTTTTTATAGTGATGCCACTAATAATTGGGGGTTTTGGTAATTGGATAATTCCACTTTTAATTGGGGCTCCTGATATAAGATTTCCACGAATAAATAACATAAGTTTTTGATTACTACCACCATCTTTTATTTTACTTATTTTTTCTAGAATAGTTGAAGGTGGTGCCGGTACTGGTTGAACAGTATATCCGCCTTTAAGTGGACCTATTGGCCATGCTGGTGCTTCTGTTGATTTAGCTATTTTTTCTTTACACTTAGCTGGTATATCTTCAATTTTGGGAGCAATTAATTTTATTACTACTATTTTTAATATACGAGCTCCAGGTATAACTATGGAACGTGTTAGTTTATTTGTTTGATCATTATTAGTAACAATATTTCTTCTTCTTCTTTCATTACCTGTTTTAGCAGGAGCAATTACTATACTTTTAACTGATCGAAATTTTAATACTAGA--TTTTTTGATCCTGCTGGAGGCGGTGATCCTA</t>
  </si>
  <si>
    <t>Hygrophila</t>
  </si>
  <si>
    <t>Lymnaeidae</t>
  </si>
  <si>
    <t>Galba</t>
  </si>
  <si>
    <t>Galba truncatula</t>
  </si>
  <si>
    <t>GAATTTGATGTGGATTAGTTGGAACTGGTTTATCTTTATTAATTCGATTGGAGTTGGGAACA---TCTACGGTTTTAATTGATGAACATTTCTATAATGTAATTGTTACAGCACATGCATTTGTTATAATTTTTTTTATAGTAATACCTATAATAATTGGTGGATTTGGTAATTGAATAGTGCCTTTATTGATTGGTGCTCCTGATATAAGATTTCCACGAATAAATAATATAAGGTTTTGATTACTTCCTCCATCTTTTATTCTTCTTTTATGTTCAAGCATAGTTGAAGGGGGAGTGGGTACAGGTTGAACAGTTTACCCACCTTTAAGCGGACCTATTGCCCATGGCGGGTCTTCAGTTGACTTAGCTATTTTTTCTCTACATTTAGCAGGTCTTTCTAGTATTTTAGGTGCTATTAATTTTATTACTACAATTTTCAATATACGATCGCCCGGAATTACTTTAGAACGAATAAGGTTATTTGTGTGATCTGTTTTAGTTACTGCTTTTCTTTTACTTTTATCTTTACCTGTATTAGCTGGAGCAATTACTATGCTTTTAACAGATCGAAATTTCAATACCTCT--TTTTTTGATCCAGCCGGGGGTGGTGATCCTA</t>
  </si>
  <si>
    <t>AAM0220</t>
  </si>
  <si>
    <t>GAGTATGATGTGGTATAGTAGGAACTGGATTATCTTTACTAATTCGATTAGAGTTAGGTACT---GCTGGAGTTTTATTAGATGATCATTTCTATAATGTAATTGTTACGGCTCATGCTTTTGTTATAATTTTTTTTATGGTTATACCCGTAATAATTGGTGGATTTGGTAATTGAATAGTGCCCCTATTAATTGGTGCTCCTGATATAAGTTTTCCACGAATAAATAACATAAGATTTTGATTACTCCCACCTTCTTTCATTTTACTTATTGTATCAAGAATAGTGGAAGGAGGGGCTGGTACAGGATGAACAGTTTATCCCCCTTTAAGTAGGTCACTAGGGCATGCTGGTTCTTCTGTCGATTTAGCTATTTTTTCTTTACATTTAGCAGGAATATCTTCAATTTTAGGGGCTATTAATTTTATTACGACTATTTTTAATATACGATGTTCAGGAATAACTATGGAACGTGTAAGATTATTTGTATGATCTATTTTAGTCACAGTTTTTTTATTGCTTTTATCTTTACCTGTTTTGGCAGGAGCTATTACAATACTTCTAACTGATCGTAATTTTAACACTAGG--TTTTTTGATCCTGCTGGAGGAGGTGATCCTA</t>
  </si>
  <si>
    <t>ACI7563</t>
  </si>
  <si>
    <t>AAV0526</t>
  </si>
  <si>
    <t>Basommatophora</t>
  </si>
  <si>
    <t>GAATTTGGTGTGGTCTGGTTGGAACTGGGTTATCATTACTTATTCGTTTAGAACTTGGTACA---ACTCTTGTTTTAATAGATGAACATTTTTATAATGTTATTGTTACGGCTCATGCTTTTATTATAATTTTTTTTATAGTTATACCTATAATAATTGGTGGGTTTGGAAATTGAATAGTTCCTTTATTAATTGGTGCTCCTGATATAAGTTTTCCTCGAATAAATAATATATCATTTTGATTACTTCCTCCTTCATTTATTTTATTATTAGTATCTAGAATAGTTGAAGGTGGTGTAGGAACAGGTTGAACTGTTTATCCTCCTTTAAGTGGTCCTATCGCTCATGGGGGTGCATCTGTTGACTTAGCAATTTTTTCTTTACATTTAGCGGGAATAAGTTCAATTTTAGGTGCTATTAATTTTATTACTACAATTTTTAATATACGGGCTCCCGGAATTACAATAGAACGTTTATCATTATTTGTTTGATCTGTATTAATTACTGCATTTTTACTTTTATTATCTTTACCTGTTTTAGCTGGTGCAATTACAATACTTTTAACTGATCGAAATTTTAATACTAGA--TTTTTTGATCCTGCAGGAGGAGGTGATCCTA</t>
  </si>
  <si>
    <t>Planorbidae</t>
  </si>
  <si>
    <t>Helisoma</t>
  </si>
  <si>
    <t>GAGTCTGATGCGGGTTAGTTGGGACTGGGTTATCTCTTCTTATTCGTTTAGAATTAGGGACT---ACTTTGGTCTTATTAGATGAACATTTTTATAATGTAATTGTTACTGCTCATGCTTTTATCATAATTTTTTTTATAGTAATACCCATAATAATTGGAGGATTTGGAAATTGAATAGTTCCTTTATTAATTGGTGCTCCAGATATAAGTTTTCCACGAATAAATAATATATCCTTTTGATTACTTCCTCCTTCTTTTATTTTATTATTAATTTCTAGTATAGTAGAAGGGGGTGTGGGAACTGGATGAACAGTTTATCCTCCTTTAAGTGGTCCTATTGCTCATGGTGGAGCCTCAGTAGATTTAGCTATTTTTTCATTACATTTGGCTGGGATAAGATCAATTCTTGGGGCAATTAATTTTATTACTACTATTTTTAATATACGAGCTCCTGGGATTACTATAGAACGATTATCTTTATTTGTGTGGTCAGTATTGATTACTGCATTTTTGCTTTTACTTTCATTACCTGTTTTGGCAGGAGCAATTACTATATTATTAACTGATCGAAATTTTAATACAAGG--TTTTTTGATCCTGCTGGAGGTGGAGATCCTA</t>
  </si>
  <si>
    <t>AAG1550</t>
  </si>
  <si>
    <t>GTGTTTGGTGTGGATTAGTAGGAACAGGTTTATCTTTGTTAATTCGTTTAGAATTAGGAACA---ACACTTGTTTTAATAGATGAACATTTTTATAATGTTATTGTTACTGCTCATGCTTTTATTATAATTTTTTTTATAGTTATACCTATAATAATTGGTGGATTTGGGAATTGAATGGTTCCTTTATTAATTGGAGCTCCAGATATAAGATTTCCACGAATAAATAATATATCATTTTGATTATTACCTCCTTCTTTTATTTTATTATTAGTATCTAGAATAGTTGAAGGTGGGGTTGGAACAGGATGGACAGTATATCCTCCTTTAAGTGGACCTATTGCACATGGAGGAGCTTCTGTTGATTTAGCTATTTTTTCTTTACATTTAGCTGGTATAAGGTCAATTTTAGGTGCAATTAATTTTATTACTACTATTTTTAATATACGTGCTCCTGGTATTACTATAGAACGATTATCTTTATTTGTTTGATCTGTATTAATTACAGCTTTTTTATTACTTTTATCTTTACCTGTTTTAGCAGGTGCTATTACAATACTTTTAACGGATCGAAATTTTAATACAAGG--TTTTTTGATCCAGCAGGTGGTGGTGATCCTA</t>
  </si>
  <si>
    <t>ACT4448</t>
  </si>
  <si>
    <t>AAB3560</t>
  </si>
  <si>
    <t>Taranis</t>
  </si>
  <si>
    <t>Taranis sp.</t>
  </si>
  <si>
    <t>GTATATGAGCAGGACTTGTAGGGACAGGATTAAGTCTTTTAATTCGTGCTGAGCTTGGTCAACCCGGGGCTTTACTTGGAGATGATCAGCTTTATAACGTAATTGTTACAGCTCATGCTTTTGTAATAATTTTTTTTTTGGTTATGCCAATAATAATTGGAGGATTTGGAAATTGGTTAGTTCCATTAATGCTTGGGGCTCCTGATATGGTGTTTCCTCGACTTAATAATATAAGATTTTGATTACTCCCACCAGCACTTTTACTTTTGCTATCTTCTGCTGCTGTAGAAAGAGGAGTTGGGACAGGTTGAACGGTATATCCACCTCTTGCCGGAAATTTAGCCCATGCAGGAGGGTCTGTTGATCTTGCTATTTTTTCATTACATTTAGCTGGTGTATCTTCAATTTTAGGGGCTGTAAACTTTATTACTACTATTATTAACATACGAGTTCAAGGTATACAGTTTGAGCGGTTATCTCTATTTGTATGGTCTGTAAAAATTACTGCCATCTTACTTCTACTTTCTCTTCCTGTGTTGGCGGGAGCTATTACTATATTATTAACTGATCGTAATTTTAATACGGCT--TTCTTCGATCCTGCCGGAGGTGGTGATCCTA</t>
  </si>
  <si>
    <t>GAATATGATCTGGATTAGTTGGAACTGCATTAAGACTCTTAATTCGAGCTGAATTAGGTCAACCTGGTGCATTACTCGGTGATGATCAATTATATAATGTAATTGTTACAGCACACGCTTTTGTAATAATCTTTTTTCTAGTTATACCAATGATAATTGGGGGCTTTGGAAACTGATTGGTTCCGTTAATATTAGGGGCTCCTGATATAGCTTTTCCGCGATTAAATAATATAAGTTTTTGGTTACTACCTCCTTCACTTTTACTACTTTTATCATCAGCTGCTGTGGAAAGAGGAGCTGGTACGGGATGAACAGTTTATCCACCTTTAGCCGGAAATTTAGCACATGCTGGCGGTTCAGTAGACTTGGCTATTTTTTCTTTACACCTTGCAGGTGCATCATCTATTTTAGGTGCAGTAAATTTTATTACTACTATTATTAATATGCGATGACAAGGAATGCAGTTTGAACGGCTATCGTTATTTGTATGATCTGTAAAAATTACAGCTATTTTATTACTGTTATCTTTGCCCGTACTTGCAGGAGCAATTACAATATTATTAACTGATCGAAATTTTAATACAGCA--TTTTTCGATCCAGCAGGAGGTGGAGATCCTA</t>
  </si>
  <si>
    <t>AAB5334</t>
  </si>
  <si>
    <t>Gymnobela sp. NP</t>
  </si>
  <si>
    <t>GTATATGGGCAGGACTTGTAGGGACAGGATTGAGTCTTTTAATTCGTGCTGAACTTGGTCAACCTGGGGCATTGCTTGGGGATGATCAGCTTTACAATGTAATTGTTACAGCTCATGCTTTTGTTATAATTTTTTTTCTAGTTATACCCATAATAATTGGTGGATTCGGAAATTGATTAGTACCGCTTATGCTTGGTGCTCCAGATATAGTATTTCCTCGACTTAATAATATGAGATTTTGATTGTTGCCACCAGCACTTTTACTTTTGTTATCTTCTGCCGCTGTAGAAAGGGGAGCTGGAACTGGTTGGACAGTTTATCCACCTCTTGCTAGAAATTTAGCTCATGCGGGTGGATCTGTTGATCTTGCTATTTTTTCTCTACATCTAGCTGGTGTATCTTCAATTTTAGGAGCTGTTAATTTTATTACTACTATTATCAATATACGAGTTCAAGGTATACAGTTTGAGCGATTATCGTTATTTGTGTGATCTGTAAAAATTACTGCTATTTTACTTTTACTTTCTTTACCTGTTTTAGCAGGGGCAATTACTATATTATTAACTGATCGTAACTTTAATACAGCT--TTTTTTGATCCAGCCGGAGGTGGTGATCCTA</t>
  </si>
  <si>
    <t>ACP6110</t>
  </si>
  <si>
    <t>AAB5332</t>
  </si>
  <si>
    <t>Teretia</t>
  </si>
  <si>
    <t>Teretia teres</t>
  </si>
  <si>
    <t>GTATATGATCAGGTCTTGTAGGAACAGGGCTAAGACTTTTAATTCGTGCAGAACTTGGTCAGCCTGGGGCCTTACTTGGTGATGATCAACTTTATAATGTAATTGTAACAGCCCATGCCTTTGTTATAATTTTTTTTCTTGTAATACCTATAATAATTGGTGGATTTGGTAATTGACTTATTCCCTTGATACTAGGGGCTCCTGATATAGTATTTCCTCGTCTAAATAATATAAGATTTTGACTTCTTCCTCCTGCTTTACTCTTACTTCTATCCTCTGCTGCTGTAGAAAGAGGGGTTGGAACTGGGTGAACAGTTTATCCCCCCTTATCTGGTAATTTAGCTCATGCAGGAGGTTCAGTGGATCTAGCTATTTTTTCTTTACATCTAGCAGGAGTTTCCTCTATTTTAGGAGCTGTAAATTTTATTACTACGATTATCAATATACGAGTGCAAGGTATACAATTTGAGCGCTTATCATTGTTTGTTTGATCAGTAAAGATTACAGCCGTTTTATTACTTCTTTCTCTTCCTGTTCTTGCCGGAGCTATTACAATATTATTAACTGATCGGAATTTTAATACTTCT--TTTTTTGATCCTGCAGGAGGTGGTGATCCTA</t>
  </si>
  <si>
    <t>GTATGTGAGCAGGACTTGTAGGAACGGGATTGAGTCTCTTAATTCGTGCTGAACTTGGTCAACCTGGGGCTTTACTTGGGGATGATCAGCTTTATAATGTAATTGTTACAGCTCATGCTTTTGTAATAATTTTTTTTTTAGTAATACCTATAATAATTGGGGGATTTGGTAACTGACTAGTTCCATTAATACTCGGTGCTCCAGATATAGTATTCCCTCGACTTAATAATATAAGATTTTGATTGCTGCCTCCAGCATTGTTACTTCTACTATCTTCTGCTGCTGTAGAAAGGGGAGCTGGAACAGGTTGAACAGTATATCCTCCTCTTTCCGGAAATTTAGCTCACGCTGGGGGATCTGTTGATCTTGCTATTTTTTCTTTACATTTAGCTGGTGTATCTTCTATTTTAGGAGCTGTAAATTTTATTACTACTATCATTAATATACGAGTTCAGGGTATACAGTTTGAACGATTATCTTTATTTGTATGATCTGTAAAAATTACTGCTATTTTACTTCTGCTTTCGCTTCCTGTATTGGCGGGGGCTATTACTATGTTGTTAACTGACCGAAATTTTAACACGGCT--TTTTTTGATCCTGCCGGAGGTGGTGATCCTA</t>
  </si>
  <si>
    <t>AAE2227</t>
  </si>
  <si>
    <t>Pleurotomella</t>
  </si>
  <si>
    <t>Pleurotomella sp.</t>
  </si>
  <si>
    <t>GTATGTGATCAGGTCTTGTAGGAACAGGACTTAGACTTTTAATTCGTGCAGAGCTTGGTCAACCTGGGGCTTTACTTGGGGATGATCAACTTTATAATGTAATTGTAACGGCTCATGCTTTTGTTATAATTTTTTTTCTTGTAATACCAATAATAATTGGTGGGTTTGGAAATTGATTAGTTCCGTTGATACTTGGTGCTCCAGATATAGTATTTCCTCGTCTAAATAATATGAGATTTTGGCTACTTCCTCCTGCTTTATTATTATTATTGTCTTCGGCTGCTGTAGAAAGAGGGGCAGGAACTGGTTGAACAGTATATCCACCTTTATCCGGTAATTTAGCTCATGCAGGAGGTTCTGTTGATCTTGCTATTTTTTCTTTACATTTAGCTGGTGTTTCTTCAATTTTAGGTGCTGTAAATTTTATTACTACGATTGTTAATATACGGGTGCAGGGTATACAGTTTGAGCGGTTGTCATTATTTGTGTGATCAGTAAAAATTACAGCTATTTTATTACTTCTTTCTTTACCCGTATTAGCTGGAGCTATTACAATACTCTTAACTGATCGGAACTTTAACACAGCT--TTTTTTGACCCTGCAGGAGGTGGTGATCCGA</t>
  </si>
  <si>
    <t>ACR6252</t>
  </si>
  <si>
    <t>AAC8719</t>
  </si>
  <si>
    <t>Nudibranchia</t>
  </si>
  <si>
    <t>Flabellinidae</t>
  </si>
  <si>
    <t>Flabellina</t>
  </si>
  <si>
    <t>Flabellina gracilis</t>
  </si>
  <si>
    <t>GTATGTGATGTGGGTTAGCAGGAACTGGGTTAAGTCTACTGATTCGATTTGAATTAGGGACAGCCGGGGCTCTTTTAGGTGACGATCATTTGTATAACGTGATTGTAACGGCTCATGCCTTTGTGATAATTTTTTTCATGGTTATACCTCTAATAATTGGTGGATTCGGAAATTGAATAGTTCCTTTATTAATTGGTGCTCCTGACATGAGTTTTCCTCGTATAAATAACATAAGATTTTGGTTGTTACCACCTTCTTTTATTTTACTTATGTCTTCTACCCTAATAGAAGGTGGAGCTGGAACAGGTTGAACTGTATACCCACCCCTTTCTGGGGCCATCGGACATGGGGGGTGCTCTGTAGATTTGGCTATTTTTTCTTTACATTTAGCTGGGATGTCTTCTTTATTAGGGGCAATTAACTTTATTACCACTATTTTTAATATACGTTCTCCTGAGATGACTATAGATCGCTTAAGTTTATTTGTGTGATCGGTGCTAGTTACGGCTTTTCTTTTGCTTTTATCTCTTCCAGTACTGGCAGGGGCTATTACTATGCTTTTAACTGACCGAAATTTTAACACTAGA--TTTTTTGATCCAGCCGGAGGAGGGGATCCTA</t>
  </si>
  <si>
    <t>GTATATGATGTGGTTTAGCTGGGACGGGGCTAAGGTTATTAATTCGTTTTGAGTTAGGAACAGCTGGAGCTCTTCTAGGTGATGACCATTTGTATAATGTAATTGTTACGGCTCACGCCTTTGTAATAATTTTCTTTATAGTTATGCCTTTAATGATTGGGGGATTTGGAAACTGAATAGTTCCTCTTTTAATTGGAGCTCCTGATATAAGATTTCCCCGTATAAATAATATAAGATTTTGATTGTTACCTCCTTCTTTTATTTTGCTAATATCTTCTACTCTTATGGAGGGTGGGGCAGGTACTGGATGAACTGTATACCCACCTCTTTCTGGAGCGATTGGGCATGGGGGTTGTTCAGTAGATTTAGCCATTTTTTCTCTTCATTTGGCTGGTATATCTTCTTTATTAGGTGCAATTAATTTTATTACTACTATTTTTAATATGCGATCTTCAGAGATGAGTATAGATCGATTAAGGTTGTTTGTTTGATCAGTTTTAGTAACTGCTTTTCTTTTACTATTATCTCTTCCAGTATTAGCAGGGGCTATCACTATGCTTTTAACTGATCGTAATTTCAATACTAGT--TTCTTTGATCCTGCAGGAGGGGGTGATCCTA</t>
  </si>
  <si>
    <t>AAC8720</t>
  </si>
  <si>
    <t>GAATGTGATGTGGATTGGCTGGAACTGGGTTGAGTTTATTAATTCGATTCGAGTTAGGGACGGCTGGAGCTCTTCTAGGTGATGATCACTTGTATAATGTGATTGTAACGGCTCATGCTTTTGTTATAATTTTTTTTATGGTCATACCTCTCATGATTGGGGGATTTGGAAATTGGATAGTTCCATTATTAATTGGTGCTCCTGATATAAGATTTCCTCGTATAAATAATATAAGATTTTGGTTATTACCTCCTTCTTTTATTTTACTTATGTCTTCAACGCTTATAGAGGGTGGAGCTGGAACAGGTTGAACTGTGTACCCGCCACTTTCTGGGGCAATTGGACATAGAGGATGCTCAGTAGATTTGGCTATTTTTTCTTTACACTTAGCTGGTATATCTTCTTTACTAGGTGCGATTAATTTTATTACTACTATTTTTAATATACGTTCTCCTGAGATAACTATAGATCGTTTGAGCTTATTTGTTTGATCGGTGTTAATTACTGCTTTTCTTTTACTTTTATCTCTTCCTGTTTTGGCGGGAGCTATTACTATGCTTTTAACTGATCGAAATTTTAATACTAGA--TTTTTTGATCCTGCAGGAGGGGGAGACCCTA</t>
  </si>
  <si>
    <t>ACM0261</t>
  </si>
  <si>
    <t>Terebra</t>
  </si>
  <si>
    <t>Terebra sp.</t>
  </si>
  <si>
    <t>GAATGTGATCTGGTTTAGTTGGGACTGCTCTAAGTCTTCTTATTCGAGCTGAATTAGGACAACCTGGGGCTTTACTTGGTGATGATCAGCTATATAATGTTATTGTAACAGCTCATGCTTTTGTGATAATTTTTTTCTTAGTTATGCCTATAATGATTGGTGGGTTTGGGAATTGATTAGTTCCATTAATATTAGGAGCTCCAGACATGGCATTTCCTCGTTTAAATAATATGAGTTTTTGACTTTTGCCTCCTGCATTGTTATTGTTATTGTCGTCATCTGCTGTAGAAAGTGGGGTAGGTACTGGATGGACTGTGTATCCTCCGTTGGCTGGAAATTTAGCTCATGCTGGTGGTTCAGTGGATTTGGCTATTTTTTCTTTACATCTTGCAGGTGCTTCTTCAATTTTAGGTGCTGTAAATTTTATTACAACGATTATTAATATACGATGACAAGGTATGCAATTTGAACGTCTTCCGTTATTCGTATGATCAGTAAAAATTACTGCTATTTTACTTCTTTTGTCTTTACCGGTTCTTGCAGGGGCTATTACTATGCTTTTAACTGATCGAAACCTAAATACAGCT--TTCTTTGATCCAGCAGGGGGTGGGGATCCTA</t>
  </si>
  <si>
    <t>AAF1744</t>
  </si>
  <si>
    <t>Hastulopsis</t>
  </si>
  <si>
    <t>Hastulopsis mindanaoensis</t>
  </si>
  <si>
    <t>GGATGTGATCAGGTTTAGTAGGGACGGCTTTAAGACTCCTTATTCGAGCTGAATTGGGACAGCCTGGGGCGTTACTTGGGGATGATCAGTTATATAATGTTATTGTAACAGCCCATGCCTTTGTAATAATTTTTTTTCTAGTAATACCTATAATGATTGGTGGATTTGGGAATTGGTTAGTTCCTTTGATGTTGGGGGCTCCAGATATGGCTTTTCCTCGTTTAAATAATATAAGTTTTTGACTTTTACCTCCTGCATTATTATTGCTATTGTCGTCATCGGCGGTAGAAAGAGGGGTAGGGACTGGTTGAACTGTGTATCCGCCTTTAGCTGGAAATTTGGCTCATGCTGGTGGTTCAGTAGATTTGGCTATTTTTTCTTTACATCTTGCAGGTGCTTCTTCTATTTTAGGTGCGGTAAATTTTATTACTACAATTATTAATATACGTTGACAGGGGATACAGCTTGAGCGTATGCCTTTATTTGTTTGATCAGTAAAGATTACTGCTATTTTACTTCTTTTATCTTTACCAGTACTTGCGGGTGCTATTACAATGCTTTTAACTGATCGAAATTTAAATACAGCT--TTTTTTGATCCTGCAGGAGGTGGAGATCCTA</t>
  </si>
  <si>
    <t>ACA7324</t>
  </si>
  <si>
    <t>AAO3022</t>
  </si>
  <si>
    <t>Helicarionidae</t>
  </si>
  <si>
    <t>Euconulus</t>
  </si>
  <si>
    <t>Euconulus polygyratus</t>
  </si>
  <si>
    <t>GAGTTTGGTGTGGTATAGTTGGTACGGGATTATCTTTATTAATTCGATTAGAATTAGGAACA---TCTGGAGTATTATTAGATGATCATTTTTTTAATGTAATTGTTACGGCACATGCATTTGTTATGATTTTTTTTATAGTTATACCTATTATAATTGGTGGATTTGGTAACTGGATAGTACCGTTATTAATTGGTGCACCTGATATAAGTTTTCCTCGAATAAATAATATAAGTTTTTGATTACTTCCACCTTCATTTGTTTTTTTAATTTGTTCTAGTATAATTGAGGGTGGTGCAGGTACTGGGTGAACAGTATATCCTCCACTAAGTGGTCCTGTAGGTCATGCTGGGGCATCAGTAGATCTTGCAATTTTTTCTTTACATTTGGCTGGTATATCATCTATTTTAGGAGCAATTAACTTTATTACTACTATTTTTAATATACGTTCACCAGGAATAAGTATAGAACGAGTTAGATTATTTGTTTGATCTATTTTAGTGACAGTTTTTTTATTATTATTATCATTACCAGTTTTAGCTGGGGCAATTACAATATTATTAACTGATCGAAATTTTAATACTAGT--TTTTTTGATCCAGCAGGTGGAGGGGATCCTA</t>
  </si>
  <si>
    <t>GGGTTTGATGTGGAATAGTTGGAACAGGACTATCATTAATAATTCGATTAGAATTAGGAACA---TCTGGAGTTTTAATGGATGATCACTTCTTTAATGTAATTGTTACAGCTCATGCCTTTGTTATAATTTTTTTTATAGTTATACCTATTATAATTGGAGGTTTTGGAAACTGAATAGTTCCTTTATTAATTGGTGCACCTGATATAAGTTTTCCTCGAATAAATAATATAAGATTTTGATTACTCCCCCCTTCTTTTGCATTTTTAATTATTTCTAGAATAGTAGAGGGTGGTGCCGGAACTGGATGAACTGTCTATCCACCATTAAGGGGGCCTATTGGTCATAGTGGTGCTTCTGTTGATTTAGCAATTTTTTCCCTTCATTTAGCAGGAATATCATCTATTTTAGGAGCTATTAATTTTATTACAACAATTTTTAATATACGATCACCAGGTATAACTATAGAACGAATAAGTTTATTTGTATGATCAATTTTAGTAACTGTATTTTTATTACTTCTATCTTTACCAGTTCTTGCAGGAGCTATTACTATACTTTTAACTGACCGTAATTTCAATACTAGA--TTTTTTGACCCTGCTGGGGGGGGGGATCCTA</t>
  </si>
  <si>
    <t>AAO2264</t>
  </si>
  <si>
    <t>GTGTTTGATGTGGAATAGTGGGAACGGGTTTATCTTTAATAATTCGACTAGAATTAGGAACA---TCAGGAGTATTGATAGATGATCATTTTTTTAATGTTATTGTAACAGCACATGCATTTGTTATAATTTTTTTTATAGTTATACCTATTATAATTGGAGGATTTGGTAATTGAATAGTTCCTTTATTAATTGGTGCTCCTGATATAAGTTTTCCTCGTATAAATAATATAAGATTTTGGTTATTACCTCCATCCTTTGCTTTTTTAATTTGTTCTAGAATAATTGAAGGAGGGGCAGGTACTGGATGAACAGTTTATCCTCCTTTAAGAGGACCTACAGGTCATAGTGGAGCTTCAGTAGATTTGGCTATTTTTTCTCTTCATTTGGCTGGTATATCCTCAATTTTAGGTGCAATTAATTTTATTACTACTATTTTTAATATACGATCTCCCGGAATAAATATAGAACGAGTAAGTTTATTTGTATGATCTATTTTAGTTACTGTTTTTTTATTACTATTATCATTACCTGTATTAGCTGGTGCAATTACTATATTATTAACTGATCGAAATTTTAATACCAGT--TTTTTTGATCCTGCAGGAGGAGGTGATCCTA</t>
  </si>
  <si>
    <t>AAZ5773</t>
  </si>
  <si>
    <t>AAF1745</t>
  </si>
  <si>
    <t>Colloniidae</t>
  </si>
  <si>
    <t>Homalopoma</t>
  </si>
  <si>
    <t>Homalopoma luridum</t>
  </si>
  <si>
    <t>GAATCTGGTCGGGGTTGGTTGGGACTGCTTTAAGTCTGTTGATTCGTGCTGAGTTAGGTCAGCCTGGAGCCCTGTTGGGTGATGATCAACTTTATAATGTTATTGTAACTGCCCATGCGTTTGTTATGATTTTTTTTCTTGTAATACCTCTTATAATTGGTGGTTTTGGTAATTGGTTGGTTCCGCTAATGATTGGAGCTCCTGATATGGCTTTTCCTCGGCTTAATAATATAAGTTTTTGACTTTTGCCTCCGTCTTTGCTTTTGTTGTTAATGTCTGCGGCGGTAGAGAGCGGTGCGGGTACTGGATGAACTGTGTACCCTCCGCTAGCTGGTAATTTAGCTCATGCTGGGCCATCCGTTGACTTGGCTATTTTTTCTTTACATTTAGCTGGTATTTCTTCTATTTTAGGTGCAGTAAATTTTATTACTACGGCTATAAATATGCGGTGAAATGGAGTAAGGACTGAACGTATGCCTTTGTTTGTTTGATCTGTAAAAATTACGGCTATTTTACTTTTATTGTCGTTACCTGTTCTTGCTGGGGCAATTACTATGTTGTTAACTGATCGAAATTTTAATACTTCG--TTTTTTGATCCAGCTGGAGGGGGAGATCCTG</t>
  </si>
  <si>
    <t>Strioterebrum</t>
  </si>
  <si>
    <t>Strioterebrum brunneobandatum</t>
  </si>
  <si>
    <t>GGATGTGATCGGGCCTAGTAGGTACGGCTTTAAGTCTTCTTATTCGAGCTGAATTAGGGCAGCCTGGAGCGTTGCTTGGGGATGATCAGTTATATAATGTTATTGTAACAGCTCATGCTTTTGTAATAATTTTTTTTCTGGTAATGCCGATGATAATTGGTGGATTTGGGAATTGGTTGGTTCCTTTAATATTAGGAGCTCCAGACATGGCTTTTCCTCGTTTGAATAATATGAGTTTTTGACTTTTACCTCCTGCATTACTGTTATTGTTGTCTTCATCTGCAGTAGAAAGAGGTGTGGGGACAGGTTGAACTGTGTATCCGCCTTTGGCTGGGAATTTGGCTCATGCTGGTGGTTCAGTAGATTTAGCTATTTTTTCTTTACATCTTGCAGGTGCTTCTTCTATTTTAGGTGCAGTAAACTTTATTACTACAATTATTAATATGCGATGGCATGGGATGCGGCTTGAACGTATATCTTTGTTTGTGTGATCAGTAAAAATTACTGCTATTTTACTTCTTTTATCTCTACCTGTACTTGCTGGTGCTATTACGATACTTTTAACTGATCGAAATTTAAATACAGCT--TTTTTTGACCCTGCAGGTGGTGGGGATCCTA</t>
  </si>
  <si>
    <t>AAO7076</t>
  </si>
  <si>
    <t>GGATCTGATCTGGACTGGTTGGTACTGCTTTAAGGTTGTTAATTCGTGCTGAGCTAGGTCAGCCTGGTGCTTTGTTGGGTGATGATCAACTTTATAATGTTATTGTAACTGCTCATGCATTTGTTATGATTTTTTTTCTTGTTATGCCACTAATAATTGGTGGGTTTGGTAATTGATTGGTGCCATTAATAATTGGGGCTCCTGATATAGCATTTCCTCGGCTTAATAATATGAGTTTTTGGCTTTTGCCTCCTTCTTTACTTTTGTTATTAATGTCTGCAGCTGTAGAGAGTGGTGCAGGTACAGGCTGAACGGTATATCCTCCGTTAGCTGGTAATTTGGCTCATGCGGGGCCGTCTGTTGATTTGGCTATTTTTTCTTTACATTTAGCTGGTATTTCTTCTATTTTGGGTGCGGTAAATTTCATTACTACAGCTATTAATATGCGGTGGGGTGGTGTAAGGACTGAGCGTATGCCTTTATTTGTTTGGTCTGTAAAGATTACGGCTATTTTGCTTTTGCTATCGTTGCCTGTTCTTGCTGGGGCGATTACTATATTATTAACTGATCGGAATTTTAATACTTCG--TTTTTTGATCCTGCTGGAGGTGGAGATCCTG</t>
  </si>
  <si>
    <t>ACQ7012</t>
  </si>
  <si>
    <t>AAD9594</t>
  </si>
  <si>
    <t>Thecosomata</t>
  </si>
  <si>
    <t>Cavoliniidae</t>
  </si>
  <si>
    <t>Clio</t>
  </si>
  <si>
    <t>Clio pyramidata</t>
  </si>
  <si>
    <t>GTGTTTGATGTGGTATGGTAGGTACAGGTTTATCATTATTAATTCGTTTCGAATTAAGAGTTCCTGGAACTTTTATAGGAGATGGACATTTATATAATGTTATTGTTACTGCCCATGCTTTTGTTATAATTTTTTTTTTAGTAATACCTGTGTTAATTGGCGGTTTTGGTAATTGAATGTTACCTTTGTTAATTGGTGCTCCTGATATGTCTTTTCCTCGGATGAATAATCTATCTTTTTGATTATTACCTCCTTCTTTTGTGTTTTTACTTTGTAGAGCCCTTACTGAGTCAGGGGTAGGTACAGGTTGAACAGTCTATCCTCCTTTAAGTGGTCCTATTGCCCATGCCGGAGGTGGGGTAGACCTAGCTATTTTTTCTCTTCATCTTGCTGGTGTTTCTTCTATTTTAGGAGCTGTTAATTTTATAACTACTGTTATTAATATACGAGCTCCAGGTATTAGGTGAGAGCGTTTAAATTTATTTGTTTGGTCAGTTTTCTTAACTACTATTTTACTATTACTTTCCTTACCTGTGTTAGCTGGTGCTATTACGATACTACTAACAGATCGAAATTTTAATACAACA--TTTTTTGATCCCACAGGAGGTGGAGATCCTA</t>
  </si>
  <si>
    <t>GAGTATGATGTGGTATGGTAGGTACAGGGTTATCTCTTTTAATTCGATTTGAATTAAGAGTTCCAGGTACATTATTAGGTGACGGTCATTTATTTAATGTAATTGTAACAGCACATGCTTTTGTTATAATTTTTTTTTTAGTAATACCAGTATTAATTGGTGGATTTGGTAATTGAATATTACCTTTATTAATTGGGGCTCCAGATATATCGTTTCCTCGGATAAATAATTTATCATTTTGGTTACTTCCTCCTTCATTTGTTTTTCTATTATGTAGGGCTTTAACAGAGTCTGGAGTAGGAACAGGTTGAACAGTATATCCTCCTTTAAGAGGACCTATTGCCCATGCTGGTGGTGGTGTAGATTTAGCAATTTTTTCTTTACATCTTGCTGGTGTATCTTCTATTTTAGGAGCAGTTAACTTTATAACTACGGTTATAAATATACGAGCTCCTGGTATTAGATGAGAGCGTTTAAATTTATTTGTGTGGTCTGTATTTTTAACTACTATTCTTTTATTACTTTCTCTTCCTGTATTAGCTGGAGCTATTACAATGTTATTAACAGATCGAAATTTTAATACAACT--TTCTTTGATCCTACTGGTGGTGGTGATCCTA</t>
  </si>
  <si>
    <t>AAE2561</t>
  </si>
  <si>
    <t>GTGTTTGATGTGGTATAGTAGGGACAGGTTTATCTCTATTAATTCGATTTGAATTAAGAGTTCCTGGAACTTTTATAGGAGATGGACATTTATTTAATGTTATTGTTACTGCTCATGCTTTTGTTATAATTTTCTTTTTAGTAATACCTGTGTTAATTGGTGGTTTTGGTAATTGAATGTTACCTTTATTAATTGGGGCTCCTGATATGTCCTTTCCTCGTATGAATAACCTATCTTTTTGGTTATTGCCTCCTTCTTTTGTGTTTTTGCTTTGTAGAGCCCTTACTGAGTCAGGGGTTGGTACAGGTTGAACAGTTTATCCTCCTTTAAGTGGTCCTATTGCCCATGCTGGTGGTGGGGTAGATTTAGCTATTTTTTCTCTTCATCTTGCTGGTGTTTCTTCTATTTTAGGGGCAGTTAACTTTATAACTACTGTTATTAATATACGAGCTCCTGGGATTAGATGAGAGCGTTTAAACTTATTTGTTTGATCGGTTTTCTTAACAACTATTTTACTATTATTGTCTTTACCTGTATTAGCTGGTGCTATTACAATACTATTGACAGATCGAAATTTTAATACAACA--TTTTTTGATCCTACTGGTGGTGGGGATCCTA</t>
  </si>
  <si>
    <t>ACP9592</t>
  </si>
  <si>
    <t>AAO8447</t>
  </si>
  <si>
    <t>Calyptraeidae</t>
  </si>
  <si>
    <t>Crepidula</t>
  </si>
  <si>
    <t>Crepidula porcellana</t>
  </si>
  <si>
    <t>GAATATGATCTGGGTTAGTAGGTACAGCTCTAAGATTACTAATTCGAGCTGAATTAGGTCAACCCGGAGCTCTTTTAGGCGACGACCAATTATATAATGTAATTGTTACAGCCCATGCTTTTGTTATAATTTTTTTTCTAGTTATACCTATAATAATCGGGGGATTTGGAAATTGATTAGTTCCGCTAATGCTAGGAGCCCCTGATATGGCTTTCCCTCGGCTAAATAATATAAGTTTTTGACTATTACCCCCAGCATTATTACTATTACTGTCATCTGCAGCTGTAGAAAGCGGTGTTGGGACAGGATGAACTGTCTATCCTCCTCTAGCTGGTAATTTAGCCCATGCAGGAGGGTCTGTTGATCTCGCTATTTTTTCCCTACACTTAGCAGGTGTTTCATCAATTCTTGGTGCTGTAAATTTTATCACAACAGTAATTAATATACGCTGACGAGGAGTTCAATTTGAACGTCTCCCTTTATTTGTATGGTCAGTAAAAATTACTGCTATTTTACTTTTACTTTCTCTACCTGTATTAGCTGGGGCAATTACAATACTCTTGACTGATCGAAATTTTAATACAGCT--TTCTTTGATCCAGCAGGTGGTGGTGACCCTA</t>
  </si>
  <si>
    <t>GAATATGATCTGGATTAGTCGGGACTGCTTTAAGTCTTCTTATTCGAGCTGAATTGGGACAACCAGGAGCTCTTTTAGGAGATGATCAATTATATAATGTAATTGTCACGGCTCATGCCTTTGTTATAATTTTTTTTCTTGTTATACCAATAATAATTGGAGGATTTGGAAATTGATTAGTTCCTTTAATATTAGGAGCTCCTGATATAGCATTTCCTCGTTTAAATAATATAAGTTTTTGGCTTTTACCTCCAGCTTTATTATTATTACTTTCATCAGCCGCTGTAGAAAGAGGTGTAGGGACAGGATGAACAGTTTATCCTCCTTTAGCTGGAAATTTAGCCCATGCTGGTGGTTCAGTAGATTTAGCAATTTTTTCTCTTCATTTAGCTGGTGCTTCATCAATTTTAGGAGCTGTAAATTTTATTACTACAATTATTAATATACGATGGCGAGGTATACAATTTGAACGATTGCCTTTATTTGTATGATCTGTAAAAATTACGGCTATTTTATTATTATTATCTCTACCTGTTTTAGCTGGTGCTATTACTATGCTTTTAACAGATCGAAATTTTAATACTGCA--TTTTTTGATCCTGCAGGAGGTGGAGATCCAA</t>
  </si>
  <si>
    <t>AAJ6013</t>
  </si>
  <si>
    <t>GAATATGATCTGGGTTAGTAGGTACAGCCCTAAGATTATTAATCCGAGCTGAATTAGGTCAACCCGGAGCTCTTTTAGGCGACGACCAATTATATAATGTAATTGTTACAGCCCATGCTTTTGTTATAATTTTTTTTCTAGTTATACCTATAATAATTGGAGGATTTGGAAATTGATTAGTTCCACTGATGTTAGGAGCCCCTGATATAGCTTTTCCCCGACTAAATAATATAAGTTTCTGGTTATTACCTCCAGCATTATTATTATTACTATCATCTGCAGCCGTAGAAAGCGGTGTTGGAACAGGATGAACTGTCTATCCTCCTTTAGCTGGCAATTTAGCCCATGCAGGAGGATCAGTTGATCTTGCTATTTTTTCTTTACATTTAGCAGGTGTTTCATCAATTCTTGGTGCCGTAAATTTTATTACAACAGTAATTAATATACGATGACGAGGAGTTCAATTTGAACGTCTCCCTTTATTTGTGTGATCCGTAAAAATTACTGCTATTCTACTTCTACTATCTCTACCTGTGCTAGCTGGGGCAATTACAATACTCTTAACCGATCGGAATTTTAATACAGCT--TTTTTTGATCCAGCTGGTGGAGGTGACCCAA</t>
  </si>
  <si>
    <t>ACW5236</t>
  </si>
  <si>
    <t>ABV9176</t>
  </si>
  <si>
    <t>Pagodula</t>
  </si>
  <si>
    <t>Pagodula lata</t>
  </si>
  <si>
    <t>GTATGTGATCAGGACTTGTTGGAACTGCTTTAAGTCTTCTCATTCGAGCTGAACTTGGGCAGCCTGGGGCCCTTTTAGGAGACGACCAGTTATACAATGTAATTGTAACAGCTCATGCTTTTGTTATAATTTTCTTTTTAGTTATACCTATAATAATTGGGGGGTTTGGAAACTGATTGGTACCTTTAATACTAGGTGCTCCAGATATAGCTTTCCCTCGACTTAATAATATAAGATTTTGATTGCTTCCTCCTGCATTATTATTATTATTATCTTCAGCTGCGGTAGAAAGTGGTGCAGGGACCGGATGAACTGTATATCCCCCTCTTGCCGGTAACTTAGCCCATGCCGGAGGATCGGTAGATCTTGCAATTTTTTCTTTACACCTAGCAGGTGCTTCTTCTATTTTAGGAGCAGTAAATTTTATTACAACTATTATCAACATGCGTTGACGTGGAATGCAGTTTGAACGGCTTCCTTTATTTGTCTGGTCTGTAAAGATTACGGCTATTCTTCTTTTACTCTCTTTACCTGTATTAGCTGGGGCTATTACTATGCTTTTAACTGATCGAAACTTTAATACAGCT--TTTTTCGATCCGGCCGGAGGTGGTGATCCCA</t>
  </si>
  <si>
    <t>GTATATGATCAGGCCTTGTTGGGACTGCTTTAAGTCTTCTTATTCGAGCTGAACTTGGACAACCTGGTGCTCTTTTAGGGGATGACCAGTTATACAATGTTATTGTAACAGCTCATGCTTTTGTTATAATTTTCTTTTTAGTTATACCCATAATAATTGGAGGATTTGGAAACTGGTTAGTACCTTTAATATTAGGTGCTCCAGATATAGCTTTCCCCCGGCTTAACAATATAAGATTTTGATTGCTTCCCCCTGCGTTGTTGTTATTATTATCTTCAGCTGCGGTAGAAAGTGGGGTAGGAACTGGATGAACTGTATATCCTCCTCTTTCTGGTAATTTAGCCCATGCCGGAGGATCTGTAGATCTTGCAATTTTTTCATTACATTTAGCAGGTGTTTCTTCTATTTTAGGAGCAGTAAACTTTATTACAACTATTATCAACATGCGTTGACGTGGAATGCAGTTTGAACGACTTCCTCTATTTGTATGATCTGTGAAGATTACAGCTATTCTTCTTTTATTATCCTTACCTGTCTTAGCAGGAGCTATTACTATACTTTTAACTGATCGAAATTTTAATACAGCT--TTTTTTGATCCTGCCGGAGGTGGTGATCCTA</t>
  </si>
  <si>
    <t>AAF6240</t>
  </si>
  <si>
    <t>GTATGTGATCCGGGCTTGTTGGAACTGCTTTAAGTCTTCTCATTCGAGCTGAACTTGGACAGCCTGGGGCCCTTTTAGGAGACGACCAGTTATACAATGTAATTGTAACAGCTCATGCTTTTGTTATAATTTTCTTTTTAGTTATACCCATGATAATTGGGGGATTTGGAAACTGACTGGTACCTTTAATATTAGGTGCTCCAGATATAGCTTTCCCTCGACTTAACAATATAAGATTTTGATTGCTCCCTCCTGCATTATTATTATTATTATCTTCAGCTGCGGTAGAAAGTGGTGCAGGAACTGGATGGACTGTGTACCCTCCTCTTGCTGGTAATTTAGCTCATGCCGGAGGATCAGTAGATCTTGCAATTTTTTCTTTACACCTGGCAGGTGCTTCGTCTATTTTAGGGGCAGTAAATTTTATTACAACTATTATCAATATACGTTGACGTGGAATGCAGTTTGAACGGCTTCCTTTATTTGTATGATCTGTAAAAATTACAGCTATTCTTCTTTTACTCTCTTTGCCTGTTTTAGCTGGGGCTATTACTATGCTTTTAACTGATCGAAACTTTAATACAGCT--TTCTTTGATCCGGCCGGAGGTGGTGATCCTA</t>
  </si>
  <si>
    <t>ACT6598</t>
  </si>
  <si>
    <t>AAO2392</t>
  </si>
  <si>
    <t>GAGTTTGATGTGGTATAATTGGTACAGGTTTATCTTTATTAATTCGATTAGAATTAGGTACA---TCTGGAGTATTATTAGATGATCATTTTTTCAATGTAATTGTTACAGCACATGCATTTGTTATAATTTTTTTTATAGTTATACCTATTATAATTGGTGGATTTGGTAATTGAATAGTACCATTATTAATTGGTGCTCCTGATATAAGTTTTCCTCGAATAAATAATATAAGTTTTTGATTACTTCCACCATCATTTATTTTTTTAATTTGTTCTAGTATAATTGAAGGAGGTGCAGGTACTGGATGAACAGTATATCCTCCATTAAGTGGTCCTGTAGGTCATGCTGGGGCATCAGTAGATCTTGCAATTTTTTCTTTACATTTGGCTGGTATATCATCTATTTTAGGAGCAATTAATTTTATTACTACTATTTTTAATATACGATCACCAGGAATAAGTATAGAACGAGTTAGACTATTTGTTTGATCTATTTTAGTAACTGTTTTTTTATTATTACTATCTTTACCAGTTTTAGCTGGGGCAATTACAATATTATTAACTGATCGAAATTTTAATACTAGT--TTTTTTGATCCGGCCGGGGGGGGAGATCCTA</t>
  </si>
  <si>
    <t>GGGTTTGATGTGGGATAGTAGGAACAGGACTTTCTTTATTAATTCGTTTAGAGTTAGGAACT---TCAGGGGTTCTAATAGATGATCATTTTTTTAATGTTATTGTTACAGCACATGCATTTGTAATAATTTTTTTTATAGTGATACCAATTATAATTGGGGGGTTTGGTAATTGAATAGTGCCTTTATTAATTGGGGCCCCAGATATAAGATTTCCTCGAATAAATAATATAAGTTTTTGACTTTTACCTCCTTCATTTGTTTTTTTAATTGTATCAAGTATAGTAGAAGGAGGTGCTGGAACTGGTTGAACTGTTTATCCTCCGTTAAGAGGTCCAGTAGGCCATAGTGGGGCATCTGTAGATTTAGCTATTTTTTCACTACATTTAGCTGGGATATCTTCGATTTTAGGTGCAATTAATTTTATTACTACGATTTTTAATATACGTTCACCTGGGATAACTATGGAACGAGTTAGACTTTTTGTATGATCTATTTTAGTGACTGTATTTTTATTACTTTTATCTCTTCCAGTATTAGCAGGTGCAATTACTATATTATTAACTGATCGAAATTTTAATACAAGA--TTTTTTGATCCTGCTGGTGGGGGAGATCCTA</t>
  </si>
  <si>
    <t>AAG0746</t>
  </si>
  <si>
    <t>GGGTTTGATGTGGTATAGTTGGGACTGGTTTATCTTTATTAATTCGACTTGAATTAGGTACA---TCTGGTGTTTTAACAGATGATCATTTTTTTAATGTAATCGTAACAGCTCATGCATTTGTAATAATTTTTTTTATAGTGATACCAATTATGATTGGTGGTTTTGGTAATTGAATAGTTCCTTTATTAATTGGTGCTCCTGATATAAGATTTCCTCGAATAAATAATATAAGATTTTGATTATTACCACCATCATTTATTTTTTTAATTTGTTCAAGCATAGTTGAAGGTGGTGCAGGAACTGGTTGAACTGTTTATCCACCATTAAGTGGTGCTGTAGCTCATGCTGGTGCTAGTGTTGATTTAGCAATTTTTTCATTACATTTAGCTGGTATATCATCTATTTTAGGTGCTATTAATTTTATTACTACAATTTTTAATATACGATCACCAGGAATAACAATAGAACGTGTAAGATTGTTTGTATGATCAATTTTAGTTACGGTATTTTTATTATTACTTTCTTTACCAGTTCTGGCCGGAGCTATTACTATATTATTAACTGATCGAAATTTTAATACAAGA--TTTTTTGACCCYGCCGGTGGTGGAGATCCTA</t>
  </si>
  <si>
    <t>ACQ2926</t>
  </si>
  <si>
    <t>AAO8464</t>
  </si>
  <si>
    <t>Eupleura</t>
  </si>
  <si>
    <t>Eupleura nitida</t>
  </si>
  <si>
    <t>GTATATGATCAGGACTTGTAGGAACTGCCTTAAGTTTACTTATTCGAGCCGAGTTAGGACAGCCTGGGGCCTTATTAGGAGACGATCAGTTGTATAACGTTATTGTAACAGCTCATGCTTTTGTTATAATTTTTTTTCTTGTAATGCCAATAATGATTGGAGGGTTTGGAAATTGATTAGTACCTTTAATACTAGGTGCTCCAGACATAGCTTTTCCACGACTTAATAATATAAGATTTTGACTTTTACCCCCTGCCCTTCTTCTTTTATTATCTTCTGCTGCGGTAGAAAGAGGTGTGGGAACAGGATGAACTGTTTATCCTCCATTAGCTGGTAATTTAGCTCACGCTGGTGGATCTGTTGACCTGGCAATTTTCTCATTGCACTTAGCAGGTGTTTCATCTATTTTAGGAGCTGTAAATTTTATTACAACTATTATTAACATACGTTGACGAGGTATGCAGTTTGAACGACTTCCTTTGTTTGTATGGTCTGTAAAAATTACAGCCGTTTTACTTCTTCTATCTTTACCTGTTTTAGCAGGAGCCATTACTATGCTATTAACTGATCGAAATTTTAACACAGCT--TTTTTTGATCCAGCAGGAGGTGGAGATCCTA</t>
  </si>
  <si>
    <t>GTATATGATCTGGGTTAGTTGGTACTGCTTTAAGTTTACTTATTCGAGCTGAATTAGGACAGCCCGGAGCTTTACTTGGGGACGATCAGCTTTATAACGTAATTGTTACAGCTCATGCTTTTGTAATAATTTTTTTTCTTGTTATGCCTATAATAATTGGTGGATTTGGAAATTGATTAGTTCCTTTAATATTAGGGGCTCCAGATATGGCTTTTCCACGTCTTAATAATATAAGTTTCTGACTTTTGCCTCCTGCTTTATTATTACTTCTATCATCAGCTGCTGTAGAAAGTGGAGTAGGAACTGGATGAACAGTTTATCCTCCTTTATCTGGAAATCTAGCTCATGCTGGAGGATCTGTTGATTTAGCAATTTTTTCACTTCATTTAGCAGGAGCTTCTTCTATTTTGGGTGCTGTAAATTTTATTACTACAATTATTAATATACGCTGACGAGGAATACAATTTGAACGATTACCTCTTTTTGTGTGATCTGTAAAAATTACAGCTATTTTATTACTTTTATCGTTGCCTGTTTTAGCTGGAGCTATTACTATACTTTTAACTGATCGAAATTTTAATACTGCG--TTTTTTGATCCTGCGGGAGGTGGAGATCCTA</t>
  </si>
  <si>
    <t>AAJ3417</t>
  </si>
  <si>
    <t>GTATATGATCAGGACTTGTTGGAACTGCTTTAAGTCTTCTTATTCGAGCTGAGTTAGGACAGCCTGGGGCTTTACTTGGAGATGATCAGTTATACAATGTTATTGTAACAGCTCATGCTTTTGTTATAATTTTTTTTCTTGTAATACCTATAATAATTGGAGGATTTGGAAATTGATTGGTACCTTTAATATTAGGTGCTCCAGATATGGCTTTCCCACGACTAAATAATATGAGTTTTTGGCTTTTGCCTCCTGCTTTACTTCTCTTACTTTCTTCTGCTGCAGTAGAAAGGGGTGCAGGAACAGGATGAACTGTTTACCCGCCGTTAGCTGGTAATTTAGCACATGCTGGCGGTTCTGTAGATTTAGCTATTTTTTCATTGCACTTAGCAGGAGTTTCATCTATTTTAGGAGCTGTAAATTTTATTACAACTATTATCAACATACGTTGACGAGGTATACAATTTGAACGACTTCCTCTTTTTGTTTGATCTGTAAAAATTACAGCTGTTTTACTTCTCTTATCCCTACCTGTTTTAGCAGGAGCAATTACTATGCTATTAACGGATCGAAATTTTAATACAGCT--TTTTTTGACCCCGCAGGAGGTGGTGACCCTA</t>
  </si>
  <si>
    <t>ACG8061</t>
  </si>
  <si>
    <t>ACI1295</t>
  </si>
  <si>
    <t>GTATATGGTCAGGATTGGTTGGTACTGCTTTAAGACTTTTAATTCGAGCTGAGTTAGGGCAGCCTGGGGCTTTGTTGGGAAATGATCAGTTATATAATGTAATTGTAACAGCTCATGCTTTTGTTATAATTTTTTTTTTGGTTATACCTATAATGATTGGTGGTTTTGGTAATTGGTTAGTTCCTTTAATATTAGGTGCACCAGATATAGCTTTTCCTCGATTAAATAATATGAGATTTTGATTGCTTCCACCTTCATTGTTTTTATTGCTTTCTTCAGCTGCTGTTGAAAGGGGTGTGGGTACTGGATGAACGGTTTATCCTCCTTTGGCTGGAAATTTAAGTCATTCTGGTGGTTCTGTTGATCTTGCTATTTTTTCTTTACATTTAGCTGGTGTTTCTTCTATTTTGGGTGCTGTAAATTTTATTACTACGATTATGAATATACGATGATTTGGTATACAACTAGAACGATTGCCTTTATTTGTTTGGTCGGTAAAGGTTACTGCTATTTTACTTTTACTTTCTTTACCAGTTTTAGCTGGTGCAATTACTATACTTTTGACTGATCGGAATTTTAATACTACT--TTTTTTGACCCAGCTGGAGGAGGGGATCCTA</t>
  </si>
  <si>
    <t>Annularia retrorsa</t>
  </si>
  <si>
    <t>GGATATGATCTGGTTTAGTTGGTACAGCATTAAGTCTTTTAATTCGTGTTGAGTTGGGGCAACCTGGTAGTTTATTAGGTGATGATCAACTATATAATGTTATTGTTACTGCTCATGCTTTTGTTATAATTTTTTTTTTGGTTATACCAATAATAATTGGTGGTTTTGGTAATTGGTTGGTTCCTTTAATATTAGGTGCTCCTGATATAGCATTTCCACGATTAAATAATATAAGATTTTGATTATTGCCTCCTGCTTTATTTTTATTGTTGTCTTCTGCTGTTATTGAAAGTGGAGTTGGGACAGGATGAACAGTTTATCCACCTTTAGCTGGAAATTTAGCTCATTCAGGTGGATCTGTTGATCTTGGTATTTTTTCTTTACATTTAGCTGGTGTTTCTTCTATTTTAGGTGCTGTAAATTTTATTACTACTATTGTTAATATACGATGGCGTGGAATACATTTTGAACGTTTATCCTTATTTGTTTGATCGGTAAAAGTAACTGCTATTTTACTTTTACTTTCTTTACCTGTACTAGCTGGTGCTATTACTATACTTTTAACTGATCGTAATTTTAATACTTCT--TTTTTTGACCCTGCTGGTGGAGGAGATCCTA</t>
  </si>
  <si>
    <t>AAO4476</t>
  </si>
  <si>
    <t>GTATGTGATCTGGATTGGTTGGGACTGCTTTAAGTCTTTTGATTCGGGCTGAGTTGGGTCAACCTGGAGCTTTATTAGGGGATGATCAATTATATAATGTGATTGTTACGGCTCATGCTTTTGTTATAATTTTTTTTTTGGTGATGCCTATAATAATTGGGGGTTTTGGTAATTGGTTGGTTCCTTTAATGTTAGGTGCTCCTGATATAGCTTTTCCTCGATTGAATAATATGAGTTTTTGGTTTCTTCCTCCTTCTTTGTTTTTATTGCTGTCTTCAGCGGCTGTTGAGAGTGGAGTAGGTACTGGTTGAACGGTATATCCTCCTTTGGCTGGAAATTTAAGTCATTCTGGAGGTTCTGTTGATCTTGCTATTTTTTCTTTACATCTAGCTGGTGTTTCTTCTATTTTAGGTGCTGTAAATTTCATTACTACTATTTTTAATATGCGATGGTGTGGTATGCAAATGGAGCGTTTGCCTTTATTTGTTTGGTCTGTAAAGGTTACTGCTATTTTACTTTTGCTTTCTTTACCTGTTTTGGCTGGTGCGATTACTATACTTTTAACTGATCGTAATTTTAATACTACT--TTTTTTGATCCGGCTGGTGGGGGTGATCCTA</t>
  </si>
  <si>
    <t>ACJ9563</t>
  </si>
  <si>
    <t>AAX3435</t>
  </si>
  <si>
    <t>Nassarius miga</t>
  </si>
  <si>
    <t>GAATATGATCAGGATTGGTCGGAACGGCTTTAAGACTTCTTATTCGTGCTGAACTTGGACAGCCTGGAGCACTTCTAGGCGATGACCAACTTTATAACGTGATTGTAACAGCTCACGCTTTTGTAATAATTTTTTTCTTAGTTATACCTATAATAATTGGTGGATTTGGAAATTGGTTAGTCCCATTAATATTAGGGGCTCCTGATATAGCTTTTCCTCGATTGAACAATATAAGATTTTGATTACTCCCTCCTGCTTTACTACTTTTACTATCTTCAGCTGCAGTTGAGAGGGGAGTCGGAACTGGGTGAACTGTATACCCGCCTTTATCTGCAAACTTAGCTCATGCAGGAGGTTCAGTTGACTTAGCTATTTTTTCTTTGCATCTTGCAGGTGTGTCTTCGATTTTAGGAGCCGTGAACTTCATTACAACTATCATTAATATACGATGACGAGGAATACAGTTTGAGCGTCTTCCTTTATTTGTATGGTCTGTGAAGATTACTGCTATTTTGTTACTTTTATCTTTACCTGTATTAGCAGGGGCTATTACAATACTTTTAACAGATCGAAATTTTAATACTGCA--TTCTTTGACCCAGCAGGAGGTGGAGATCCTA</t>
  </si>
  <si>
    <t>Nassarius bimaculosus</t>
  </si>
  <si>
    <t>GGATATGATCAGGGTTAGTTGGTACGGCATTAAGACTTCTTATTCGTGCTGAACTTGGACAACCTGGGGCACTCCTTGGTGATGATCAACTTTATAATGTAATTGTTACAGCTCATGCTTTTGTAATAATTTTTTTTCTAGTAATACCTATAATGATTGGGGGATTTGGGAATTGATTAGTTCCTTTAATATTGGGAGCTCCTGATATGGCTTTTCCTCGTTTAAATAATATAAGATTCTGACTTCTTCCTCCTGCATTACTTCTTTTATTATCTTCTGCTGCAGTAGAAAGGGGAGTTGGAACTGGATGAACTGTATATCCTCCTTTATCTGCTAATTTAGCTCATGCTGGAGGTTCAGTAGATTTAGCTATTTTTTCCTTACATCTTGCGGGTGTATCTTCAATTCTTGGAGCTGTAAATTTTATTACAACTATTATTAATATGCGATGACGAGGAATGCAATTTGAGCGTCTTCCTTTATTTGTATGATCTGTAAAAATTACTGCTATTCTATTGTTATTATCTTTACCAGTTTTAGCAGGAGCTATTACAATGCTTTTAACAGATCGAAACTTTAATACTGCA--TTTTTTGATCCTGCTGGAGGTGGAGATCCGA</t>
  </si>
  <si>
    <t>AAO2250</t>
  </si>
  <si>
    <t>Nassarius reticulatus</t>
  </si>
  <si>
    <t>GGATATGATCAGGACTGGTCGGAACAGCTTTAAGACTTCTTATTCGTGCTGAGCTCGGACAGCCTGGAGCACTTCTTGGTGATGACCAACTTTATAACGTGATTGTAACAGCTCACGCTTTCGTAATAATTTTTTTCTTAGTAATGCCTATAATGATTGGAGGATTTGGGAATTGGTTAGTTCCGCTAATATTAGGAGCTCCTGACATAGCTTTTCCTCGATTAAATAATATAAGTTTCTGATTACTTCCTCCTGCTTTGTTACTTTTACTCTCCTCAGCTGCAGTTGAGAGAGGAGTTGGAACTGGGTGAACCGTATACCCTCCTCTATCTGCAAACCTGGCTCACGCCGGTGGTTCGGTTGACTTAGCTATTTTTTCATTACATCTTGCTGGTGTGTCTTCGATTTTAGGGGCTGTAAATTTTATTACAACTATCATTAATATACGATGACGAGGGATACAATTTGAGCGTCTTCCTTTATTTGTATGATCTGTAAAAATTACTGCTATCCTACTACTTTTATCTTTGCCTGTATTGGCAGGAGCTATTACGATACTTTTAACAGATCGAAATTTTAATACTGCA--TTTTTCGATCCAGCAGGAGGTGGAGATCCTA</t>
  </si>
  <si>
    <t>ACQ6432</t>
  </si>
  <si>
    <t>ACQ6433</t>
  </si>
  <si>
    <t>Gyraulus</t>
  </si>
  <si>
    <t>Gyraulus sp.</t>
  </si>
  <si>
    <t>GTGTATGGTGTGGATTAGTAGGGACAGGATTATCTTTATTAATTCGTTTAGAACTTGGAACA---TCTTTAGTTTTAATAGACGAACATTTTTATAATGTTATTGTTACTGCTCATGCATTTATTATAATTTTTTTTATGGTTATACCCATAATAATTGGTGGATTTGGAAATTGAATAATTCCTTTATTAATTGGTGCACCGGACATATCTTTTCCTCGAATAAATAACATATCATTTTGATTACTACCACCATCATTTATTTTATTGTTAGTTTCTAGGATAGTAGAAGGAGGTGTAGGTACTGGTTGAACTGTTTACCCGCCTTTAAGTAGAACTTTAGGTCATGGAGGTGCGTCTGTAGATTTAGCTATTTTTTCATTACATTTAGCCGGAATATCTTCAATTTTAGGGGCTATTAATTTTATTACAACTGTTTTTAATATACGTGCTCCGGGAATTACTATAGAACGATTATCTTTATTTGTATGATCTGTTTTAATTACTGCTTTTTTATTATTATTATCTTTACCTGTATTAGCTGGTGCTATTACAATATTACTAACTGATCGAAACTTTAATACTTCT--TTTTTTGATCCAGCAGGAGGTGGAGATCCTA</t>
  </si>
  <si>
    <t>GTGTGTGGTGTGGATTAGTTGGTACAGGATTATCTTTACTAATTCGTTTAGAACTTGGGACA---TCTTTAGTTTTAATGGATGAACATTTTTATAATGTAATTGTTACTGCTCATGCATTTATTATAATTTTTTTTATGGTTATACCTATAATAATTGGTGGATTTGGTAATTGAATAATTCCTTTATTAATTGGAGCACCAGATATATCGTTTCCTCGAATAAATAATATATCATTTTGATTATTACCGCCTTCATTTATTTTACTGTTAGTTTCTAGTATGGTTGAAGGAGGGGCCGGAACTGGTTGAACTGTTTATCCCCCCTTAAGTAGGATTTTAGGGCATGGAGGTGCTTCAGTTGATTTAGCTATTTTTTCTTTACATTTAGCCGGGATATCATCAATTTTAGGGGCAATTAATTTTATTACAACTGTTTTTAATATACGCGCTCCCGGAATTACTATAGAACGATTATCGTTATTTGTATGATCTGTTTTAATTACTGCATTTCTTTTGTTGTTATCTTTACCTGTTTTAGCTGGTGCTATTACAATATTACTTACTGATCGTAATTTTAATACTTCA--TTTTTTGATCCAGCTGGTGGTGGGGATCCTA</t>
  </si>
  <si>
    <t>AAN4112</t>
  </si>
  <si>
    <t>Gyraulus albus</t>
  </si>
  <si>
    <t>GTGTTTGATGTGGGTTAGTTGGTACTGGGTTATCTTTATTAATTCGTTTAGAACTTGGAACA---TCCTTAGTTTTAATAGATGAACATTTTTATAATGTAATTGTTACTGCTCATGCTTTTATTATGATTTTTTTTATAGTTATACCTATAATAATTGGTGGATTTGGGAATTGAATAATTCCTTTATTAATTGGTGCTCCTGATATATCTTTTCCTCGGATAAATAATATATCTTTTTGATTGTTACCCCCTTCATTTATTTTATTGTTAGTTTCTAGGATAGTAGAAGGTGGTGTAGGTACTGGTTGAACTGTTTACCCACCTTTAAGAAGAACATTAGGGCATGGTGGTGCTTCTGTAGATTTAGCTATTTTTTCATTACATTTAGCTGGAATATCATCAATTTTAGGTGCTATTAATTTTATTACTACAGTATTTAATATACGTGCTCCTGGTATTACTATAGAACGGTTATCTTTATTTGTATGATCTGTTTTAATTACTGCATTTTTATTACTGTTATCTTTACCTGTATTAGCTGGTGCTATTACTATACTTCTTACTGATCGAAATTTTAATACTTCT--TTCTTTGATCCAGCCGGAGGGGGGGACCCTA</t>
  </si>
  <si>
    <t>ABW2135</t>
  </si>
  <si>
    <t>GTATTTGGTGTGGGATAGTTGGAACAGGTTTATCTTTACTAATTCGATTAGAATTGGGAACA---GCAGGTGTGTTATCTGATGATCATTTTTTTAATGTTATTGTAACTGCTCATGCTTTTGTTATAATTTTTTTTATAGTTATGCCTTTAATAATTGGAGGGTTTGGAAACTGAATAGTTCCTTTATTAATTGGAGCTCCTGATATGAGATTTCCTCGTATAAATAATATAAGATTTTGACTATTACCTCCATCATTTGTTTTTTTAATTTGCTCAAGAATAATTGAAGGGGGGGCTGGAACAGGTTGAACAGTATACCCACCTTTAAGTGGGTTAATTGGACATAGAGGAGCTTCAGTAGATTTAGCTATTTTTTCTTTACATTTAGCTGGTATATCATCTATTTTAGGTGCAATTAATTTTATTACTACTATCTTTAATATACGATCACCAGGTATAACAATAGAACGAGTTAGATTATTTGTTTGATCTATTTTAATTACAGTATTTTTATTACTTCTTTCATTACCAGTTTTAGCAGGTGCTATCACTATATTATTAACTGATCGAAATTTTAATACTAGA--TTTTTTGACCCAGCGGGGGGAGGTGATCCAA</t>
  </si>
  <si>
    <t>AAU1161</t>
  </si>
  <si>
    <t>Arionidae</t>
  </si>
  <si>
    <t>Prophysaon</t>
  </si>
  <si>
    <t>Prophysaon andersoni</t>
  </si>
  <si>
    <t>GTGTATGGTGTGGTATAGTTGGAACAGGTTTATCATTACTAATTCGGTTAGAACTAGGAACA---GCTGGTGTATTAATAGATGATCATTTTTTCAATGTTATTGTAACTGCACATGCATTTGTAATAATTTTCTTTATAGTTATACCTTTAATAATTGGTGGATTTGGAAATTGAATAGTTCCTTTACTAATTGGGGCTCCAGATATAAGTTTCCCTCGAATAAATAATATAAGATTTTGGCTTTTGCCGCCCTCTTTTGTTTTATTAATTTGCTCAAGATTAGTAGAAGGTGGGGCTGGAACAGGATGAACAGTATATCCTCCGTTAAGTGGGCCTGTTGGGCATAGTGGTGCGTCAGTAGATCTAGCAATTTTTTCATTACATTTAGCAGGGATATCTTCTATTTTAGGGGCAATTAATTTTATTACAACAATTTTTAATATACGGTCGTCTGGAATGAGTATAGAACGTGTAAGACTATTTGTTTGATCAATTTTGGTAACAGTTTTTTTACTTCTTTTATCTTTACCTGTATTGGCAGGTGCAATTACTATACTTTTAACTGATCGAAATTTTAACACAAGA--TTTTTTGATCCTGCTGGAGGAGGAGATCCAA</t>
  </si>
  <si>
    <t>ACH8763</t>
  </si>
  <si>
    <t>GAATATGGTGTGGACTGGTTGGAACTGGTCTTAGTTTATTAATCCGGTTTGAACTAGGAACTGCCTCAGCATTCCTAGGTGATGATCATTTTTATAATGTGATTGTGACTGCTCATGCATTCGTCATAATTTTTTTTATAGTAATGCCTCTTATAATTGGAGGATTCGGAAATTGAATGGTGCCCCTATTAATTGGAGCTCCTGATATAAGGTTTCCTCGTATGAATAACATGAGGTTTTGATTACTTCCTCCTTCATTTTTACTTTTACTAATTTCTAGTATAGTAGAGGGGGGGGCAGGAACAGGTTGGACTGTTTATCCTCCTTTATCTGGTGTTATTGCTCATGGATCATCCTCTGTCGATTTAGCAATTTTCTCGCTTCATTTAGCCGGGATTTCTTCTATTTTAGGTGCAATTAACTTCATTACTACTATTATAAACATACGAGCTCCTGGAATTACTCTGGAACGTCTTAGCTTGTTTGTATGATCTATTCTTGTAACTGCATTTTTATTGCTTCTTTCTTTGCCCGTTTTANCTGGAGCCATTACCATGTTGTTAACGGATCGAAATTTTAATACAAGA--TTCTTTGATCCGGCAGGAGGAGGGGACCCAA</t>
  </si>
  <si>
    <t>AAO7392</t>
  </si>
  <si>
    <t>Scaphandridae</t>
  </si>
  <si>
    <t>Scaphander</t>
  </si>
  <si>
    <t>Scaphander sp.</t>
  </si>
  <si>
    <t>GAATATGATGTGGACTGGTTGGAACCGGTCTTAGTTTATTAATTCGATTTGAATTAGGAACTGCATCAGCATTTCTAGGTGATGATCACTTTTACAATGTGATTGTAACTGCACATGCATTCGTTATAATTTTTTTTATAGTAATGCCTCTAATAATTGGGGGATTCGGAAACTGAATGGTACCTCTTTTAATTGGGGCTCCTGATATGAGGTTTCCTCGAATAAATAACATAAGGTTTTGATTATTACCTCCTTCATTTTTACTTCTTTTAATTTCTAGGATGGTAGAAGGTGGGGCTGGAACAGGTTGAACTGTTTATCCTCCTTTATCCGGTGTTATTGCTCACGGATCGTCTTCTGTCGATTTGGCAATTTTCTCACTTCACTTAGCTGGGATTTCTTCAATTTTAGGTGCTATTAATTTTATTACTACAATTTTTAACATACGGGCTCCTGGAATCACTCTGGAACGTCTTAGTTTGTTTGTGTGATCAATTCTTGTAACTGCATTTCTATTGCTTCTTTCTTTGCCTGTTCTAGCTGGAGCAATTACAATGTTACTTACAGACCGAAATTTTAATACAAGA--TTCTTTGACCCGGCGGGGGGAGGGGATCCTA</t>
  </si>
  <si>
    <t>AAO3732</t>
  </si>
  <si>
    <t>Latirus</t>
  </si>
  <si>
    <t>Latirus gibbulus</t>
  </si>
  <si>
    <t>GTATATGATCAGGATTAGTTGGTACTGCCTTAAGACTTCTTATTCGAGCTGAGTTAGGACAACCTGGAGCTTTATTAGGTGATGATCAACTATATAACGTAATTGTAACAGCACATGCCTTTGTTATAATTTTCTTTTTGGTTATACCAATGATAATTGGAGGCTTTGGAAATTGATTAGTTCCGTTGATATTAGGAGCTCCAGATATAGCTTTTCCTCGACTTAATAACATAAGATTTTGACTTTTGCCTCCTGCTTTATTGTTGTTGCTTTCATCAGCTGCAGTTGAAAGAGGGGTTGGAACAGGATGAACTGTGTATCCTCCTTTGGCAGGAAATCTAGCTCATGCCGGAGGATCTGTAGACTTAGCTATTTTTTCTCTACATCTTGCTGGTGTTTCATCTATTTTAGGTGCTGTAAATTTTATTACAACTATTATTAATATACGATGACGGGGAATGCAATTTGAGCGACTTCCGTTATTTGTCTGATCAGTAAAAATTACTGCTGTTTTACTTTTATTATCATTACCAGTTCTAGCAGGAGCCATTACTATGCTTTTAACTGATCGAAATTTTAATACTGCT--TTCTTCGATCCAGCTGGAGGTGGAGATCCTA</t>
  </si>
  <si>
    <t>ACM5961</t>
  </si>
  <si>
    <t>GAATATGATCGGGCTTAGTAGGTACTGCTTTAAGACTTCTTATTCGAGCTGAATTAGGGCAGCCTGGGGCCCTATTAGGCGATGACCAATTATATAATGTAATTGTTACAGCACATGCTTTTGTTATAATTTTCTTTTTAGTAATACCTATGATGATTGGGGGCTTTGGTAATTGGTTAGTTCCTCTAATACTGGGAGCTCCTGACATAGCTTTTCCTCGACTAAACAATATAAGTTTTTGGCTACTTCCTCCTGCTCTTTTATTATTACTCTCATCAGCTGCAGTTGAAAGGGGGGTAGGAACTGGTTGAACAGTATATCCTCCCCTAGCGGGTAATCTTGCCCATGCTGGAGGTTCTGTAGACCTAGCTATTTTTTCATTGCACCTTGCTGGTGTGTCTTCTATTTTAGGTGCTGTGAATTTTATCACAACTATCATTAACATGCGATGACGGGGAATGCAATTTGAGCGACTTCCTTTATTTGTTTGATCTGTAAAAATTACAGCTATTTTGCTCTTATTATCTTTACCCGTCTTAGCTGGAGCTATTACTATGTTACTAACAGATCGAAATTTCAATACGGCT--TTTTTTGATCCGGCCGGAGGAGGAGATCCTA</t>
  </si>
  <si>
    <t>AAO3733</t>
  </si>
  <si>
    <t>GTATATGATCAGGCTTGGTAGGTACAGCTTTAAGGCTTTTAATTCGAGCTGAGCTAGGCCAACCCGGGGCTTTACTAGGTGATGATCAACTATACAATGTAATTGTTACAGCACATGCTTTTGTTATAATTTTCTTTTTAGTTATACCAATGATAATTGGGGGTTTTGGAAACTGATTGGTTCCGCTAATGTTGGGGGCTCCTGACATAGCTTTTCCTCGATTAAATAATATAAGATTTTGATTACTTCCTCCCGCTCTTTTATTATTACTTTCGTCAGCTGCGGTTGAAAGAGGAGTAGGAACTGGTTGGACAGTGTATCCTCCTTTAGCGGGGAATCTTGCCCATGCTGGGGGTTCTGTAGACTTAGCTATTTTTTCATTACACCTCGCAGGTGTTTCTTCTATTTTAGGTGCTGTAAATTTTATTACAACTATTATTAACATACGATGACGGGGTATACAATTTGAACGACTTCCTTTATTTGTATGATCTGTAAAAATTACAGCCATTTTACTTCTATTATCTTTACCTGTATTAGCGGGAGCTATTACCATACTATTAACAGATCGAAATTTTAATACAGCT--TTTTTTGACCCTGCCGGAGGTGGTGATCCAA</t>
  </si>
  <si>
    <t>ACS1967</t>
  </si>
  <si>
    <t>Axymene</t>
  </si>
  <si>
    <t>Axymene traversi</t>
  </si>
  <si>
    <t>GTATGTGATCTGGGCTTGTTGGGACTGCTTTAAGTCTTCTTATTCGAGCTGAACTTGGACAACCTGGGGCCTTATTAGGAGACGACCAATTATATAATGTTATTGTAACAGCTCATGCTTTCGTTATAATTTTCTTTTTAGTTATACCTATAATAATTGGGGGATTTGGAAACTGGTTAGTGCCTCTAATATTAGGTGCTCCAGACATAGCTTTCCCTCGACTTAATAACATAAGGTTTTGACTACTTCCTCCTGCACTATTGTTATTATTATCTTCAGCTGCGGTAGAAAGTGGGGTCGGAACCGGATGAACTGTATATCCTCCTCTTTCTGCTAATTTAGCTCATGCCGGAGGATCAGTAGATCTCGCAATTTTTTCTTTACATCTAGCAGGTGTTTCTTCCATTTTAGGAGCAGTGAATTTCATTACAACTATTATTAATATACGTTGACGTGGAATGCAGTTTGAACGACTTCCTCTATTTGTATGGTCTGTAAAGATTACAGCTATTCTTCTGTTATTATCTCTGCCTGTTTTAGCAGGGGCTATTACAATACTTTTAACTGATCGAAATTTTAATACAGCT--TTTTTTGATCCRGCTGGAGGTGGTGATCCTA</t>
  </si>
  <si>
    <t>AAW7966</t>
  </si>
  <si>
    <t>Trophonella</t>
  </si>
  <si>
    <t>Trophonella schackletoni</t>
  </si>
  <si>
    <t>GTATATGATCAGGACTTGTTGGAACTGCTTTAAGTCTTCTTATTCGAGCTGAACTTGGTCAACCTGGAGCCCTTTTAGGGGATGATCAGTTATATAATGTTATTGTAACAGCTCATGCTTTTGTTATAATTTTCTTTTTAGTTATACCTATAATAATTGGGGGATTTGGAAACTGGTTGGTACCTTTAATATTAGGTGCTCCAGATATAGCTTTTCCTCGACTCAATAATATAAGATTTTGATTGCTTCCTCCTGCGTTATTATTATTACTATCTTCAGCTGCTGTGGAAAGAGGGGCTGGAACTGGATGGACTGTATATCCTCCTCTTTCTGGTAATTTAGCTCATGCCGGAGGATCTGTAGATCTTGCAATTTTTTCTTTACATCTAGCAGGTGTTTCTTCTATTCTGGGGGCGGTAAACTTTATTACAACTATTATCAACATGCGTTGACGAGGAATGCAGTTTGAACGGCTTCCTTTATTTGTATGGTCTGTAAAGATTACAGCTATTCTTCTTTTATTATCTTTACCAGTTTTAGCAGGAGCTATTACTATACTTTTAACCGATCGAAATTTTAATACAGCT--TTTTTTGATCCAGCCGGAGGTGGGGATCCTA</t>
  </si>
  <si>
    <t>ACI7523</t>
  </si>
  <si>
    <t>AAX9073</t>
  </si>
  <si>
    <t>GGATATGATCAGGATTGGTTGGAACGGCCCTAAGACTCTTAATTCGAGCAGAGTTGGGTCAACCGGGGGCTCTTTTAGGTGACGATCAACTATATAATGTGATTGTGACAGCTCACGCTTTTGTAATAATTTTCTTCTTAGTGATACCAATGATAATTGGAGGGTTTGGTAATTGGCTGGTTCCTCTTATGTTAGGGGCTCCAGATATAGCTTTCCCTCGATTAAATAATATAAGTTTTTGGCTCCTACCCCCTGCTTTATTGCTTTTATTATCTTCCGCAGCAGTGGAAAGAGGAGTAGGTACGGGATGGACAGTTTACCCCCCATTAGCAGGAAATCTTGCTCATGCGGGGGGCTCAGTAGATCTGGCTATTTTCTCTCTTCATTTAGCTGGGGTTTCTTCAATTTTAGGTGCAGTAAATTTTATTACTACTATTATTAATATACGATGACAGGGAATGCAGTTTGAGCGACTTCCTCTTTTCGTGTGATCTGTGAAAATTACAGCTATTTTACTTTTACTCTCCTTACCTGTCTTAGCTGGGGCTATTACTATGCTTTTAACCGATCGAAACTTCAATACTGCT--TTTTTCGATCCCGCAGGAGGTGGAGATCCGA</t>
  </si>
  <si>
    <t>Mitridae</t>
  </si>
  <si>
    <t>Domiporta</t>
  </si>
  <si>
    <t>Domiporta aff. shikamai</t>
  </si>
  <si>
    <t>GAATATGATCTGGACTAGTTGGGACAGCTCTGAGTCTCTTAATTCGGGCGGAACTAGGTCAACCAGGGGCTCTCTTAGGGGATGATCAATTATATAATGTAATTGTAACAGCCCATGCTTTTGTAATAATTTTCTTCTTGGTGATGCCTATAATGATTGGAGGATTTGGAAATTGGTTAGTTCCCCTTATATTAGGGGCTCCTGACATAGCTTTTCCTCGATTAAATAATATAAGTTTTTGACTCCTTCCTCCCGCTTTATTACTTCTATTGTCTTCTGCAGCGGTAGAAAGGGGGGTTGGTACTGGATGAACAGTTTATCCTCCATTAGCAGGAAATTTAGCTCATGCAGGGGGTTCAGTAGACTTAGCGATTTTTTCTCTTCATTTAGCTGGGGTTTCTTCTATTTTAGGTGCAGTAAATTTTATTACTACTATCATTAATATACGATGGCAAGGTATGCAGTTTGAGCGACTTCCTCTATTTGTCTGATCTGTAAAAATTACAGCCATCCTGCTTTTACTTTCTTTACCTGTTTTGGCTGGAGCTATTACTATACTTTTGACTGACCGAAATTTTAATACTGCT--TTTTTTGATCCAGCCGGGGGTGGAGATCCAA</t>
  </si>
  <si>
    <t>AAO7471</t>
  </si>
  <si>
    <t>Mitra</t>
  </si>
  <si>
    <t>Mitra aff. acuminata</t>
  </si>
  <si>
    <t>GAATATGATCTGGGTTGGTCGGAACGGCTTTAAGGCTTTTAATTCGGGCAGAATTAGGACAACCTGGAGCCCTTTTAGGCGACGATCAATTATATAATGTGATTGTTACAGCTCATGCTTTTGTTATAATTTTTTTCTTAGTTATACCAATAATAATTGGGGGATTTGGTAACTGACTTGTTCCGCTTATATTGGGGGCTCCCGATATAGCTTTCCCTCGATTAAATAATATAAGTTTTTGATTATTACCTCCTGCCTTATTGCTTTTGTTATCTTCTGCAGCAGTAGAAAGTGGAGTAGGTACTGGATGAACAGTCTATCCTCCTTTAGCTGGTAATTTAGCTCATGCAGGGGGTTCAGTGGACCTAGCAATTTTTTCTCTCCACTTAGCTGGGGTTTCTTCAATTTTAGGTGCAGTAAACTTTATTACTACTATTATTAATATGCGGTGACAGGGAATGCAATTTGAGCGACTTCCTCTTTTTGTTTGATCTGTAAAAATTACGGCTATTTTACTTTTGCTTTCTTTACCTGTTTTAGCTGGGGCTATTACTATACTTTTAACCGATCGAAACTTCAATACTGCT--TTTTTTGATCCAGCAGGAGGTGGAGATCCAA</t>
  </si>
  <si>
    <t>ACM7384</t>
  </si>
  <si>
    <t>AAO8991</t>
  </si>
  <si>
    <t>GAATGTGATGCGGATTAGTGGGAACTGGCTTAAGTTTACTTATTCGGTTTGAACTAGGCACCGCTTCCGCTTTTTTAGGAGATGACCATTTCTATAACGTTATTGTAACTGCACATGCTTTTGTCATAATTTTTTTTATAGTTATACCTCTCATAATTGGGGGTTTTGGTAATTGAATGGTTCCATTATTAGTTGGGGCTCCTGATATAAGATTTCCTCGGATGAATAATATAAGATTCTGGTTATTACCTCCCTCATTCAGTTTATTGCTTGTATCAAGAATAGTAGAGGGAGGAGCCGGTACGGGTTGAACTGTTTACCCACCTCTCTCCGGGCCTATTGCCCATGGATCTGTTTCCGTGGATTTAGTTATCTTTTCTCTACATTTAGCCGGGATGTCTTCAATTCTAGGGGCTATTAATTTTATTACGACTATTTTTAATATGCGATCCCCTGGTATTCTTTTTGAACGATTAAGTCTATTTGTGTGGTCTATTCTTGTGACAGCTTTTTTACTTCTCCTATCCCTTCCTGTCTTAGCAGGGGCTATCACTATACTTTTAACTGACCGTAATTTTAATACAAGA--TTCTTTGATCCGGCCGGGGGAGGAGATCCCA</t>
  </si>
  <si>
    <t>Enigmaticolus</t>
  </si>
  <si>
    <t>Enigmaticolus monnieri</t>
  </si>
  <si>
    <t>GAATATGAGCAGGATTAGTAGGCACTGCTTTAAGACTTCTTATTCGGGCCGAACTAGGTCAACCAGGGGCTTTACTTGGTGATGATCAACTTTATAATGTGATTGTAACAGCTCATGCTTTTGTTATAATTTTTTTTCTAGTTATACCAATAATGATTGGAGGGTTTGGTAATTGATTAGTTCCTTTAATATTAGGGGCTCCAGATATAGCTTTCCCTCGATTAAATAATATAAGATTTTGGCTCTTGCCTCCTGCTTTATTACTCCTACTTTCTTCAGCTGCAGTTGAAAGGGGAGGAGGAACAGGATGAACTGTATACCCGCCCTTATCAGGTAATTTAGCTCATGCTGGAGGCTCAGTTGATTTAGTAATTTTTTCACTTCATCTTGCAGGTGTCTCTTCTATTTTAGGAGCTGTAAACTTCATTACAACCATTATTAATATACGGTGACGAGGAATACAATTTGAACGACTTCCGTTATTTGTTTGATCAGTAAAGATTACAGCCATTTTATTATTACTATCTTTACCTGTATTAGCCGGAGCTATTACTATACTTTTAACTGATCGAAATTTTAATACGGCT--TTCTTTGATCCTGCAGGAGGTGGAGATCCTA</t>
  </si>
  <si>
    <t>AAO5383</t>
  </si>
  <si>
    <t>GAATGTGATGTGGGTTAGTGGGCACTGGCTTAAGCCTACTTATTCGGTTTGAGTTAGGCACCGCATCTGCTTTTTTGGGGGATGATCATTTTTATAACGTTATTGTTACTGCACATGCTTTTGTAATAATTTTTTTTATAGTTATACCGTTAATAATTGGGGGGTTTGGGAATTGAATAGTACCATTGTTAGTTGGGGCTCCTGATATGAGATTCCCACGGATGAATAACATGAGTTTTTGGTTATTGCCTCCCTCTTTCAGTTTATTACTTGTATCAAGGATAGTTGAAGGAGGGGCCGGAACGGGTTGAACTGTTTATCCTCCTTTATCGGGTCCTATTGCTCATGGGTCTGTCTCTGTGGATTTAGTTATTTTTTCTTTACATTTAGCAGGGATGTCTTCAATCCTAGGAGCTATTAATTTTATTACAACTATTTTTAATATGCGATCACCTGGGATTATTTTTGAGCGATTAAGGCTATTTGTGTGGTCCATTCTTGTGACAGCCTTTTTGCTTCTCTTGTCTCTTCCTGTTTTAGCCGGGGCTATCACTATACTTTTAACTGACCGTAATTTTAACACTAGA--TTCTTTGATCCGGCTGGGGGGGGCGATCCAA</t>
  </si>
  <si>
    <t>ACM3157</t>
  </si>
  <si>
    <t>AAO7539</t>
  </si>
  <si>
    <t>Nassarius fraterculus</t>
  </si>
  <si>
    <t>GAATGTGATCAGGACTAGTTGGGACAGCTTTAAGTCTTTTAATTCGTGCTGAGTTAGGTCAACCTGGAGCACTTTTAGGTGATGACCAGCTTTATAATGTAATTGTTACAGCTCATGCTTTTGTAATAATTTTCTTTTTGGTAATACCTATAATAATTGGAGGATTCGGTAATTGATTAGTTCCATTAATACTAGGAGCTCCTGATATAGCCTTTCCCCGACTAAATAATATAAGATTTTGATTACTTCCTCCAGCACTTTTACTTTTGCTGTCATCAGCAGCAGTAGAAAGTGGAGCAGGTACTGGATGAACAGTCTATCCGCCTTTATCCAGGAATTTAGCTCATGCTGGTGGTTCAGTCGACTTAGCAATTTTTTCTCTTCATTTAGCAGGTGTTTCTTCGATTTTAGGAGCTGTAAACTTTATTACAACTATTATTAATATACGATGACGGGGAATACAATTTGAGCGTTTACCTTTATTTGTTTGATCAGTAAAAATTACTGCTATTCTATTGCTTCTTTCTTTACCTGTTTTAGCTGGAGCTATTACAATACTTTTAACAGATCGAAATTTTAATACTGCT--TTTTTTGATCCAGCAGGAGGTGGAGATCCAA</t>
  </si>
  <si>
    <t>Nassarius camelus</t>
  </si>
  <si>
    <t>GAATATGATCAGGATTAGTTGGTACAGCTTTGAGTCTTCTTATTCGTGCTGAACTTGGGCAACCAGGAGCATTATTAGGAGACGACCAACTTTATAATGTAATTGTTACAGCTCATGCTTTTGTAATAATTTTCTTTTTAGTAATACCTATAATAATTGGTGGATTCGGTAATTGGTTAGTTCCCTTAATATTAGGAGCTCCTGATATAGCTTTTCCACGATTAAATAATATAAGATTTTGATTACTTCCTCCTGCATTACTTCTTTTATTATCTTCTGCTGCAGTAGAAAGAGGGGTTGGAACTGGATGAACTGTTTATCCTCCATTATCTGCTAATTTAGCTCATGCTGGAGGTTCTGTAGACTTAGCTATTTTTTCTTTACATCTTGCAGGTGTTTCATCAATTCTTGGGGCTGTAAATTTTATTACAACTATTATTAATATACGATGACGGGGAATGCAATTTGAACGTCTTCCTTTATTTGTGTGATCTGTAAAAATTACAGCTGTTCTTCTTCTTTTATCTTTACCTGTATTAGCAGGAGCTATTACAATACTTTTAACAGATCGAAATTTTAATACTGCA--TTTTTTGATCCAGCAGGAGGTGGTGATCCAA</t>
  </si>
  <si>
    <t>AAO7361</t>
  </si>
  <si>
    <t>Nassarius multispiralis</t>
  </si>
  <si>
    <t>GAATATGATCGGGACTTGTTGGGACAGCTTTAAGTCTTCTAATTCGTGCTGAGCTTGGGCAACCTGGGGCACTTTTAGGAGATGATCAACTTTATAATGTAATTGTTACAGCTCATGCTTTTGTAATAATTTTCTTTCTAGTAATACCAATAATGATTGGGGGTTTTGGGAATTGATTAGTTCCATTAATATTAGGGGCTCCTGATATAGCTTTTCCGCGATTAAATAATATAAGATTCTGATTGCTTCCTCCTGCTCTTTTGCTTTTGCTTTCGTCAGCAGCAGTAGAAAGAGGAGCAGGAACTGGATGAACAGTTTATCCGCCTTTATCTGCTAATTTAGCTCATGCTGGTGGTTCAGTGGATTTAGCAATTTTTTCTCTTCATTTAGCAGGTGTTTCTTCTATTTTAGGAGCTGTAAATTTTATTACAACAATTATTAATATACGATGACGAGGTATACAATTTGAGCGTCTACCTTTATTTGTTTGGTCTGTAAAAATTACTGCTATTTTATTACTTTTATCTTTACCAGTTTTAGCCGGAGCCATTACAATATTGTTAACAGATCGAAACTTTAACACTGCT--TTTTTTGATCCTGCCGGAGGTGGAGATCCTA</t>
  </si>
  <si>
    <t>ACQ6234</t>
  </si>
  <si>
    <t>AAI8447</t>
  </si>
  <si>
    <t>Philine amabilis</t>
  </si>
  <si>
    <t>GAATGTGGTGTGGTCTTGTAGGAACTGGACTTAGTTTACTAATTCGTTTTGAGTTAGGAACTGCTTCAGCTTTCTTAGGAGATGATCATTTTTATAATGTGCTTGTTACTGCCCATGCATTCGTGATGATTTTCTTTATAGTTATGCCCTTAATGATTGGGGGTTTTGGAAATTGAATAGTGCCTTTATTAATTGGGGCTCCTGATATGAGATTTCCTCGAATGAATAATATAAGTTTTTGGCTTTTACCTCCGTCTTTTACTCTTTTGTTAGTTTCTAGGCTAGTAGAGGGAGGAGTAGGGACAGGATGAACTGTTTATCCGCCTTTATCAGGACCAATTGCACACGGGTCTGGTGCAGTAGATTTAGCTATTTTTTCTCTTCATTTAGCTGGAATGTCATCTATTTTAGGTGCTATTAATTTTATTACTACCATTTTAAATATACGTTCTCCTGGTATTATTATGGAGCGGCTAAGATTATTTGTTTGATCAATTTTTGTTACTGCGTTTCTTCTTCTTTTATCTCTTCCTGTTTTGGCTGGAGCTATTACTATGCTTCTTACTGACCGAAATTTTAATACTAGA--TTTTTTGATCCTGCAGGAGGTGGGGACCCAA</t>
  </si>
  <si>
    <t>Heteroturris sp. NP</t>
  </si>
  <si>
    <t>GTATATGATCAGGCCTAGTTGGTACTGCTTTAAGTTTACTTATTCGTGCTGAATTAGGTCAACCAGGAGCTTTGCTCGGTGATGATCAACTTTATAATGTTATTGTAACAGCACATGCTTTTGTAATAATTTTTTTTCTTGTTATACCAATAATAATTGGTGGTTTTGGTAATTGATTAGTTCCGTTAATATTAGGAGCTCCTGATATGGTTTTTCCCCGGTTAAATAACATAAGTTTTTGATTATTACCTCCTGCGTTATTATTATTACTATCGTCAGCTGCGGTTGAAAGGGGAGCGGGAACTGGATGAACTGTTTACCCTCCTTTATCGGGTAATTTAGCCCATGCTGGTGGGTCAGTAGATCTTGCTATTTTTTCTTTACATCTTGCTGGTGCATCGTCTATTTTAGGTGCTGTGAATTTTATTACAACTATTGTTAATATACGATGGCAAGGAATACCTCTTGAACGTCTTTCACTTTTTGTGTGATCAGTAAAAATTACTGCGATTTTACTTCTCTTATCTTTGCCTGTCTTAGCTGGTGCTATTACAATACTTTTAACAGATCGAAATTTTAATACAGCC--TTTTTCGATCCTGCAGGAGGTGGAGATCCTA</t>
  </si>
  <si>
    <t>AAO5380</t>
  </si>
  <si>
    <t>GAATATGATGTGGTCTTGTTGGAACTGGACTTAGTTTACTTATTCGTTTTGAGCTTGGAACAGCTTCTGGTTTTCTCGGGGATGATCATTTTTATAATGTAATTGTTACTGCTCATGCGTTTGTAATAATTTTCTTTATAGTTATACCTTTAATAATTGGAGGGTTTGGGAATTGAATAGTGCCTTTATTAATTGGGGCTCCTGATATAAGGTTTCCACGGATAAACAATATAAGTTTTTGACTTTTACCCCCCTCTTTTACTCTTTTATTAGTTTCTAGACTAGTTGAAGGTGGAGTAGGAACAGGTTGAACTGTTTATCCTCCTTTGTCAGGACCAATTGCGCACGGATCTGGTGCAGTAGATCTAGCTATTTTTTCTCTTCATTTGGCTGGGATATCTTCTATTTTGGGGGCCATTAATTTTATTACTACAATTTTAAATATACGTTCTCCTGGAATTATTATGGAACGGCTAAGATTATTTGTTTGATCAATTTTTGTTACTGCTTTTCTTCTTCTTTTATCCCTACCTGTTTTGGCAGGGGCTATTACTATACTTCTTACTGATCGAAATTTTAATACTAGG--TTTTTTGATCCAGCTGGTGGTGGAGACCCAA</t>
  </si>
  <si>
    <t>ACM6557</t>
  </si>
  <si>
    <t>AAO7563</t>
  </si>
  <si>
    <t>GGATATGATCGGGCTTAGTTGGTACTGCTTTAAGTTTATTAATTCGAGCTGAATTAGGACAGCCAGGTGCTCTTTTAGGCGATGATCAACTTTATAATGTGATTGTAACTGCTCATGCTTTTGTAATAATTTTTTTCTTAGTTATGCCTATAATAATTGGTGGATTTGGGAATTGGTTAGTTCCTTTAATATTGGGTGCCCCTGATATAGCTTTTCCTCGGTTAAACAATATAAGTTTTTGGTTATTGCCTCCTGCTTTGTTGTTATTACTATCTTCTGCGGCTGTGGAAAGAGGAGTAGGAACTGGGTGAACTGTATATCCTCCTCTGGCTGGTAACTTGGCTCATGCTGGAGGGTCTGTAGATTTAGCAATTTTTTCTTTACACTTAGCTGGTGTTTCCTCTATTTTAGGTGCTGTAAATTTTATTACAACTATTATTAATATACGATGACGAGGAATACAGTTTGAGCGTCTTCCTTTATTTGTTTGATCAGTAAAGATTACGGCTATTTTGTTACTCTTGTCATTACCTGTATTAGCTGGAGCTATTACTATGCTTTTAACTGATCGTAATTTTAATACAGCT--TTCTTTGATCCTGCAGGAGGTGGTGACCCAA</t>
  </si>
  <si>
    <t>Columbellidae</t>
  </si>
  <si>
    <t>GGATGTGATCGGGGTTGGTTGGTACTGCTTTAAGCTTATTAATTCGGGCTGAATTAGGACAGCCTGGTGCTCTTTTAGGAGATGATCAACTTTATAATGTAATTGTAACAGCTCATGCTTTTGTAATAATTTTTTTTCTAGTAATACCCATAATAATTGGTGGATTTGGGAATTGATTAGTTCCTCTAATGTTAGGGGCGCCGGATATAGCTTTTCCTCGTTTGAATAATATAAGTTTTTGGCTTCTTCCTCCTGCTTTATTATTATTGCTTTCTTCTGCGGCTGTTGAAAGAGGAGCAGGGACAGGTTGGACTGTGTATCCTCCTTTAGCTGGTAATTTAGCTCATGCTGGTGGTTCTGTAGATTTAGCGATTTTTTCTTTACACTTAGCTGGTGTATCATCTATTTTAGGTGCTGCAAATTTTATTACAACTATTATTAATATACGATGACGGGGGATACAGTTTGAGCGTGTTCCTTTATTTGTTTGGTCAGTTAAAATTACGGCTATTTTATTATTATTATCATTGCCTGTATTAGCTGGTGCTATTACTATATTATTAACTGATCGAAATTTTAATACGGCT--TTTTTTGACCCAGCTGGGGGCGGTGATCCTA</t>
  </si>
  <si>
    <t>AAO7582</t>
  </si>
  <si>
    <t>GAATATGATCGGGTTTAGTTGGTACTGCTTTAAGTTTATTAATTCGGGCTGAATTAGGGCAACCTGGTGCTCTTTTAGGGGATGATCAACTTTATAACGTGATTGTAACTGCTCATGCTTTTGTAATAATTTTTTTCTTGGTTATACCTATGATAATTGGAGGATTTGGAAATTGGTTAGTGCCTTTAATGTTAGGTGCTCCTGATATAGCTTTTCCTCGATTGAATAATATGAGTTTTTGGCTTTTGCCTCCTGCGTTGTTGTTATTATTATCTTCTGCAGCAGTTGAAAGAGGAGTAGGAACTGGATGGACTGTATATCCTCCTTTAGCTGGTAATCTGGCTCATGCTGGAGGGTCTGTAGATTTAGCAATTTTTTCTTTACATCTAGCTGGTGTATCATCTATTTTGGGTGCTGTAAATTTTATTACAACTATTATTAATATACGATGACGAGGTATACAATTTGAGCGTCTTCCTTTATTTGTTTGGTCAGTAAAGATTACGGCTATTTTGTTACTATTATCATTACCTGTATTGGCTGGAGCTATTACTATGCTTTTAACTGATCGTAATTTTAATACAGCT--TTTTTTGATCCTGCTGGGGGTGGTGATCCTA</t>
  </si>
  <si>
    <t>ACZ3273</t>
  </si>
  <si>
    <t>Succineidae</t>
  </si>
  <si>
    <t>GGGTATGAGCAGGGATAGTTGGTACAGGGCTATCTCTCTTAATTCGATATGAGTTAGGAACT---TCTGGAATTTTATTAGACGACCATTTATACAATGTTATTGTCACAGCTCATGCTTTTGTTATAATTTTTTTTATGGTTATACCTATTATAATTGGGGGATTTGGAAACTGAATAGTGCCATTATTAATTGGTGCTCCAGATATAAGTTTTCCTCGAATAAACAATATGAGATTTTGATTATTGCCCCCTTCTTTTATTTTGCTGCTTTGTTCAAGTATGGTTGAAGGGGGAGCGGGTACAGGATGAACTGTATACCCCCCCTTAAGAGGGCTTATTGGGCATAGGGGAGCTTCAGTAGACTTAGCAATTTTTTCTTTACACTTAGCTGGAATCTCTTCTATTTTGGGTGCTATTAACTTTATTACTACAATTTTTAATATACGACAACTAGGGATGACCATAGAACGACTTAGCTTGTTTGTCTGATCTATCTTAGTCACTGTTTTTCTATTACTCTTATCTTTGCCAGTTCTAGCAGGAGCTATTACTATGCTATTAACTGATCGAAACTTTAATACTTCA--TTTTTTGACCCTGCAGGGGGGGGAGATCCTA</t>
  </si>
  <si>
    <t>AAO4408</t>
  </si>
  <si>
    <t>GTGTATGGGCAGGAATGATTGGTACAGGTCTTTCCCTTTTAATTCGATATGAACTGGGGACT---TCCGGAGTCTTAATAGATAATCATCTATACAATGTTATTGTAACGGCTCATGCTTTTGTTATAATTTTTTTTATAGTAATACCTATTATAATTGGAGGGTTTGGAAATTGAATAGTTCCTTTATTAATTGGCGCTCCAGATATAAGTTTTCCTCGTATAAATAATATAAGGTTCTGACTACTACCTCCTTCTTTTATTTTACTTCTTTGTTCTAGAATGGTTGAAGGAGGAGCAGGTACGGGGTGAACAGTATACCCTCCTTTAAGTGGACTTACTGGACACAGGGGAGCTTCAGTAGACTTAGCAATTTTTTCTTTACACCTAGCTGGAATTTCTTCAATTTTAGGTGCTATTAACTTTATTACTACAATTTTTAATATACGACAACAGGGTATAACAATAGAGCGACTTAGGTTATTTGTATGATCTATTTTAGTCACTGTCTTTCTTTTACTCTTATCTTTACCAGTGTTAGCAGGGGCTATTACTATATTATTAACTGATCGAAACTTTAGCACTTCT--TTTTTTGACCCAGCAGGGGGAGGGGACCCTA</t>
  </si>
  <si>
    <t>ABX5189</t>
  </si>
  <si>
    <t>GGGTTTGATGTGGTATAATTGGGACTGGATTATCATTATTAATTCGTTTGGAATTAGGAACT---TCTGGTGTTTTGTTGGATGATCATTTTTTTAATGTTATTGTTACTGCTCATGCATTTGTAATAATTTTTTTTATAGTTATACCTATTATGATTGGTGGTTTTGGTAATTGAATAGTTCCTTTATTAATTGGTGCTCCTGATATAAGTTTTCCTCGAATAAATAATATAAGTTTTTGATTACTTCCTCCTTCTTTTATTTTTTTGATTAGGAGAAGAATAGTTGAGGGTGGTGCTGGTACTGGTTGAACGGTATATCCTCCTTTGAGGTCAATAATTGGACATAGTGGGGCTTCTGTGGATTTAGCTATTTTTTCTTTACATTTGGCTGGTATATCTTCTATTTTAGGGGCAATTAATTTTATTACTACTATTTTTAATATACGGTCGCCTGGAATAACTTTTGAGCGTGTAAGATTATTTGTGTGATCTATTTTAGTAACTGTTTTTTTACTATTACTTTCTTTGCCTGTTTTGGCTGGAGCAATTACAATATTGTTAACAGATCGAAATTTTAATACGTCT--TTTTTTGATCCAGCGGGGGGAGGTGATCCAA</t>
  </si>
  <si>
    <t>ABA1393</t>
  </si>
  <si>
    <t>GGGTATGATGTGGAATAGTTGGAACTGGTCTCTCTTTATTAATTCGACTAGAATTAGGAACT---TCTGGAGTTTTAAGTGATGATCATTTTTTTAATGTTATTGTAACTGCGCATGCTTTTGTAATGATTTTTTTTATAGTAATACCTATTATAATTGGTGGTTTTGGTAATTGAATAGTGCCATTATTAATTGGGGCCCCGGATATAAGATTTCCCCGTATAAATAATATAAGATTTTGGTTATTACCTCCTTCTTTTATTTTTTTGATTAGTAGTAGATTAGTAGAAGGTGGTGCTGGTACTGGATGAACAGTATATCCTCCATTAAGGTCATTGACAGGACATAGTGGTGCATCTGTTGATTTAGCAATTTTCTCCCTTCATTTAGCTGGTATATCTTCAATTTTGGGGGCAATTAATTTTATTACTACTATTTTTAATATACGTTCTCCTGGTGTAACTTTTGAACGTATAAGGTTATTTGTATGATCTATTTTAGTAACAGTGTTTTTATTATTGCTGTCACTTCCTGTGTTGGCAGGAGCAATTACTATACTATTAACTGATCGTAATTTTAACACTGCT--TTCTTTGATCCAGCAGGAGGCGGAGACCCAA</t>
  </si>
  <si>
    <t>ACM1378</t>
  </si>
  <si>
    <t>AAO8433</t>
  </si>
  <si>
    <t>Euspira</t>
  </si>
  <si>
    <t>Euspira catena</t>
  </si>
  <si>
    <t>GTATATGATCTGGGTTAGTGGGAACTGCTCTTAGTTTACTTATTCGAGCTGAATTAGGGCAACCAGGAGCTCTTCTTGGAGATGATCAACTTTATAATGTGATCGTAACAGCCCATGCTTTTGTAATAATTTTTTTTCTTGTTATGCCTATAATAATTGGTGGTTTTGGAAATTGATTGGTTCCTTTAATATTAGGAGCTCCTGATATGGCTTTTCCTCGATTAAATAACATAAGTTTTTGGCTTTTACCTCCAGCTTTATTATTATTACTTTCTTCAGCTGCAGTAGAAAGTGGTGTAGGTACAGGATGAACAGTTTATCCTCCTTTATCCGGAAATTTAGCTCATGCTGGTGGTTCAGTTGACTTAGCAATTTTTTCTCTTCATTTAGCAGGAGTTTCTTCAATTTTAGGTGCTGTAAACTTTATTACTACGATTATTAATATACGATGACGAGGAATGCAATTTGAACGATTGCCTCTTTTTGTCTGATCTGTTAAAATTACGGCTATTTTATTACTTTTATCCCTACCTGTATTAGCCGGTGCTATTACTATGCTTTTAACTGATCGAAATTTTAATACAGCA--TTTTTTGACCCTGCTGGGGGGGGAGATCCTA</t>
  </si>
  <si>
    <t>GTATATGATCCGGATTAGTTGGTACTGCTCTTAGATTACTTATTCGAGCTGAGTTAGGCCAACCAGGAGCTCTTCTTGGAGATGATCAGTTATATAATGTAATTGTGACAGCCCATGCTTTTGTAATAATTTTTTTTCTTGTTATACCAATAATAATTGGTGGTTTTGGTAACTGGTTAGTCCCACTAATGCTAGGGGCTCCTGACATAGCTTTTCCTCGACTAAATAATATGAGTTTTTGACTTTTACCCCCAGCTTTATTATTATTACTTTCTTCAGCTGCCGTAGAAAGTGGGGTGGGGACAGGATGAACAGTTTATCCTCCTTTATCTGGGAATTTAGCTCATGCTGGAGGTTCAGTAGATTTAGCAATTTTTTCACTTCATTTAGCTGGAGCTTCTTCTATTTTAGGTGCTGTAAATTTTATTACTACAATTATTAATATACGATGACGAGGAATACAATTTGAACGGCTACCTCTTTTTGTTTGATCTGTTAAAATTACAGCTATTTTATTGCTTCTATCTTTACCAGTATTAGCTGGAGCTATTACTATACTTCTAACTGATCGAAATTTTAATACTGCG--TTTTTTGATCCCGCCGGAGGGGGGGATCCTA</t>
  </si>
  <si>
    <t>ACI7696</t>
  </si>
  <si>
    <t>AAK1679</t>
  </si>
  <si>
    <t>GTATATGATCAGGTTTGGTTGGAACGGCCCTTAGATTATTAATTCGGGCTGAGTTAGGTCAACCTGGAGCACTTTTAGGTGATGATCAGCTATATAATGTAATTGTAACTGCTCATGCTTTTGTTATAATCTTCTTTTTAGTTATGCCTATAATAATTGGGGGATTCGGAAATTGATTGGTTCCTTTAATGCTAGGAGCTCCCGATATGGCTTTTCCTCGTCTTAATAATATAAGTTTTTGACTTTTACCTCCTGCTTTACTTCTTTTATTATCTTCAGCCGCTGTAGAAAGTGGTGCTGGGACTGGGTGGACAGTTTACCCCCCTTTGGCGGGTAACTTGGCTCATGCTGGTGGATCTGTAGACTTAGCTATTTTTTCTTTACATCTTGCAGGAGTATCATCTATTCTAGGTGCAGTAAATTTTATTAGTACTGTTATCAATATACGATGGGGTGGTATGCAGCTGGAAAATATACCTTTGTTTGTTTGATCTGTAAAAATTACTGCAGTTCTACTTTTACTGTCTTTACCTGTATTAGCTGGTGCAATTACAATGCTTTTAACAGATCGAAATTTTAATACAGCC--TTCTTCGATCCAGCTGGAGGTGGAGATCCTG</t>
  </si>
  <si>
    <t>Ovulidae</t>
  </si>
  <si>
    <t>Calpurnus</t>
  </si>
  <si>
    <t>Calpurnus verrucosus</t>
  </si>
  <si>
    <t>GTATATGATCTGGCTTAGTTGGAACGGCTCTTAGATTGTTGATTCGAGCTGAGCTAGGGCAACCTGGTGCTCTTTTAGGAGACGATCAGTTATATAATGTTATTGTAACTGCTCATGCTTTTGTTATAATTTTCTTTTTGGTCATGCCTATAATAATTGGTGGATTTGGAAATTGATTAGTTCCTCTGATGTTAGGTGCTCCAGATATGGCTTTTCCTCGTCTTAATAATATAAGGTTTTGACTTTTACCACCTGCTTTACTTCTTTTATTGTCTTCAGCTGCTGTAGAAAGTGGAGTTGGAACAGGATGAACGGTTTATCCTCCTTTAGCAGGTAATTTAGCTCATGCCGGTGGGTCTGTTGATTTAGCTATTTTTTCTTTACATCTTGCAGGTGTATCATCTATTTTAGGTGCGGTTAATTTTATTAGTACTGTTATTAACATACGCTGAGGCGGTATGCAACTTGAAAATATACCTTTATTTGTCTGATCTGTAAAGATTACAGCGGTTTTACTTTTGTTATCTTTACCAGTTCTAGCTGGTGCAATTACTATGCTACTAACTGATCGAAACTTTAATACAGCC--TTTTTTGATCCAGCAGGTGGTGGGGATCCAG</t>
  </si>
  <si>
    <t>AAU3255</t>
  </si>
  <si>
    <t>GTATATGATCAGGTTTAGTTGGTACAGCTCTTAGATTATTAATTCGAGCTGAATTAGGTCAGCCTGGGGCGCTTTTAGGCGACGATCAGTTATATAATGTTATTGTAACTGCTCACGCTTTTGTTATAATTTTCTTTTTGGTGATGCCTATGATAATCGGGGGATTCGGAAATTGGTTAGTTCCTTTAATGTTAGGGGCCCCTGATATAGCTTTTCCTCGTCTTAATAATATAAGGTTTTGACTTTTGCCTCCTGCTCTACTGCTTTTATTATCTTCAGCAGCTGTAGAGAGTGGAGCTGGTACTGGATGGACAGTTTACCCTCCTTTGGCTGGTAATTTGGCTCACGCCGGTGGTTCTGTAGACCTCGCTATTTTTTCTTTACATCTTGCAGGTGTGTCGTCTATTTTAGGTGCAGTAAATTTTATTAGTACTGTTATTAATATACGATGAGGCGGTATGCAATTGGAAAATATGCCTTTATTTGTTTGGTCTGTAAAAATTACTGCAGTTTTACTTTTATTGTCTTTGCCTGTATTAGCTGGTGCAATTACTATGCTTTTAACGGATCGTAATTTTAATACAGCT--TTCTTTGATCCAGCTGGAGGTGGAGATCCTG</t>
  </si>
  <si>
    <t>ACB2903</t>
  </si>
  <si>
    <t>Carychium sp. cf. costaricanum</t>
  </si>
  <si>
    <t>GTGTATGATGCGGCTTAATTGGTACGGGACTATCACTTTTAATTCGTTTTGAATTAGGGACT---GCTGGAAACTTACTTGATGATCATTTTTATAATGTAATTGTTACAGCTCATGCTTTTGTAATAATTTTTTTTATAGTTATACCTTTAATAATTGGCGGATTTGGAAATTGGATAATCCCACTTTTAATTGGTGCACCGGACATAAGCTTTCCTCGAATAAATAATATAAGTTTTTGATTACTACCACCATCATTCATCTTACTTATTTTTTCTAGAATAGTAGAAGGTGGTGCTGGAACAGGGTGAACAGTTTACCCGCCATTAAGTGGTCCAATCGGACATGCTGGAGCTTCTGTAGACCTTGCAATTTTTTCTTTACATTTAGCTGGTATATCATCTATTTTAGGAGCTATTAATTTTATTACTACTATTTTTAATATGCGAGCTCCAGGAATAACCATAGAACGGGTTAATTTATTTGTTTGATCAATTTTAGTTACAGTATTTTTACTTCTTCTTTCTCTTCCTGTTCTTGCAGGAGCTATTACGATGCTTTTAACTGATCGAAATTTTAATACTAGA--TTTTTTGATCCCGCTGGAGGAGGTGATCCNA</t>
  </si>
  <si>
    <t>ABA0405</t>
  </si>
  <si>
    <t>GTGTGTGATGCGGTTTAGTCGGTACAGGATTATCCCTTTTAATTCGTTTTGAATTAGGAACT---GCTGGAAACTTACTTGATGATCATTTTTATAATGTAATTGTTACAGCTCATGCTTTTGTAATAATTTTTTTTATAGTTATACCTTTAATAATTGGTGGATTTGGAAATTGGATAATTCCACTTTTAATTGGTGCACCTGATATAAGCTTTCCTCGAATAAATAATATAAGTTTCTGATTACTACCACCATCATTCATCTTATTAATTTTTTCTAGAATAGTAGAAGGTGGTGCCGGAACAGGATGAACAGTTTACCCTCCATTAAGTGGTCCAATTGGACATGCTGGAGCTTCTGTAGATCTTGCAATTTTTTCTTTACACTTAGCTGGTATGTCATCTATCCTAGGGGCTATTAATTTTATTACTACTATTTTTAATATGCGAGCCCCAGGAATAACTATAGAACGAGTTAATTTGTTTGTTTGGTCAATTTTAGTTACAGTATTCTTACTTCTTCTTTCTCTTCCTGTACTTGCAGGAGCTATTACAATGCTTTTAACTGACCGAAATTTTAATACTAGA--TTTTTTGATCCAGCTGGAGGTGGTGACCCCA</t>
  </si>
  <si>
    <t>ABW7245</t>
  </si>
  <si>
    <t>Scabrotrophon</t>
  </si>
  <si>
    <t>Scabrotrophon inspiratus</t>
  </si>
  <si>
    <t>GTATGTGATCAGGACTTGTTGGTACTGGTTTAAGTCTTCTTATTCGAGCTGAATTAGGGCAACCGGGAGCTTTATTAGGAGACGATCAACTTTATAATGTTATTGTAACAGCACATGCTTTTGTTATAATTTTTTTCTTAGTAATACCTATGATAATTGGTGGGTTTGGAAACTGATTAGTACCTTTAATATTAGGAGCTCCAGATATAGCTTTTCCACGGCTAAATAACATAAGATTTTGACTGCTTCCTCCAGCTTTATTACTTTTATTATCTTCTGCTGCTGTAGAAAGAGGAGCAGGAACAGGTTGAACTGTGTATCCTCCTTTATCTGGTAATCTAGCTCATGCTGGAGGATCAGTAGATCTTGCAATTTTTTCATTACATTTAGCTGGTGCTTCTTCTATTTTAGGTGCAGTAAATTTTATTACAACAATTATCAATATACGTTGACGTGGTATACAATTTGAGCGTATTCCTTTATTTGTATGATCTGTAAAAATTACAGCTATTTTGCTTCTTTTATCTCTACCTGTTTTAGCAGGGGCTATTACTATATTGCTAACAGACCGAAATTTTAATACAGCT--TTTTTTGACCCTGCCGGAGGTGGTGATCCTA</t>
  </si>
  <si>
    <t>ABV4260</t>
  </si>
  <si>
    <t>GTATATGGTCAGGACTTGTTGGTACTGCCTTAAGTCTTCTTATTCGAGCTGAACTAGGACAACCAGGAGCTCTATTAGGAGATGACCAGCTTTATAATGTTATTGTAACAGCACATGCTTTTGTTATAATTTTTTTCTTAGTAATGCCTATAATAATTGGTGGGTTTGGAAACTGATTGGTGCCTTTAATGTTAGGAGCTCCAGATATAGCTTTCCCGCGACTAAATAATATAAGATTTTGGCTACTTCCTCCAGCTCTTTTACTCTTATTATCTTCTGCTGCGGTAGAAAGGGGAGTAGGAACAGGATGAACTGTGTATCCCCCTTTATCTGGTAACCTAGCTCATGCTGGGGGATCAGTAGATCTCGCTATTTTTTCTTTACACCTAGCTGGTGCTTCATCTATTTTAGGTGCAGTAAATTTTATTACAACAATTATCAATATACGTTGACGTGGTATGCAATTTGAGCGTCTTCCTTTATTTGTATGATCTGTAAAAATTACAGCTATTTTACTTCTTTTATCCTTACCTGTTTTAGCAGGAGCCATTACCATGTTGTTAACGGATCGAAATTTTAATACCGCT--TTTTTTGATCCAGCAGGAGGTGGTGATCCTA</t>
  </si>
  <si>
    <t>ACI7650</t>
  </si>
  <si>
    <t>AAB4069</t>
  </si>
  <si>
    <t>GTATATGATCAGGTTTAGTTGGTACAGCTCTAAGATTGTTAATTCGAGCTGAATTAGGTCAGCCTGGAGCACTTTTAGGTGATGATCAATTATATAATGTTATTGTAACTGCACATGCTTTTGTTATAATTTTTTTCCTAGTTATGCCTATAATGATTGGGGGATTTGGAAATTGATTAGTTCCCTTAATGTTAGGGGCTCCTGATATGGCTTTTCCTCGCCTTAATAATATAAGGTTTTGACTTTTACCTCCTGCTTTGTTACTTTTATTATCTTCAGCTGCTGTAGAGAGTGGGGTTGGTACCGGATGAACAGTTTATCCTCCTTTAGCGGGTAATTTAGCCCATGCTGGAGGGTCTGTAGATCTGGCTATTTTCTCTTTACACCTTGCAGGTGTGTCATCTATTTTAGGTGCAGTAAATTTTATTAGTACCGTTATTAATATACGATGAGGTGGTATGCAATTAGAAAACATGCCTTTATTTGTTTGATCTGTGAAAATTACTGCAGTTTTACTTTTGTTATCTTTACCAGTATTAGCTGGTGCTATTACTATGCTCTTAACAGACCGTAATTTTAACACAGCT--TTTTTCGATCCTGCTGGGGGAGGAGACCCTG</t>
  </si>
  <si>
    <t>Lophiotoma</t>
  </si>
  <si>
    <t>Lophiotoma brevicaudata</t>
  </si>
  <si>
    <t>GTATATGATCCGGTCTAGTGGGAACTGCATTAAGCCTTCTTATTCGGGCTGAGTTAGGACAACCTGGAGCCTTACTTGGTGACGATCAATTATATAATGTAATTGTAACAGCTCATGCTTTTGTTATAATTTTTTTCTTAGTTATACCAATAATAATTGGTGGATTTGGTAATTGATTAGTTCCTCTAATATTAGGAGCCCCTGATATGGCATTTCCTCGATTAAATAATATAAGTTTTTGGTTACTTCCTCCTTCATTATTATTATTACTTTCATCAGCTGCGGTGGAAAGTGGAGCTGGAACTGGATGAACGGTTTATCCACCTTTAGCCGGAAATTTGGCTCACGCCGGTGGCTCAGTGGATCTGGCTATTTTTTCTTTACATTTGGCTGGGGCATCTTCTATTTTAGGAGCAGTTAATTTTATTACTACTATTATTAATATACGATGAAAAGGAATACAATTTGAGCGTCTTTCTCTATTTGTATGATCTGTAAAAATTACTGCTATTTTGCTTTTACTTTCTTTACCAGTTCTTGCAGGAGCTATTACAATACTTTTAACTGATCGAAATTTAAATACGGCT--TTTTTTGATCCAGCTGGAGGTGGAGATCCAA</t>
  </si>
  <si>
    <t>AAV6919</t>
  </si>
  <si>
    <t>GTATATGGTCAGGGCTAGTGGGAACGGCTCTTAGGTTGTTAATTCGAGCTGAGCTAGGTCAACCTGGTGCTCTCTTGGGTGATGACCAGTTATATAATGTGATTGTAACTGCACATGCTTTTGTTATAATTTTTTTTCTAGTTATGCCTATAATAATTGGAGGGTTTGGAAATTGGCTGGTCCCCTTAATGTTAGGGGCTCCTGACATAGCTTTTCCTCGGCTTAATAATATGAGGTTTTGACTTTTACCTCCTGCTTTGCTCCTTTTATTATCTTCAGCTGCTGTAGAAAGAGGGGCTGGTACTGGTTGAACAGTTTATCCTCCTTTAGCTGGTAATTTAGCTCACGCTGGGGGGTCTGTAGATTTGGCTATTTTTTCTTTACACCTTGCAGGGGTTTCTTCTATCTTAGGTGCGGTAAATTTTATTAGCACAGTCATTAATATACGATGGGGTGGTATGCAAATAGAAAACATGGCTTTGTTTGTTTGATCTGTGAAAATTACGGCGGTTTTGCTTTTACTGTCTTTACCTGTGTTGGCTGGTGCAATTACTATGCTTTTAACAGATCGGAATTTTAATACAGCT--TTCTTCGACCCTGCTGGAGGGGGAGATCCTG</t>
  </si>
  <si>
    <t>ACQ8267</t>
  </si>
  <si>
    <t>Camaenidae</t>
  </si>
  <si>
    <t>Quistrachia</t>
  </si>
  <si>
    <t>Quistrachia leptogramma</t>
  </si>
  <si>
    <t>GTGTTTGATGTGGAATAGTTGGTACTGGTTTATCTTTACTAATTCGGTACGAATTAGGTACT---ACGGGAATTCTTACAGATTCTCATTTTTTTAATGTTATTGTAACTGCGCATGCATTCGTTATAATTTTTTTTATAGTTATGCCTATTATAATTGGCGGATTTGGAAATTGAATAGTACCATTATTAATCGGTGCTCCTGATATAAGGTTTCCTCGTATAAATAATATAAGTTTTTGATTGTTGCCTCCATCATTCATTTTTTTAATTAGTAGAAGTTTAGTTGAAGGTGGTGCTGGTACTGGTTGAACAGTTTACCCTCCTTTAAGTGGCTTATTAGGACATAGTGGTGCATCAGTTGATTTAGCAATTTTTTCTCTACATTTAGCCGGAATGTCATCTATTCTAGGGGCTATTAATTTTATTACTACTATTTTTAATATGCGGTCCCCTGGTCTTACGATGGAACGGGTAAGTTTGTTTGTTTGATCTATTTTAGTTACAGTATTCTTATTATTATTATCTTTACCTGTATTAGCTGGGGCTATTACAATATTATTAACTGATCGAAATTTTAATACATCT--TTTTTCGACCCAGCCGGTGGTGGTGATCCTA</t>
  </si>
  <si>
    <t>AAY2082</t>
  </si>
  <si>
    <t>GGGTTTGATGTGGAATAGTTGGGAGTGGTTTATCCTTATTAATTCGTTTGGAACTTGGAACT---TCTGGTGTTTTATTAGATGACCATTTTTTTAATGTTATTGTTACTGCTCATGCATTTGTTATAATTTTTTTTATAGTTATACCCCTTATAATTGGGGGCTTTGGAAATTGAATAATTCCTTTATTAATTGGTGCTCCTGATATAAGATTTCCACGGATGAATAATATAAGGTTTTGATTATTGCCCCCATCGTTTATTTTATTAATTAGGAGAAGTATAGTTGAAGGGGGTGCTGGTACAGGGTGAACGGTCTATCCTCCATTAAGTAGGTCAATAGGTCATAGTGGTGCATCTGTTGATTTAGCAATTTTTTCTCTTCATTTGGCGGGGATATCTTCTATTTTAGGTGCTATTAATTTTATTACAACTATTTTTAATATACGGTCTTCTGGTATAACTATGGAACGAGTAAGGTTATTTGTTTGGTCAATTTTAGTTACAGTATTTTTATTATTATTGTCTTTGCCAGTGTTGGCCGGTGCTATTACTATACTTCTTACAGATCGTAATTTTAATACTTCT--TTTTTTGATCCAGCCGGGGGGGGCGATCCTA</t>
  </si>
  <si>
    <t>ACJ9364</t>
  </si>
  <si>
    <t>AAA5536</t>
  </si>
  <si>
    <t>Nassarius tritoniformis</t>
  </si>
  <si>
    <t>GTATATGATCCGGATTGGTCGGAACTGCTTTAAGACTTCTTATTCGTGCTGAACTAGGACAGCCTGGAGCTCTTTTAGGTGATGATCAATTGTATAATGTAATTGTAACAGCTCACGCTTTTGTTATAATTTTCTTTTTAGTTATACCTATAATAATTGGAGGATTTGGAAATTGGTTGGTTCCTTTAATATTAGGGGCTCCTGATATAGCTTTTCCTCGATTAAATAATATAAGATTTTGACTTCTTCCTCCTGCTTTATTACTTTTATTATCTTCAGCCGCTGTGGAAAGAGGGGTTGGAACCGGATGAACTGTATATCCCCCTTTAGCTGGTAACCTGGCTCACGCCGGTGGTTCAGTTGATCTAGCAATTTTTTCTCTTCATCTTGCAGGTGTTTCTTCTATTTTAGGTGCTGTAAACTTTATTACAACTATTATTAATATACGATGACGAGGAATACAATTTGAACGTCTTCCATTATTTGTTTGATCTGTAAAGATTACTGCTATTTTATTACTTTTATCTCTACCTGTTTTAGCTGGTGCTATTACGATACTTTTAACTGATCGAAATTTTAACACTGCA--TTCTTTGACCCAGCAGGAGGTGGGGATCCTA</t>
  </si>
  <si>
    <t>Lophiotoma cf. unedo 4NP</t>
  </si>
  <si>
    <t>GTATATGATCCGGTTTGGTTGGAACTGCTTTAAGTCTTCTTATTCGGGCTGAATTAGGGCAGCCCGGGGCGTTACTTGGTGACGATCAATTGTATAATGTTATTGTAACAGCTCATGCCTTTGTTATAATTTTTTTTTTAGTTATGCCAATGATAATTGGTGGATTTGGTAATTGATTGGTTCCTCTTATATTAGGGGCTCCTGATATGGCATTCCCTCGATTAAATAATATAAGTTTTTGGTTATTACCTCCTTCCTTATTGCTACTATTATCGTCAGCTGCAGTAGAGAGAGGGGCAGGTACTGGATGAACAGTTTATCCCCCTTTAGCTGGGAACCTGGCTCACGCCGGTGGTTCAGTAGATTTAGCTATTTTTTCTTTACATTTAGCCGGGGCATCTTCTATTTTAGGGGCAGTTAATTTTATTACCACTATTATTAATATACGATGAAAAGGAATACAATTTGAACGTCTTTCTTTATTTGTATGATCAGTAAAAATTACTGCTATTTTACTACTTTTATCTTTACCAGTACTTGCAGGAGCTATTACAATGCTTTTAACTGATCGAAATCTGAATACAGCT--TTTTTTGATCCGGCTGGAGGTGGGGATCCAA</t>
  </si>
  <si>
    <t>ACB8240</t>
  </si>
  <si>
    <t>Haustrum</t>
  </si>
  <si>
    <t>Haustrum lacunosum</t>
  </si>
  <si>
    <t>GTATATGATCAGGTCTTGTTGGTACTGCTTTAAGTCTTCTTATTCGAGCTGAACTCGGACAACCGGGGGCTCTATTGGGGGACGATCAGTTATACAATGTAATTGTAACAGCTCATGCTTTTGTTATAATTTTTTTTTTAGTTATACCTATAATGATTGGAGGTTTTGGGAACTGGTTAGTACCTTTAATATTAGGTGCTCCGGATATAGCTTTTCCTCGACTAAATAATATAAGGTTTTGATTACTTCCTCCTTCCTTATTGCTTTTATTATCTTCAGCTGCGGTAGAAAGAGGAGCGGGAACAGGATGAACGGTGTATCCCCCTCTTTCTGGTAATTTAGCGCACGCAGGTGGTTCAGTAGATCTTGCAATTTTTTCATTACATCTAGCAGGAGTTTCTTCTATTTTAGGTGCTGTAAATTTTATTACAACTATTATTAATATACGATGACGAGGAATGCAATTCGAACGCCTTCCATTATTTGTGTGGTCTGTAAAAATTACCGCTATTTTATTACTTCTATCTCTACCTGTTTTAGCGGGGGCTATTACTATACTATTAACAGATCGAAATTTTAACACAGCA--TTTTTTGATCCGGCAGGAGGAGGGGATCCTA</t>
  </si>
  <si>
    <t>ACL5678</t>
  </si>
  <si>
    <t>ACL5816</t>
  </si>
  <si>
    <t>Conus</t>
  </si>
  <si>
    <t>Conus teramachii</t>
  </si>
  <si>
    <t>GAATGTGATCAGGATTGGTTGGAACTGCTCTTAGTCTTCTTATCCGTGCTGAACTTGGACAACCTGGGGCCTTGCTAGGTGATGATCAGTTATATAATGTTATTGTAACAGCTCATGCCTTTGTTATAATTTTCTTTTTGGTTATACCAATAATAATTGGAGGGTTTGGAAACTGATTGGTTCCTTTAATATTAGGAGCTCCTGATATGGTTTTTCCTCGACTTAATAACATAAGTTTTTGATTATTACCTCCTGCTTTATTGCTTTTATTATCATCAGCTGCTGTAGAAAGAGGTGTAGGTACAGGATGAACAGTATACCCTCCCTTAGCGGGAAATTTGGCTCACGCTGGAGGTTCTGTTGATCTTGCTATTTTTTCTTTACATCTTGCTGGAGTTTCTTCTATTTTAGGAGCTGTAAACTTTATTACCACTATTATTAATATACGATGACAGGGAATACAGTTTGAACGGCTTTCTTTATTTGTTTGATCTGTAAAAATTACTGCTATTTTACTACTTTTATCATTGCCTGTATTAGCTGGGGCAATTACAATATTGTTAACGGACCGAAATTTTAATACGGCC--TTTTTTGATCCTGCTGGAGGCGGGGATCCAA</t>
  </si>
  <si>
    <t>Conus sp.</t>
  </si>
  <si>
    <t>GAATGTGATCAGGATTGGTTGGGACTGCTCTTAGTCTTCTTATCCGTGCTGAACTTGGACAACCTGGGGCCTTGTTAGGTGATGATCAATTATATAATGTTATTGTTACAGCTCATGCCTTTGTTATAATTTTCTTTTTGGTTATACCAATAATAATTGGAGGATTTGGAAATTGATTGGTTCCTTTAATATTGGGGGCTCCTGATATGGTTTTTCCTCGACTTAATAACATAAGCTTTTGATTATTACCTCCTGCTTTGTTACTTTTATTATCATCAGCTGCTGTTGAGAGAGGTGTAGGTACAGGATGAACAGTATATCCTCCTTTAGCAGGAAATTTGGCTCATGCCGGAGGTTCTGTTGATCTTGCTATTTTTTCTTTGCACCTTGCTGGAGTTTCTTCTATTTTAGGAGCTGTAAATTTTATTACTACTATTATTAATATACGATGACAGGGAATACAGTTTGAACGGCTTTCTTTGTTTGTTTGATCCGTGAAAATTACTGCTATTTTACTTCTCTTATCATTGCCTGTATTGGCCGGAGCAATTACAATACTGTTAACGGATCGAAATTTTAATACGGCC--TTTTTTGACCCTGCCGGAGGTGGGGATCCAA</t>
  </si>
  <si>
    <t>ACB8227</t>
  </si>
  <si>
    <t>Borsoniidae</t>
  </si>
  <si>
    <t>Profundiconus</t>
  </si>
  <si>
    <t>Profundiconus teramachii</t>
  </si>
  <si>
    <t>GAATGTGATCAGGATTGGTGGGAACCGCTCTTAGTCTTCTTATCCGTGCTGAACTTGGACAACCTGGGGCCTTGCTAGGTGACGATCAGTTATATAATGTTATTGTAACAGCTCATGCCTTTGTTATAATTTTCTTTTTGGTTATACCAATAATAATTGGAGGATTTGGAAACTGATTGGTTCCTTTAATATTAGGAGCTCCTGATATAGTTTTTCCTCGACTTAATAACATAAGCTTTTGACTATTACCTCCTGCTTTATTACTTTTATTATCATCAGCTGCTGTAGAAAGAGGTGTAGGTACAGGATGAACAGTATATCCTCCCTTAGCAGGAAATTTGGCTCATGCCGGAGGTTCTGTTGATCTTGCTATTTTTTCTTTACATCTTGCTGGAGTTTCTTCTATTTTAGGAGCTGTAAACTTTATTACCACTATTATTAATATACGATGACAGGGAATACAGTTTGAACGGCTTTCTTTATTTGTTTGATCTGTAAAAATTACTGCTATTTTACTTCTTTTATCATTGCCTGTATTAGCTGGAGCAATTACAATATTGTTAACGGACCGAAATTTTAATACGGCC--TTTTTTGATCCTGCTGGAGGTGGGGATCCAA</t>
  </si>
  <si>
    <t>ADB7896</t>
  </si>
  <si>
    <t>ACQ0359</t>
  </si>
  <si>
    <t>Costoanachis</t>
  </si>
  <si>
    <t>Costoanachis sparsa</t>
  </si>
  <si>
    <t>GGATATGATCAGGGTTGGTCGGAACTGCTTTAAGGTTGTTAATTCGGGCTGAATTAGGTCAGCCTGGTGCTCTTTTAGGGGATGATCAACTTTATAATGTTATTGTAACAGCTCATGCTTTTGTTATAATTTTCTTTTTGGTTATACCTATAATGATTGGTGGATTTGGGAATTGGTTAGTTCCTTTAATGCTTGGGGCTCCAGATATAGCTTTTCCTCGTTTAAATAATATAAGTTTTTGACTTTTACCACCTGCATTATTGTTATTACTTTCTTCTGCAGCTGTTGAGAGTGGTGTGGGGACAGGTTGGACTGTGTATCCTCCACTAGCTGGAAATTTAGCTCATGCTGGAGGTTCAGTTGATTTAGCGATTTTTTCACTTCATTTAGCTGGTGTATCATCAATTTTGGGTGCTGTAAATTTTATTACAACAATTATTAATATACGATGACGAGGAATACAATTTGAGCGTCTTCCTTTATTTGTTTGATCAGTTAAAATTACTGCTATTTTATTATTATTGTCGTTACCTGTATTAGCTGGGGCTATTACTATACTTTTAACGGATCGAAATTTTAATACAGCT--TTTTTTGATCCAGCAGGAGGTGGTGACCCAA</t>
  </si>
  <si>
    <t>GAATGTGATCTGGGTTAGTTGGTACTGCCCTAAGATTGTTAATTCGGGCTGAATTAGGTCAACCTGGAGCTTTATTGGGTGATGATCAACTTTATAACGTTATTGTAACGGCCCATGCATTTGTTATAATTTTCTTTTTAGTTATGCCTATAATGATTGGGGGATTTGGTAACTGGTTAGTTCCTTTAATATTAGGGGCTCCTGATATGGCTTTTCCTCGGTTAAACAATATAAGTTTTTGGTTATTACCACCTGCATTGCTATTACTTCTTTCATCAGCAGCTGTTGAAAGTGGTGTTGGGACAGGTTGAACTGTTTATCCTCCTCTATCTGGGAATTTAGCTCATGCAGGGGGTTCAGTAGATTTAGCCATTTTTTCTTTACACTTAGCAGGTGTGTCTTCAATTTTAGGGGCTGTAAATTTTATTACAACTATTATTAATATGCGGTGACGTGGAATACAATTCGAGCGTCTTCCTTTATTTGTTTGATCTGTAAAAATTACTGCTGTTTTATTATTACTTTCATTGCCAGTATTAGCTGGGGCTATTACTATGCTTTTAACTGATCGAAATTTTAATACGGCA--TTCTTTGATCCTGCAGGAGGTGGAGATCCTA</t>
  </si>
  <si>
    <t>AAZ4577</t>
  </si>
  <si>
    <t>Alia</t>
  </si>
  <si>
    <t>Alia carinata</t>
  </si>
  <si>
    <t>GAATATGATCTGGGTTAGTTGGTACTGCTCTAAGATTATTAATTCGGGCTGAATTAGGTCAACCCGGTGCTCTTTTAGGGGATGATCAGCTTTATAATGTTATTGTAACAGCTCATGCATTTGTTATAATTTTCTTTTTAGTTATACCTATAATGATTGGTGGATTTGGTAATTGATTGGTTCCTTTAATATTAGGGGCTCCAGATATAGCTTTTCCTCGTTTAAATAATATAAGTTTTTGGTTACTTCCTCCTGCATTATTGTTATTACTTTCTTCTGCGGCTGTTGAAAGAGGTGTAGGGACAGGTTGAACTGTATATCCTCCTCTATCTGGAAATTTAGCTCATGCTGGTGGTTCAGTAGATTTAGCAATTTTTTCACTTCATTTAGCTGGTGTTTCATCTATTTTAGGTGCTGTAAATTTTATTACGACTATTATTAATATACGATGGCGAGGTATACAGTTTGAACGACTTCCTTTATTTGTTTGATCAGTAAAAATTACAGCTATTTTGTTGTTATTATCCTTACCTGTTTTAGCTGGAGCTATTACTATACTTTTAACTGATCGAAATTTTAATACAGCC--TTTTTTGATCCTGCCGGAGGTGGAGATCCTA</t>
  </si>
  <si>
    <t>ACW9480</t>
  </si>
  <si>
    <t>Drilliidae</t>
  </si>
  <si>
    <t>Clathrodrillia</t>
  </si>
  <si>
    <t>Clathrodrillia sp.</t>
  </si>
  <si>
    <t>GAATATGATCAGGGTTAGTTGGAACTGCGTTAAGTCTACTTATTCGGGCTGAGTTGGGCCAACCAGGCGCATTATTAGGGGATGATCAATTATACAATGTAATTGTTACAGCACATGCGTTTGTTATAATTTTCTTTTTGGTTATACCTATGATAATTGGTGGATTTGGAAATTGACTAGTACCTTTAATATTAGGAGCTCCTGATATAGCTTTTCCTCGATTAAATAATATAAGTTTTTGGCTCTTGCCACCTTCGTTATTATTATTACTGTCTTCAGCTGCAGTAGAAAGGGGAGTAGGGACTGGATGGACTGTTTATCCTCCTCTTGCTGGAAACTTAGCTCATGCTGGCGGTTCAGTGGATTTGGCTATTTTTTCTCTTCATCTTGCTGGTGCCTCGTCTATTTTAGGTGCAGCAAATTTTATCACTACTATTATTAATATACGATGACGAGGAATACAATTTGAGCGACTTCCTTTATTTGTGTGATCTGTAAAAATTACAGCTATTTTACTTCTGCTATCATTACCTGTTCTTGCGGGTGCTATTACAATACTTTTAACTGATCGAAATTTTAATACAGCC--TTTTTTGATCCTGCAGGAGGTGGAGATCCAA</t>
  </si>
  <si>
    <t>ABU8782</t>
  </si>
  <si>
    <t>Strioterebrum nitidum</t>
  </si>
  <si>
    <t>GGATGTGATCAGGTCTAGTAGGTACGGCTTTAAGTCTTCTTATTCGAGCTGAGTTAGGACAACCTGGAGCATTATTAGGGGATGATCAATTATATAATGTTATTGTAACAGCTCATGCTTTTGTAATAATTTTTTTTCTAGTAATACCAATAATAATTGGTGGATTTGGAAATTGGTTAGTTCCTTTGATGTTAGGAGCTCCTGATATGGCTTTCCCTCGTTTAAATAATATAAGTTTTTGACTTTTACCTCCTGCATTATTGTTGTTGTTATCTTCATCTGCTGTGGAAAGGGGAGTAGGAACAGGTTGGACTGTATACCCACCTTTAGCTGGAAATTTGGCTCATGCTGGTGGTTCAGTGGATTTGGCTATTTTTTCTCTTCATCTTGCAGGTGCCTCTTCTATTTTAGGTGCAGTAAATTTTATTACTACGATTATTAATATACGGTGACAGGGGATACAGCTTGAACGTATGCCTTTATTTGTTTGATCAGTAAAAATTACTGCTGTTTTACTTTTGTTATCGTTACCTGTTCTTGCTGGGGCTATTACTATACTTTTAACTGATCGAAATTTGAATACAGCT--TTTTTTGATCCTGCTGGAGGTGGAGATCCAA</t>
  </si>
  <si>
    <t>ACP7901</t>
  </si>
  <si>
    <t>AAZ3526</t>
  </si>
  <si>
    <t>GTATCTGGTGTGGAATAGTAGGAACTGGACTTTCCCTTTTAATTCGATTAGAATTAGGGACT---TCTGGTGTATTGTTTGATGATCATTTTTTTAATGTTGTAGTTACTGCTCATGCTTTTGTTATAATTTTTTTTATAGTTATGCCAGTAATAATTGGAGGATTTGGGAACTGAATAGTACCTTTATTAATTGGTGCGCCAGACATAAGTTTTCCTCGAATAAATAATATAAGATTTTGGTTATTACCTCCTTCATTTATTCTACTTATTTGTTCAAGTATAGTTGAAGGTGGTGCGGGGACTGGATGAACAGTATATCCCCCTTTAAGTAGTATGGTAGGACATAGTGGTGCATCTGTTGACTTAGCTATTTTCTCATTACATTTAGCTGGTATATCTTCTATTTTAGGGGCAATTAATTTTATTACTACAATTTTTAATATACGATCTTCTGGAATAACCATAGAACGGTTAAGTTTATTTGTATGATCAATTTTAGTAACTGTGTTTCTTTTACTTTTATCTTTACCTGTTTTAGCTGGGGCAATTACTATACTTTTAACAGATCGAAATTTTAATACTAGA--TTTTTTGACCCAGCGGGAGGAGGAGATCCTA</t>
  </si>
  <si>
    <t>GTATTTGATGTGGGATAGTAGGAACTGGACTCTCCCTTCTAATTCGATTAGAATTAGGAACT---TCTGGCGTATTATTTGATGATCATTTTTTTAATGTTGTAGTCACTGCTCATGCTTTTGTTATAATTTTTTTTATAGTAATACCAGTAATAATTGGGGGATTTGGAAACTGGATAGTACCTTTATTAATTGGGGCACCGGACATAAGGTTCCCACGTATGAATAATATAAGATTTTGGTTATTACCCCCTTCATTTATTTTACTTATTTGTTCAAGTATAGTTGAAGGAGGTGCTGGGACTGGATGAACGGTATACCCCCCTTTAAGAAGGATAGTAGGTCATAGTGGTGCGTCTGTTGATTTAGCTATTTTTTCATTACATTTAGCTGGTATGTCTTCAATTTTAGGAGCAATTAACTTTATTACTACAATTTTTAATATGCGGTCTTCTGGGATAACTATAGAACGATTGAGGCTATTTGTATGATCAATTTTAGTGACTGTATTTCTTTTACTATTATCTTTACCTGTATTAGCTGGGGCAATTACTATACTTTTAACAGATCGAAATTTTAATACTAGA--TTTTTTGATCCAGCAGGAGGGGGAGATCCTA</t>
  </si>
  <si>
    <t>ACB7448</t>
  </si>
  <si>
    <t>Vertigo genesii</t>
  </si>
  <si>
    <t>GTATTTGATGTGGAATAGTAGGGACTGGACTTTCTCTTTTAATTCGGTTAGAATTAGGAACT---TCTGGAGTATTGTTTGATGATCATTTTTATAATGTTGTAGTTACTGCTCATGCTTTTGTTATAATTTTTTTTATAGTTATACCAGTAATAATTGGGGGATTTGGAAATTGAATAGTGCCTTTATTAATTGGTGCACCAGATATAAGATTTCCACGAATAAATAATATAAGATTTTGATTACTACCTCCTTCATTTATTCTTCTTATTTGTTCAAGTATAGTTGAGGGCGGTGCTGGAACTGGATGAACAGTTTACCCTCCTTTAAGTAGTATAGTGGGACATAGTGGTGCATCTGTTGATTTAGCTATTTTTTCATTACATTTAGCTGGTATATCTTCAATTTTAGGGGCAATTAATTTTATTACTACTATTTTTAATATACGTTCTTCTGGAATAACTATAGAACGGTTAAGCTTATTTGTATGATCAATTTTAGTAACTGTATTTCTTTTGCTCTTATCTTTACCTGTTTTAGCTGGAGCAATTACTATACTTTTAACAGATCGAAATTTTAATACTAGA--TTTTTTGATCCAGCTGGAGGGGGTGATCCTA</t>
  </si>
  <si>
    <t>ACJ9489</t>
  </si>
  <si>
    <t>ACK0299</t>
  </si>
  <si>
    <t>Nassarius parcipictus</t>
  </si>
  <si>
    <t>GAATATGATCAGGGTTGGTCGGAACGGCTTTAAGGCTTCTTATTCGTGCTGAACTTGGACAGCCTGGGGCACTTTTAGGAGACGACCAACTTTATAACGTAATTGTAACAGCTCACGCTTTTGTAATAATTTTTTTCTTAGTAATACCTATGATGATTGGGGGATTTGGAAATTGATTAGTTCCTTTAATATTAGGAGCTCCTGATATGGCTTTTCCTCGATTGAATAATATAAGATTTTGGCTACTACCTCCTGCTTTATTACTTTTATTATCTTCTGCTGCAGTAGAAAGTGGAGTCGGGACTGGTTGGACTGTTTATCCCCCTTTATCTGCTAATTTAGCTCATGCTGGAGGTTCAGTTGATTTGGCTATTTTTTCATTACATCTTGCAGGTGTGTCTTCGATTTTAGGGGCTGTAAATTTTATTACAACTATTATTAATATACGATGGCGAGGGATACAATTTGAACGCCTTCCTTTATTTGTTTGATCTGTTAAGATTACAGCTATTTTGTTACTTTTATCCTTACCTGTATTAGCTGGAGCTATTACAATACTTTTAACGGATCGTAATTTTAACACTGCC--TTTTTTGACCCAGCAGGAGGTGGAGATCCCA</t>
  </si>
  <si>
    <t>Nassarius heynemanni</t>
  </si>
  <si>
    <t>GAATATGATCAGGGTTGGTTGGAACGGCTTTAAGACTTCTTATTCGTGCTGAACTTGGACAACCTGGAGCACTTCTTGGTGATGACCAACTTTATAACGTGATTGTAACAGCTCACGCTTTCGTAATAATTTTTTTCTTAGTAATACCTATGATAATTGGGGGTTTTGGAAACTGATTAGTTCCTTTAATATTAGGAGCTCCTGATATAGCTTTCCCTCGGTTAAATAATATAAGATTTTGATTACTTCCTCCTGCTTTACTTCTTTTATTATCTTCTGCTGCAGTTGAAAGTGGAGTAGGGACGGGATGAACCGTTTATCCCCCTTTGTCTGCTAATATTGCCCATGCTGGTGGTTCAGTTGACTTAGCTATTTTTTCTTTACATCTTGCAGGTGTATCTTCAATTCTGGGTGCAGTAAATTTTATTACAACTATTATTAATATGCGATGACGAGGAATACAATTTGAACGTCTTCCTTTATTTGTATGATCTGTAAAAATTACTGCTATTTTATTACTTTTATCTTTACCTGTATTAGCTGGAGCTATTACAATACTTTTAACAGATCGAAATTTTAATACTGCC--TTTTTTGACCCAGCAGGAGGTGGAGATCCTA</t>
  </si>
  <si>
    <t>ACJ9470</t>
  </si>
  <si>
    <t>Nassarius muelleri</t>
  </si>
  <si>
    <t>GAATATGATCAGGATTGGTCGGAACGGCTTTAAGGCTTCTTATCCGTGTTGAACTTGGACAGCCTGGGGCACTTTTAGGAGACGACCAACTTTATAACGTGATTGTAACAGCTCACGCTTTTGTAATAATTTTTTTCTTAGTTATACCTATAATAATTGGGGGATTCGGAAATTGACTAGTTCCTTTAATACTAGGAGCTCCTGATATAGCTTTCCCTCGATTAAATAATATAAGATTTTGATTACTACCTCCTGCTTTATTACTTTTATTATCTTCTGCTGCAGTGGAAAGTGGAGTCGGAACTGGTTGGACTGTTTATCCACCTTTATCTGCTAATTTAGCTCATGCTGGAGGTTCAGTTGACTTAGCTATTTTTTCATTACATCTTGCAGGTGTGTCTTCGATTTTAGGAGCTGTAAATTTTATTACAACTATTATTAATATACGATGGCGGGGAATACAATTTGAACGCCTTCCTTTATTTGTTTGGTCTGTTAAGATTACAGCTATTCTATTACTTTTGTCTTTACCTGTATTAGCTGGGGCTGTTACAATACTTTTAACAGATCGAAATTTTAATACTGCT--TTTTTTGACCCAGCAGGAGGTGGAGATCCTA</t>
  </si>
  <si>
    <t>ACT2214</t>
  </si>
  <si>
    <t>ACL5552</t>
  </si>
  <si>
    <t>GAATATGATCAGGTTTAGTTGGTACTGCTCTAAGTTTATTGATTCGTGCAGAATTAGGGCAGCCTGGTGCTCTTCTCGGGGATGATCAATTATATAATGTGATTGTAACAGCACATGCTTTTGTTATAATTTTTTTTTTAGTAATACCCATAATAATTGGAGGGTTTGGGAATTGATTAGTGCCTCTTATATTAGGGGCTCCAGATATGGTTTTTCCTCGGTTGAATAATATAAGTTTTTGACTCCTTCCTCCTGCATTATTACTTCTTCTATCATCAGCAGCTGTGGAAAGAGGGGTTGGTACAGGGTGAACAGTATATCCTCCTTTAGCAGGAAATTTAGCCCATGCCGGAGGTTCTGTAGATCTGGCAATTTTTTCTCTCCATCTTGCTGGTGTTTCTTCTATTTTGGGTGCAGTAAATTTTATTACTACAATTATTAATATACGATGGCAGGGAATGAAATTTGAGCGTCTTTCACTGTTTGTATGGTCTGTAAAGGTTACTGCTATTTTGCTTCTTTTATCCCTGCCTGTATTAGCGGGTGCGATTACTATACTTTTAACTGATCGAAATTTTAATACTGCT--TTCTTTGATCCTGCAGGAGGTGGTGATCCTA</t>
  </si>
  <si>
    <t>Conus pennaceus</t>
  </si>
  <si>
    <t>GTATATGGTCTGGCTTAGTTGGAACGGCTTTAAGATTGTTGATTCGTGCAGAGCTAGGACAACCAGGTGCTTTACTTGGTGATGATCAATTATATAATGTAATTGTAACAGCTCATGCTTTTGTCATAATTTTTTTCTTAGTAATACCTATAATAATCGGGGGCTTTGGAAACTGATTAGTACCGTTAATGCTAGGGGCTCCAGATATAGTATTTCCACGCTTAAATAACATAAGTTTTTGGCTTTTACCGCCCGCACTTTTACTTCTTTTGTCGTCAGCTGCGGTGGAAAGAGGGGTAGGAACAGGATGAACTGTATATCCACCTTTAGCAGGAAACTTGGCGCATGCCGGTGGATCTGTAGATCTAGCAATTTTTTCTTTACATCTTGCTGGGGTTTCTTCTATTTTAGGAGCGGTAAACTTTATTACTACCATTATTAATATACGATGGCAAGGAATAAAATTTGAGCGTCTTTCGTTGTTTGTGTGGTCTGTAAAAATTACAGCTATTTTACTTCTTTTATCTTTACCTGTCTTGGCCGGAGCTATTACTATGCTTTTAACTGATCGAAATTTTAATACCGCT--TTCTTTGATCCTGCAGGAGGTGGTGATCCTA</t>
  </si>
  <si>
    <t>ACC6834</t>
  </si>
  <si>
    <t>GAATATGATCTGGGTTAGTTGGTACTGGTTTAAGCTTATTAATTCGTGCGGAGTTAGGGCAGCCTGGTGCTTTACTCGGAGATGATCAACTATATAATGTGATTGTGACAGCGCATGCTTTTGTTATAATTTTCTTTTTAGTAATGCCTATAATAATTGGAGGATTTGGTAACTGGTTGGTGCCTCTGATACTAGGGGCTCCAGATATAGTTTTCCCTCGCTTAAATAATATAAGGTTTTGACTTCTTCCTCCTGCTTTATTACTTCTTTTATCATCTGCTGCAGTGGAAAGAGGGGTAGGGACAGGATGGACAGTATATCCGCCTTTAGCAGGAAATCTTGCTCATGCTGGGGGTTCTGTTGATCTAGCAATTTTTTCTCTTCATCTTGCTGGGGCTTCTTCTATTTTAGGGGCAGTAAATTTTATTACTACAATTATTAATATACGATGACAAGGAATAAAATTTGAACGTCTTTCATTATTTGTGTGATCTGTAAAAATTACAGCTATTTTACTTCTTTTATCTTTACCTGTATTAGCCGGTGCGATTACTATGCTTTTAACTGATCGAAATTTTAATACTGCT--TTTTTTGATCCGGCAGGGGGTGGGGATCCTA</t>
  </si>
  <si>
    <t>ACL5665</t>
  </si>
  <si>
    <t>AAN1077</t>
  </si>
  <si>
    <t>Conus hirasei</t>
  </si>
  <si>
    <t>GGATGTGGTCTGGGCTAGTTGGAACAGCATTAAGGCTATTAATTCGTGCAGAACTAGGACAACCGGGTGCTCTACTTGGAGATGATCAGCTTTATAATGTAATTGTAACAGCGCATGCCTTTGTTATAATTTTTTTTCTAGTAATGCCTATAATAATTGGGGGATTTGGAAATTGACTAGTGCCTTTAATATTAGGGGCTCCAGATATGGTGTTTCCTCGGCTAAATAATATAAGTTTCTGGCTTCTTCCTCCTGCACTTTTACTTCTTCTATCATCAGCTGCAGTGGAAAGCGGAGTGGGTACGGGATGAACTGTGTATCCTCCTCTAGCAGGGAACCTTGCACATGCTGGCGGTTCTGTAGATCTAGCGATTTTTTCTTTACACCTTGCCGGGGTGTCTTCTATCTTAGGAGCAGTAAACTTTATTACTACAATTATTAATATGCGATGGCAAGGAATGAAATTTGAACGTCTTTCGCTCTTCGTGTGGTCAGTGAAAATTACGGCTATTTTGCTCCTTTTATCTTTGCCTGTATTAGCAGGAGCGATTACTATACTTTTAACTGATCGAAACTTTAATACTGCC--TTTTTTGATCCAGCAGGAGGTGGTGATCCTA</t>
  </si>
  <si>
    <t>Conus ferrugineus</t>
  </si>
  <si>
    <t>GAATATGATCGGGATTGGTTGGAACTGCATTAAGATTACTAATTCGTGCAGAATTAGGGCAGCCTGGTGCACTTCTTGGAGACGATCAGCTATATAATGTAATTGTAACAGCACATGCTTTCGTTATAATTTTTTTCTTGGTAATGCCTATAATGATTGGTGGGTTCGGGAATTGGTTGGTACCCTTGATGTTAGGGGCTCCAGATATGGTTTTTCCTCGACTAAACAATATGAGTTTTTGGCTATTACCTCCTGCACTTTTACTCCTTTTATCATCGGCTGCGGTAGAAAGGGGAGTAGGAACGGGATGAACTGTATATCCACCTTTGGCGGGAAATCTTGCTCATGCTGGTGGTTCTGTCGACCTGGCGATTTTTTCTTTACATCTTGCTGGGGTATCATCTATTTTAGGGGCAGTAAATTTTATTACTACAATCATTAACATACGGTGACAGGGAATGAAATTTGAACGTCTTTCTCTATTTGTATGGTCTGTTAAAATTACAGCTATTTTATTGTTATTGTCTCTGCCTGTATTAGCAGGGGCGATTACGATACTCTTAACTGATCGAAATTTTAATACTGCT--TTCTTTGATCCTGCAGGAGGTGGTGATCCTA</t>
  </si>
  <si>
    <t>ACL5559</t>
  </si>
  <si>
    <t>Conus gubernator</t>
  </si>
  <si>
    <t>GAATATGATCAGGGTTAGTAGGGACTGCCTTAAGGTTGTTAATTCGTGCAGAGTTAGGACAGCCAGGTGCTCTGCTTGGGGATGATCAGCTATATAATGTAATTGTGACGGCTCATGCTTTTGTTATAATCTTTTTCTTAGTGATGCCTATGATGATTGGAGGTTTTGGGAATTGACTAGTGCCTTTAATATTAGGGGCTCCAGATATAGTGTTTCCTCGGTTGAATAATATGAGTTTTTGGCTTCTTCCTCCTGCGCTTTTACTTCTTTTATCTTCGGCCGCGGTAGAAAGCGGAGTAGGTACAGGATGAACTGTATATCCACCTTTGGCAGGGAATCTAGCCCACGCCGGTGGTTCTGTGGATCTTGCTATTTTCTCTTTACACCTTGCTGGTGTGTCTTCTATTTTAGGGGCGGTAAATTTTATTACCACAATTATTAATATGCGATGACAAGGAATGAAATTTGAGCGTCTTTCGTTGTTTGTTTGATCGGTAAAGATTACTGCTATCTTGCTTCTTTTATCTTTGCCTGTTTTGGCAGGGGCTATTACTATGCTTTTAACTGATCGAAATTTTAATACTGCT--TTTTTTGACCCGGCAGGAGGTGGTGATCCTA</t>
  </si>
  <si>
    <t>ACP8598</t>
  </si>
  <si>
    <t>AAO8444</t>
  </si>
  <si>
    <t>Euspira fusca</t>
  </si>
  <si>
    <t>GTATGTGATCAGGACTGGTTGGAACTGCTCTTAGATTACTTATTCGAGCTGAATTAGGTCAGCCAGGAGCTCTTCTTGGGGACGATCAGCTTTATAATGTAATTGTAACAGCTCATGCTTTTGTTATAATTTTTTTTCTTGTTATGCCTATAATGATTGGTGGATTTGGAAATTGGTTAGTTCCTTTAATATTAGGAGCTCCTGATATAGCTTTTCCTCGTTTGAATAATATAAGTTTTTGACTTTTACCACCAGCTTTATTATTGTTGCTTTCTTCAGCTGCTGTAGAAAGTGGTGTAGGGACTGGATGAACAGTTTACCCCCCATTATCTGGAAACTTAGCTCATGCTGGTGGTTCAGTAGATTTAGCAATTTTTTCACTTCATTTAGCAGGTGCTTCTTCTATTTTGGGTGCTGTAAATTTTATTACTACAATTATTAATATACGGTGACGGGGTATACAATTTGAACGATTACCTCTTTTTGTTTGGTCTGTTAAAATTACGGCTATTTTATTACTTTTATCTTTACCAGTATTAGCCGGAGCTATCACTATACTTTTAACTGATCGAAATTTTAATACTGCG--TTTTTCGACCCAGCTGGAGGAGGGGACCCTA</t>
  </si>
  <si>
    <t>GCATATGATCTGGTCTAGTTGGAACTGCTCTTAGATTACTTATTCGAGCTGAATTAGGTCAACCAGGAGCTCTTCTTGGAGATGATCAATTATATAATGTAATTGTAACAGCCCATGCTTTTGTAATAATTTTTTTTCTTGTTATACCAATAATAATTGGTGGTTTTGGTAACTGGTTAGTTCCATTGATACTAGGAGCTCCTGATATAGCTTTTCCTCGATTAAATAATATAAGTTTTTGACTTTTACCCCCAGCTTTATTATTATTGCTTTCTTCAGCAGCTGTAGAAAGTGGGGTAGGAACAGGATGAACGGTTTATCCACCTCTGTCTGGAAACTTAGCTCACGCCGGTGGTTCAGTTGATTTAGCAATTTTTTCACTTCATTTAGCTGGGGCTTCTTCTATTTTAGGTGCTGTAAACTTTATTACTACAATTATTAATATACGATGACGAGGAATACAATTTGAGCGATTACCTCTTTTTGTTTGATCTGTTAAAATTACAGCTATTTTATTACTTTTATCTTTACCAGTATTAGCAGGTGCTATTACTATACTTCTAACTGATCGAAATTTTAATACTGCG--TTTTTTGACCCTGCCGGAGGAGGTGACCCTA</t>
  </si>
  <si>
    <t>ACM1379</t>
  </si>
  <si>
    <t>GTATGTGATCAGGACTAGTTGGGACTGCTCTTAGATTGCTTATTCGAGCTGAATTAGGTCAACCAGGAGCTCTTCTTGGGGACGACCAGCTTTATAACGTAATTGTAACAGCTCATGCTTTTGTTATAATTTTTTTTCTTGTTATACCTATAATAATTGGTGGTTTTGGAAATTGATTAGTTCCTCTAATATTAGGAGCTCCTGATATGGCTTTTCCTCGTTTAAATAATATAAGTTTCTGGCTTTTACCACCAGCTTTGTTATTATTACTTTCTTCAGCTGCTGTAGAAAGTGGGGTAGGAACTGGATGAACAGTTTATCCCCCTTTATCCGGAAACTTAGCTCATGCTGGTGGTTCAGTAGATTTAGCAATTTTTTCACTTCATTTAGCTGGTGCCTCTTCTATTTTGGGTGCTGTAAATTTTATTACCACAATTATCAATATACGGTGACGGGGTATACAGTTTGAACGATTACCTCTTTTTGTTTGATCTGTTAAAATTACAGCTATTTTATTACTTTTATCTTTACCAGTATTAGCTGGTGCTATTACTATGCTTTTAACTGATCGAAATTTTAATACTGCG--TTTTTTGACCCAGCTGGAGGAGGAGATCCTA</t>
  </si>
  <si>
    <t>ACP9509</t>
  </si>
  <si>
    <t>AAO3195</t>
  </si>
  <si>
    <t>Lunatia</t>
  </si>
  <si>
    <t>Lunatia grossularia</t>
  </si>
  <si>
    <t>GAATATGATCTGGATTGGTCGGAACTGCTCTTAGACTACTTATTCGAGCTGAACTAGGACAACCAGGGGCTCTTCTTGGGGATGATCAACTTTACAATGTAATTGTGACAGCTCATGCTTTTGTAATAATTTTTTTTCTAGTTATACCTATAATAATTGGAGGTTTTGGTAATTGATTAGTTCCTTTAATACTAGGGGCTCCTGACATGGCTTTTCCTCGATTGAATAATATAAGTTTTTGGCTTTTACCTCCAGCTTTATTATTATTACTTTCCTCTGCAGCAGTAGAAAGTGGAGTGGGAACAGGATGAACAGTTTATCCTCCTTTATCTGGAAACCTGGCTCACGCCGGTGGTTCAGTAGATTTAGCAATTTTTTCACTTCACTTAGCTGGAGTTTCTTCAATTTTAGGTGCTGTAAACTTTATTACCACAATTATTAACATGCGATGACGAGGAATGCAATTTGAACGATTGCCTCTTTTTGTTTGATCTGTTAAGATTACAGCCATTTTATTACTTTTATCTTTACCAGTATTAGCTGGTGCTATTACTATACTTTTAACTGATCGAAATTTCAATACTGCA--TTTTTTGATCCTGCAGGAGGTGGGGATCCTA</t>
  </si>
  <si>
    <t>GTGTTTGATGCGGGATAGTAGGAACAGGGTTATCATTATTAATTCGATTAGAATTAGGTACT---TCAGGAGTTTTAACTGATGACCATTTTTTTAATGTTATTGTAACAGCTCATGCATTTGTTATAATTTTTTTTATAGTAATACCAATTATAATTGGAGGGTTTGGGAATTGAATAGTTCCTCTATTAATTGGTGCACCTGATATGAGATTTCCACGAATAAATAATATAAGATTTTGACTTCTCCCTCCATCTTTTGTATTTTTAATTTGTTCAAGTATAGTAGAAGGTGGAGCTGGAACTGGTTGAACAGTATACCCTCCTTTAAGAGGTCCAATTGGACATAGAGGAGCTTCTGTAGATTTAGCAATTTTTTCTCTCCATTTAGCAGGTATATCTTCTATTTTAGGAGCAATTAATTTTATTACAACAATTTTTAATATACGATCACCTGGTATATCAATAGAACGTGTAAGATTATTTGTATGATCTATTTTAGTAACAGTTTTTTTATTACTTTTATCTTTACCAGTTCTTGCAGGTGCTATTACCATGTTATTAACTGATCGTAACTTTAATACAAGA--TTTTTTGATCCTGCTGGAGGAGGAGATCCAA</t>
  </si>
  <si>
    <t>ACM1666</t>
  </si>
  <si>
    <t>Euspira montagui</t>
  </si>
  <si>
    <t>GTATATGATCTGGGTTAGTAGGAACTGCTCTTAGGTTACTTATTCGAGCTGAATTAGGACAACCAGGAGCTCTTCTTGGTGATGATCAACTTTATAATGTGATTGTAACAGCCCATGCTTTTGTAATAATTTTTTTTCTTGTTATGCCTATAATAATTGGGGGTTTTGGTAATTGATTAGTTCCTTTAATATTGGGAGCTCCTGATATGGCTTTTCCTCGATTAAATAATATAAGTTTCTGGCTTTTACCTCCAGCTTTACTACTATTGCTTTCTTCAGCTGCAGTAGAAAGTGGAGTAGGAACAGGATGAACAGTTTATCCTCCCCTATCTGGAAACCTGGCTCACGCCGGTGGTTCAGTAGACTTAGCAATTTTTTCACTTCATTTAGCAGGTGCTTCTTCAATTTTAGGTGCTGTAAATTTTATTACTACAATTGTTAATATACGATGACGAGGAATGCAATTTGAACGATTACCTCTTTTTGTTTGATCTGTTAAAATTACAGCTATTTTATTGCTTTTATCCTTACCTGTATTAGCCGGTGCTATTACTATGCTTTTAACTGATCGAAATTTTAACACAGCG--TTTTTTGATCCTGCAGGAGGTGGAGATCCTA</t>
  </si>
  <si>
    <t>ACT9790</t>
  </si>
  <si>
    <t>Hypsogastropoda</t>
  </si>
  <si>
    <t>GTATATGATCAGGTTTAGTTGGAACTGCACTTAGTTTATTAATTCGTGCAGAGCTTGGGCAACCAGGGGCTTTACTTGGAGATGATCAATTATATAACGTAATTGTAACAGCTCATGCTTTTATTATAATTTTTTTCTTAGTGATGCCCATAATAATTGGTGGGTTTGGAAACTGACTAGTTCCGTTAATACTTGGAGCTCCAGATATAGCATTTCCTCGGCTTAATAATATGAGTTTTTGGTTACTTCCTCCTGCTTTACTATTATTGTTATCTTCAGCTGCAGTAGAGAGAGGAGTAGGGACAGGCTGAACTGTGTATCCTCCATTATCAGCTAATTTAGCTCATGCAGGAGGATCTGTTGATTTGGCTATTTTTTCTCTTCATTTAGCAGGTATTTCTTCAATTTTAGGTGCAGTAAATTTTATTACTACTATTATTAATATACGTTGACAAGGTATGCAGTTAGAACGGATGCCTCTTTTTGTTTGATCTGTCAAAGTTACTGCAATTTTATTACTTTTATCCCTACCTGTGCTAGCTGGAGCTATTACTATATTACTTACTGATCGTAATTTAAATACTGCA--TTCTTTGATCCTGCTGGGGGTGGGGATCCAA</t>
  </si>
  <si>
    <t>ACI1558</t>
  </si>
  <si>
    <t>Skeneopsidae</t>
  </si>
  <si>
    <t>Skeneopsis</t>
  </si>
  <si>
    <t>Skeneopsis planorbis</t>
  </si>
  <si>
    <t>GTATATGATCTGGTTTAGTCGGAACTGCACTTAGTTTATTAATTCGTGCAGAACTTGGACAACCCGGGGCTTTATTGGGTGATGATCAATTATATAACGTAATTGTTACAGCTCATGCATTTATTATAATTTTCTTTTTAGTAATGCCTATAATGATTGGAGGATTTGGAAACTGATTAGTCCCTTTAATACTTGGTGCTCCAGATATAGCATTCCCACGACTTAATAACATAAGTTTTTGATTACTTCCCCCTGCTTTATTATTATTGTTATCTTCAGCGGCTGTTGAAAGTGGAGTAGGCACAGGTTGAACTGTATATCCCCCATTATCAGCTAATTTAGCTCATGCAGGAGGTTCTGTCGATTTAGCTATTTTTTCTCTTCATTTAGCTGGTATTTCATCAATTTTAGGTGCAGTAAATTTTATTACTACAATTATTAATATACGTTGACAAGGTATGCAGCTTGAACGTATACCCCTTTTTGTTTGGTCTGTTAAAGTAACTGCGATTTTATTGCTTTTATCTTTACCTGTTTTGGCTGGGGCTATTACTATATTACTTACTGACCGTAATTTAAATACTGCT--TTTTTTGACCCGGCAGGAGGTGGAGATCCAA</t>
  </si>
  <si>
    <t>ACS1931</t>
  </si>
  <si>
    <t>ACS1636</t>
  </si>
  <si>
    <t>Trophonopsis</t>
  </si>
  <si>
    <t>Trophonopsis muricata</t>
  </si>
  <si>
    <t>GTATATGATCGGGCCTTGTTGGAACTGCTTTAAGTCTTCTTATTCGAGCTGAACTTGGACAGCCTGGAGCCCTTTTAGGTGATGACCAGCTATATAATGTTATTGTAACAGCTCATGCCTTCGTTATAATTTTCTTTTTAGTTATACCCATAATAATTGGGGGGTTTGGAAACTGGTTAGTACCTCTAATACTAGGTGCTCCGGACATAGCTTTCCCTCGACTTAATAATATAAGATTCTGATTGCTTCCTCCTGCATTACTACTGTTGCTATCTTCAGCTGCAGTAGAAAGTGGGGTAGGTACTGGATGGACTGTATACCCTCCTCTTTCTGCTAATTTAGCCCATGCCGGAGGATCTGTAGATCTTGCAATTTTTTCTTTACATCTAGCTGGTGCTTCTTCTATTTTAGGGGCAGTAAACTTCATTACAACTATTATTAACATACGTTGACGTGGAATGCAGTTTGAACGACTTCCTCTTTTTGTGTGGTCAGTTAAAATTACAGCTATTCTTCTCCTATTATCTTTACCTGTTTTAGCGGGTGCTATTACTATGCTTTTAACAGATCGAAATTTTAATACAGCT--TTTTTTGATCCAGCAGGAGGTGGTGATCCTA</t>
  </si>
  <si>
    <t>Axymene aucklandicus</t>
  </si>
  <si>
    <t>GTATGTGATCTGGGCTTGTTGGGACTGCTTTAAGTCTTCTTATTCGAGCTGAACTTGGACAACCTGGGGCCTTATTAGGAGACGACCAATTATATAATGTTATTGTAACAGCTCATGCTTTCGTTATAATTTTCTTTTTAGTTATACCTATAATAATTGGGGGGTTTGGAAACTGGTTAGTGCCTTTAATATTAGGTGCCCCAGACATAGCTTTTCCTCGGCTTAATAACATGAGGTTTTGACTACTTCCTCCTGCACTATTGTTATTACTATCTTCAGCTGCGGTAGAAAGTGGGGTCGGAACTGGATGAACTGTATACCCTCCTCTTTCTGCTAATTTAGCTCACGCCGGAGGGTCAGTAGATCTTGCAATTTTTTCTTTACATCTAGCAGGTGTTTCTTCTATTTTAGGAGCAGTAAATTTCATTACAACTATTATTAATATACGTTGACGTGGAATGCAGTTTGAACGGCTTCCTTTATTTGTATGGTCTGTAAAGATTACAGCTATTCTTCTCTTATTATCTTTGCCTGTTTTAGCAGGAGCTATTACAATACTTTTAACTGATCGAAATTTTAATACAGCT--TTTTTTGATCCGGCCGGAGGCGGTGATCCTA</t>
  </si>
  <si>
    <t>ACM1039</t>
  </si>
  <si>
    <t>Trophonopsis barvicensis</t>
  </si>
  <si>
    <t>GTATATGATCAGGCCTTGTTGGAACTGCTTTAAGTCTTCTTATTCGGGCTGAACTCGGACAACCTGGAGCCCTTTTAGGTGATGACCAATTATATAATGTTATTGTAACAGCTCATGCTTTTGTTATAATTTTCTTTTTAGTTATACCTATAATAATTGGGGGGTTTGGGAACTGGTTGGTGCCTTTAATACTAGGTGCTCCAGATATAGCTTTTCCTCGACTTAATAATATAAGATTTTGATTGCTTCCACCTGCATTATTACTATTATTATCTTCAGCTGCAGTAGAAAGTGGGGCAGGCACCGGATGGACTGTATATCCCCCTCTTTCTGCTAATCTAGCTCATGCCGGAGGATCTGTAGATCTTGCAATTTTTTCTTTACATCTAGCAGGTGCTTCTTCTATTTTAGGGGCAGTAAACTTCATTACAACTATTATTAATATACGTTGGCGTGGAATGCAGTTTGAACGACTTCCTCTTTTTGTGTGGTCTGTAAAAATTACAGCTATTCTTCTTTTATTATCTTTACCTGTTTTAGCTGGTGCTATTACTATACTTTTAACTGATCGAAATTTTAATACAGCT--TTTTTTGACCCAGCGGGAGGCGGTGATCCTA</t>
  </si>
  <si>
    <t>ACQ5615</t>
  </si>
  <si>
    <t>ACQ4865</t>
  </si>
  <si>
    <t>Siphonaria sp. AM C447275</t>
  </si>
  <si>
    <t>GTTTTTGGGCTGGTTTATTCGGAACCGCTTTAAGTTTATTGATTCGATTAGAGTTAGGGACTAGAGGTATTCTTTTAGGGGACCCACACCTCTATAATGTTATTGTAACTTCCCATGCCTTTGTTATAATCTTCTTCTTAGTTATGCCCGCTATAATTGGCGGCTTCGGAAATTGATTGTTACCTCTTTTACTGAGAGGTCCGGATATGAGCTTCCCACGGTTAAACAATCTTAGTTTTTGGTTATTAGTTCCTAGGTTTTTTTTCTTGGTATTATCTACTTTATTTGAAGGAGGAGCTGGAACGGGGTGAACTGTATACCCTCCATTGAGTGGGGTTTCTGGTCATCCTTCTATTTCAGTTGATTGTTTGATTTTTTCGTTACATCTTGCTGGGGTATCGTCGATTTTAGGAGCCATTAATTTTATCACCACTATTTTGGCTATACGACCCGAAGGGATAAAGATGGAGCGTTTAAATTTACTGGTTTGGGCCTTTCTTATTACAGCTTTCCTTCTTCTACTGTCCTTACCGGTTCTTGCAGGGGCCTTAACAATGTTGTTAACCGATCGGAACTTTAATACAACA--TTTTTTGACCCTTCTGGTGGGGGCGACCCGG</t>
  </si>
  <si>
    <t>Siphonaria sp. UF 332973</t>
  </si>
  <si>
    <t>GTTTTTGGGCCGGCTTATTTGGAACCGCTTTAAGTTTACTGATTCGATTAGAGTTAGGAACTGGAGGTGTCCTTCTAGGGGACCCCCATCTCTATAACGTTATTGTAACTTCTCATGCCTTTGTTATAATCTTCTTCTTAGTCATACCGGCTATAATTGGTGGTTTCGGAAATTGGTTGTTGCCTCTTTTATTAAAAGGCCCAGACATGAGCTTCCCACGATTGAATAATCTTAGTTTTTGGTTATTAGTTCCTAGTTTTTTTTTCCTAGTGCTATCTACTCTATTTGAAGGGGGTGCCGGGACAGGTTGAACTGTCTATCCCCCATTAAGCGGAATTTCTGGCCATCCTTCTATTTCGGTTGATTGTTTAATTTTTTCATTGCATCTTGCTGGAGTATCGTCAATTTTAGGGGCCATTAATTTTATTACTACTATTTTGACTTTACGGCCAGAGGGGCTAAAGATGGAGCGTTTAAACTTACTCGTTTGGGCCTTCCTTATCACGGCTTTCCTTCTCCTGTTATCTTTACCTGTTCTTGCTGGTGCTTTAACAATGTTGTTAACAGATCGAAATTTTAATACGACT--TTTTTTGATCCTTCTGGAGGGGGGGATCCGA</t>
  </si>
  <si>
    <t>ACQ3557</t>
  </si>
  <si>
    <t>Siphonaria sp. UF 322435</t>
  </si>
  <si>
    <t>GTTTTTGGGCGGGTTTATTTGGAACCGCTTTGAGTTTACTGATTCGATTAGAGTTAGGGACCAGAGGCATCCTTTTAGGGGACCCCCACCTCTATAATGTTGTTGTAACTTCTCATGCCTTTGTTATAATTTTCTTTTTAGTTATGCCCGCTATAATCGGTGGCTTCGGAAACTGATTGTTGCCTCTTCTATTAAAAGGCCCGGATATGAGCTTCCCACGGCTGAACAACCTTAGTTTTTGGTTATTAGTCCCTAGGTTTTTTTTCTTGGTATTATCTACTTTATTTGAAGGAGGGGCCGGAACGGGATGAACTGTTTACCCCCCATTAAGTGGAATTTCTGGGCATCCTTCTATTTCAGTTGATTGTTTGATTTTTTCGTTACATCTTGCTGGGGTGTCGTCGATTTTAGGAGCTATTAATTTTATCACGACCATTTTGGTTATACGTCCCGAAGGAATAAAATTGGAGCGTCTAAACTTACTAGTTTGGGCTTTCCTTATCACTGCTTTCCTTTTACTACTATCCTTACCGGTTCTTGCAGGAGCGTTAACAATATTGTTAACCGATCGGAATTTTAATACAACA--TTTTTTGATCCATCTGGTGGAGGCGACCCAG</t>
  </si>
  <si>
    <t>ACQ5604</t>
  </si>
  <si>
    <t>AAB5931</t>
  </si>
  <si>
    <t>Neotaenioglossa</t>
  </si>
  <si>
    <t>Atlantidae</t>
  </si>
  <si>
    <t>Oxygyrus</t>
  </si>
  <si>
    <t>Oxygyrus keraudrenii</t>
  </si>
  <si>
    <t>GTATATGATCAGGTCTTGTTGGTACGGCACTTAGTTTGTTAATTCGAGCTGAACTGGGCCAACCTGGAGCTCTTCTCGGAGACGATCAACTATATAACGTGATTGTCACCGCTCATGCTTTTGTTATAATTTTTTTCTTAGTTATGCCAATGATAATTGGAGGGTTTGGTAATTGATTAGTCCCTTTGATGTTAGGAGCCCCTGATATGGCATTTCCTCGTTTAAACAACATAAGATTTTGGCTTTTACCTCCTGCACTTCTTTTACTTCTTTCTTCCGCCGCTGTAGAAAGAGGGGTAGGTACTGGCTGGACGGTTTATCCTCCTCTTTCAGGAAATCTTGCTCACGCAGGAGGATCTGTGGATTTAGCTATTTTCTCATTACATTTAGCCGGAGTTTCATCTATTTTAGGTGCTGTTAACTTCATTACAACTATTATTAATATGCGATGACGAGGAATACGGTTTGAGCGGTTACCTTTATTTGTGTGATCTGTAAAAATTACAGCAGTCCTACTTCTTCTGTCACTTCCCGTATTGGCTGGGGCAATTACTATGCTTTTAACAGATCGAAACTTTAACACTGCT--TTCTTTGACCCTGCCGGAGGGGGTGATCCTA</t>
  </si>
  <si>
    <t>Eucythara</t>
  </si>
  <si>
    <t>Eucythara sp.</t>
  </si>
  <si>
    <t>GAATGTGATCTGGTCTTGTAGGTACGGCTTTAAGTTTATTAATTCGGGCTGAATTAGGACAACCAGGGGCTTTATTAGGAGATGATCAGTTATATAATGTTATCGTTACAGCACATGCCTTTGTAATGATTTTTTTTCTTGTTATACCTATAATAATTGGGGGGTTTGGAAACTGGTTAGTTCCTCTTATATTAGGGGCTCCTGACATAGTGTTCCCTCGATTAAATAATATAAGTTTCTGACTTCTACCTCCTGCACTATTATTATTACTTTCGTCAGCCGCAGTGGAAAGTGGGGTTGGTACAGGATGAACCGTTTATCCTCCTTTAGCTGGAAATTTAGCGCACGCTGGAGGATCTGTCGATCTAGCTATTTTTTCCCTACATCTAGCGGGTGTTTCTTCTATTTTAGGGGCAGTAAATTTCATTACAACTATTATCAATATACGATGACAAGGAATACAATTTGAACGCCTTTCTTTGTTTGTATGATCTGTAAAAATTACTGCTATTTTACTTCTTCTCTCTTTGCCTGTTTTAGCAGGGGCTATTACTATGCTATTAACTGATCGGAACTTTAATACCGCA--TTTTTTGACCCTGCAGGGGGCGGGGATCCTA</t>
  </si>
  <si>
    <t>ACQ5600</t>
  </si>
  <si>
    <t>Atlanta</t>
  </si>
  <si>
    <t>Atlanta peronii</t>
  </si>
  <si>
    <t>GTATATGATCGGGTCTTGTTGGTACAGCACTTAGCTTATTAATTCGAGCCGAGTTAGGTCAACCTGGAGCTCTTCTTGGAGACGACCAGTTGTATAACGTGATTGTTACTGCTCATGCTTTTGTTATAATTTTTTTCTTGGTTATACCAATGATAATTGGAGGATTTGGTAACTGGTTAGTTCCCTTAATATTGGGAGCCCCTGATATAGCGTTCCCCCGTTTAAATAATATAAGATTTTGGCTTTTACCTCCTGCACTTCTTTTACTTCTTTCTTCAGCCGCTGTGGAAAGAGGGGTTGGTACTGGCTGAACAGTCTATCCTCCTCTCTCAGGAAACCTTGCTCATGCGGGAGGATCTGTAGATTTAGCTATTTTCTCATTACACTTAGCAGGGGTTTCATCTATCTTAGGTGCTGTTAACTTTATTACAACTATTATTAATATACGATGACGAGGGATGCGATTTGAACGCTTACCTTTATTTGTGTGATCTGTAAAAATTACAGCAGTACTGCTTCTTCTATCACTCCCCGTGTTAGCTGGAGCCATTACTATGCTTTTAACAGACCGGAACTTTAATACTGCT--TTTTTTGATCCTGCCGGAGGGGGTGATCCTA</t>
  </si>
  <si>
    <t>ACQ6113</t>
  </si>
  <si>
    <t>ACQ5699</t>
  </si>
  <si>
    <t>Gyraulus rossmaessleri</t>
  </si>
  <si>
    <t>GGGTGTGGTGTGGTCTAGTTGGTACAGGATTATCTTTGTTAATTCGTTTAGAATTAGGTACA---TCAATAGTACTTATAGATGAACATTTTTATAATGTAATTGTTACTGCTCATGCTTTTATTATAATTTTTTTTATAGTTATACCCATAATAATTGGGGGTTTTGGTAATTGAATAATTCCTTTATTAATTGGTGCTCCAGATATATCTTTCCCTCGAATAAATAATATATCTTTTTGACTATTACCTCCTTCATTTGTTTTATTATTAGTTTCTAGTATAGTAGAAGGTGGTGTTGGTACTGGTTGAACTGTTTACCCTCCTTTAAGAAGAACATTAGGACATGGTGGGGCTTCAGTTGACTTAGCTATTTTTTCATTACACTTAGCAGGTATATCGTCTATTTTAGGAGCAATTAATTTTATTACTACGGTATTTAATATACGTGCCCCAGGTATTACTATAGAACGATTATCTTTATTTGTTTGATCTGTACTTATTACTGCATTTTTACTTTTATTGTCGTTACCTGTATTAGCAGGTGCTATTACTATATTATTAACTGACCGAAATTTTAATACTTCA--TTTTTTGATCCAGCTGGTGGTGGTGATCCTA</t>
  </si>
  <si>
    <t>GTGTATGATGTGGGTTAGTAGGTACAGGGTTATCTTTACTAATTCGTTTAGAACTTGGAACA---TCTTTAGTTTTAATAGACGAACATTTTTATAATGTTATTATCACTGCTCATGCATTTATTATAATTTTTTTTATAGTAATACCTATAATAATTGGAGGGTTTGGTAATTGAATAATTCCTTTATTGATTGGTGCACCAGATATATCTTTTCCTCGTATAAATAATATATCATTTTGATTGTTACCACCATCATTTATTTTATTGTTAGTTTCTAGAATAGTAGAAGGAGGTGTGGGAACTGGTTGAACTGTATATCCACCTTTAAGTAGAACTTTAGGGCATGGAGGTGCATCTGTGGATTTAGCTATTTTTTCACTACACTTAGCTGGACTATCTTCAATTTTAGGAGCTATTAACTTTATTACAACTATTTTTAATATACGGGCTCCTGGGATCACTATGGAGCGATTATCTTTATTTGTTTGATCTGTTTTAATTACCGCTTTTTTATTATTACTATCTTTACCTGTATTGGCAGGGGCTATTACTATATTATTAACTGATCGAAATTTTAATACTAGG--TTTTTTGACCCAGCAGGAGGAGGTGATCCAA</t>
  </si>
  <si>
    <t>ACQ6112</t>
  </si>
  <si>
    <t>Gyraulus connollyi</t>
  </si>
  <si>
    <t>GGGTATGATGTGGCTTAGTTGGTACAGGATTATCTTTATTGATTCGTTTAGAACTTGGGACA---TCTTTGGTTTTAATGGATGAACATTTTTATAATGTAATTGTTACTGCTCATGCTTTTATTATAATTTTTTTTATAGTTATACCTATAATAATTGGTGGATTTGGAAATTGAATAATTCCTTTATTAATTGGAGCTCCAGATATATCATTTCCTCGAATAAATAATATATCATTTTGATTATTACCACCTTCATTTATTTTACTATTAGTTTCTAGGATAGTAGAAGGTGGTGTTGGTACAGGATGAACTGTTTATCCACCTTTAAGGAGGACAATAGGACATAGAGGTGCTTCTGTAGATTTAGCTATTTTTTCATTGCATTTAGCTGGAATATCTTCGATTTTAGGTGCAATTAATTTTATTACAACTGTATTTAATATACGTGCTCCTGGTATTACTATAGAACGATTATCATTATTTGTATGATCTGTATTAATTACAGCTTTTCTTTTACTTTTATCTCTACCTGTATTAGCAGGTGCAATTACTATACTTCTTACTGATCGTAATTTTAATACTTCA--TTTTTTGATCCAGCAGGTGGTGGAGATCCTA</t>
  </si>
  <si>
    <t>ACZ0842</t>
  </si>
  <si>
    <t>Gymnosomata</t>
  </si>
  <si>
    <t>Pneumodermatidae</t>
  </si>
  <si>
    <t>Pneumoderma</t>
  </si>
  <si>
    <t>GACTTTGAAGTGCAATAATAGGAAGAGCTTTTTCTGTTTTAATTCGATTAGAATTAGCTACTCCTGGGATGTGGATTGGGAATGCCCATCTCTATAATGTCTTAGTTACAGCTCATGCTTTTGTAATAATTTTTTTCTTTGTTATACCTGTATTAATTGGGGGATTTGGAAATTGAATACTTCCAATATTAATTGGAGCTCCTGATATGGCTTTCCCTCGAATAAATAATATAAGGTTTTGACTTCTTCCTCCTGCTGCTACACTTTTAATTATTTCTTCTTTAATTGAAGGTGGAGTTGGTTCTGGATGAACTGTGTATCCTCCTTTATCCTCTTTAGTAGGACATAATAATGCATCAGTAGATGCAGCAATTTTCAGTCTTCACTTAGCAGGTGTAAGTTCTATTTTAGGGGCTATTAATTTTATTACTACAATTATTAATATACGAGGTCCGGGAGTTAGGTGAGAACGAATGTCACTATTTGTTTGATCTCTTTTGGTAACAGCTACTTTGCTTTTATTGAGGCTTCCCGTTTTAGCTGGAGCTATTACTATACTTTTAACGGATCGAAACTTTAATACTGGG--TTTTTTGATCCGGGAGCCGGAGGGGATCCAA</t>
  </si>
  <si>
    <t>ACQ4634</t>
  </si>
  <si>
    <t>Pneumoderma violaceum</t>
  </si>
  <si>
    <t>GACTTTGAAGAGCAATAATAGGAAGAGCTTTTTCTGTACTAATTCGACTTGAACTAGCTACACCAGGAATATGACTTGGAAATGCTCATCTTTATAATGTTTTAGTTACAGCTCATGCTTTTGTTATAATTTTTTTCTTTGTTATACCTGTTTTAATTGGAGGATTCGGAAATTGAATACTTCCAATGTTAGTTGGGGCTCCGGATATGGCTTTTCCTCGAATAAATAATATGAGATTTTGGCTTCTTCCTCCTGCTGCAACACTTTTAATTATTTCTTCTTTAATTGAAGGAGGAGTTGGTTCAGGATGAACTGTTTATCCGCCATTATCTTCTTTAGTTGGTCACAATAACGCTTCAGTGGATGCAGCAATTTTCAGGCTTCATTTAGCAGGTGTTAGATCAATTTTAGGAGCTATTAATTTTATTACTACAATTATTAATATACGAGGACCCGGAGTTAGATGGGAACGAATGTCTCTATTTGTTTGATCTCTTTTAGTGACCGCTACTTTACTCTTATTAAGGTTGCCTGTATTGGCAGGAGCTATTACTATACTTTTAACTGATCGAAACTTTAATACAGGA--TTTTTTGATCCTGGAGCTGGGGGGGATCCAA</t>
  </si>
  <si>
    <t>ADB7933</t>
  </si>
  <si>
    <t>ADB7925</t>
  </si>
  <si>
    <t>Suturoglypta</t>
  </si>
  <si>
    <t>Suturoglypta pretrii</t>
  </si>
  <si>
    <t>GTATATGATCGGGACTGGTTGGTACTGCTTTAAGTTTATTAATTCGAGCTGAGTTAGGGCAGCCAGGTGCTCTTTTAGGAGATGATCAGCTTTATAATGTAATTGTAACAGCACATGCTTTTGTTATAATTTTTTTTTTAGTTATACCTATAATAATTGGTGGGTTTGGTAATTGATTGGTTCCTCTTATACTTGGAGCTCCTGATATAGCTTTTCCTCGTTTAAATAATATAAGTTTCTGGTTATTGCCTCCTGCGCTTTTATTATTACTTTCTTCGGCAGCTGTTGAAAGTGGTGTGGGTACAGGCTGAACTGTATATCCTCCTTTAGCAGGAAATTTAGCACATGCTGGAGGTTCTGTAGATTTGGCAATTTTTTCTTTACACTTAGCTGGTGTTTCATCAATTCTAGGTGCTGTAAATTTTATTACTACTATTATTAATATACGATGACGTGGTATACAATTTGAGCGTCTTCCTTTATTTGTATGATCAGTTAAAATTACAGCTGTTTTGTTATTATTATCATTACCTGTATTAGCTGGTGCAATTACTATACTTTTAACAGATCGAAATTTTAATACTGCT--TTTTTTGATCCTGCTGGAGGTGGTGATCCTA</t>
  </si>
  <si>
    <t>Anachis</t>
  </si>
  <si>
    <t>Anachis lyrata</t>
  </si>
  <si>
    <t>GAATATGATCAGGATTGGTTGGAACTGCTTTAAGACTGTTGATTCGGGCTGAATTAGGACAACCAGGGGCTCTTTTAGGAGACGATCAGCTTTATAATGTAATTGTAACAGCTCATGCATTTGTTATAATTTTCTTTTTAGTTATACCTATGATGATTGGCGGGTTTGGAAATTGATTGGTTCCCTTAATGCTTGGGGCTCCTGATATGGCTTTTCCTCGCTTAAATAATATAAGTTTTTGGTTATTACCTCCAGCATTATTATTGTTACTCTCTTCTGCGGCCGTTGAGAGCGGTGTGGGTACGGGTTGAACTGTATACCCCCCTCTAGCTGGAAATTTAGCCCATGCTGGAGGTTCAGTAGATTTAGCAATTTTTTCTTTACACTTAGCGGGTGTTTCATCAATTTTAGGTGCTGTAAATTTTATTACTACTATTATTAATATACGGTGGCGAGGTATACAGTTTGAGCGTCTTCCTTTATTTGTATGATCAGTAAAAATTACAGCTATTTTGTTATTACTATCATTACCTGTATTGGCTGGGGCAATTACTATACTTTTAACGGATCGAAATTTTAATACAGCT--TTTTTTGACCCTGCCGGAGGTGGTGATCCAA</t>
  </si>
  <si>
    <t>ACX6321</t>
  </si>
  <si>
    <t>GTATATGATCGGGGCTGGTTGGGACTGCCTTAAGTTTACTAATTCGAGCTGAATTAGGACAACCTGGTGCTCTTTTAGGAGACGATCAGCTTTATAATGTAATTGTAACAGCTCATGCATTTGTTATAATTTTCTTTTTAGTTATACCAATGATAATTGGTGGATTTGGTAATTGATTAGTTCCTCTTATGCTTGGTGCTCCTGATATAGCTTTTCCTCGCTTAAATAATATAAGTTTCTGATTATTACCTCCTGCACTTTTATTATTACTTTCTTCAGCAGCTGTTGAGAGTGGTGTGGGTACAGGTTGGACTGTATATCCTCCTTTATCAGGAAATTTAGCACATGCAGGAGGTTCTGTAGATCTAGCAATTTTTTCTTTACACTTAGCTGGTGTTTCATCAATTTTAGGTGCTGTAAATTTTATTACTACTATTATTAATATACGATGACGGGGTATACAATTTGAACGTCTTCCTTTATTTGTATGATCAGTTAAAATTACAGCTATTTTATTGTTATTGTCATTACCTGTATTAGCCGGTGCAATTACTATACTTTTAACAGATCGAAATTTTAATACTGCT--TTTTTTGATCCTGCCGGGGGTGGTGATCCTA</t>
  </si>
  <si>
    <t>pValueBinomial</t>
  </si>
  <si>
    <t>pValueWilcoxon</t>
  </si>
  <si>
    <t>AllClasses</t>
  </si>
  <si>
    <t>classNames</t>
  </si>
  <si>
    <t>value</t>
  </si>
  <si>
    <t>variable</t>
  </si>
  <si>
    <t>sign</t>
  </si>
  <si>
    <t>className</t>
  </si>
  <si>
    <t>("20", "3")</t>
  </si>
  <si>
    <t>positive</t>
  </si>
  <si>
    <t>("8", "6")</t>
  </si>
  <si>
    <t>negative</t>
  </si>
  <si>
    <t>("17", "7")</t>
  </si>
  <si>
    <t>("22", "14")</t>
  </si>
  <si>
    <t>("21", "19")</t>
  </si>
  <si>
    <t>("100", "28")</t>
  </si>
  <si>
    <t>("47", "30")</t>
  </si>
  <si>
    <t>("81", "33")</t>
  </si>
  <si>
    <t>("63", "34")</t>
  </si>
  <si>
    <t>("98", "35")</t>
  </si>
  <si>
    <t>("101", "39")</t>
  </si>
  <si>
    <t>("46", "40")</t>
  </si>
  <si>
    <t>("79", "41")</t>
  </si>
  <si>
    <t>("59", "48")</t>
  </si>
  <si>
    <t>("65", "50")</t>
  </si>
  <si>
    <t>("60", "51")</t>
  </si>
  <si>
    <t>("76", "61")</t>
  </si>
  <si>
    <t>("74", "69")</t>
  </si>
  <si>
    <t>("96", "90")</t>
  </si>
  <si>
    <t>("106", "91")</t>
  </si>
  <si>
    <t>("104", "103")</t>
  </si>
  <si>
    <t>MEAN</t>
  </si>
  <si>
    <t>MEDIAN</t>
  </si>
  <si>
    <t>MAX</t>
  </si>
  <si>
    <t>MIN</t>
  </si>
  <si>
    <t>(blank)</t>
  </si>
  <si>
    <t>Grand Total</t>
  </si>
  <si>
    <t>Row Labels</t>
  </si>
  <si>
    <t>Count of sign</t>
  </si>
  <si>
    <t>HalfinGroupDist</t>
  </si>
  <si>
    <t>HalfoutGroupDistanceDiff</t>
  </si>
  <si>
    <t>EstimatedBranchLengths</t>
  </si>
  <si>
    <t>RelativeBrLength</t>
  </si>
  <si>
    <t>SignedRelativeBrLength</t>
  </si>
  <si>
    <t>pseudoreplicates</t>
  </si>
  <si>
    <t>direction</t>
  </si>
  <si>
    <t>opposite signs</t>
  </si>
  <si>
    <t>both negative</t>
  </si>
  <si>
    <t>both positive</t>
  </si>
  <si>
    <t>Mean</t>
  </si>
  <si>
    <t>Median</t>
  </si>
  <si>
    <t>Count</t>
  </si>
  <si>
    <t>Positives</t>
  </si>
  <si>
    <t>Negatives</t>
  </si>
  <si>
    <t>Binom p-val</t>
  </si>
  <si>
    <t>Wilcox p-val</t>
  </si>
  <si>
    <t>13 same direction</t>
  </si>
  <si>
    <t>8 opposite direction</t>
  </si>
  <si>
    <t>listing pseudoreps</t>
  </si>
  <si>
    <t>In this sheet, keeping the pseudorep with smaller IG distance</t>
  </si>
  <si>
    <t>green = the pseudorep that was kept</t>
  </si>
  <si>
    <t>red = pseudorep that was deleted</t>
  </si>
  <si>
    <t>mean</t>
  </si>
  <si>
    <t>median</t>
  </si>
  <si>
    <t>sorted values</t>
  </si>
  <si>
    <t>in this sheet</t>
  </si>
  <si>
    <t>1 pair with small IG dist</t>
  </si>
  <si>
    <t>omitted</t>
  </si>
  <si>
    <t>averaging method</t>
  </si>
  <si>
    <t>for dealing with</t>
  </si>
  <si>
    <t>omitted due to small IG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</si>
</sst>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horizontal="left"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Adamowicz" refreshedDate="42789.559185763886" createdVersion="4" refreshedVersion="4" minRefreshableVersion="3" recordCount="96">
  <cacheSource type="worksheet">
    <worksheetSource ref="C1:C1048576" sheet="RelativeDist"/>
  </cacheSource>
  <cacheFields count="1">
    <cacheField name="sign" numFmtId="0">
      <sharedItems containsBlank="1" count="3">
        <s v="positive"/>
        <s v="nega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H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ig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0"/>
  <sheetViews>
    <sheetView topLeftCell="A192" workbookViewId="0">
      <selection activeCell="D231" sqref="D2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>
        <v>1.0386687999670601</v>
      </c>
      <c r="C2" t="s">
        <v>24</v>
      </c>
      <c r="D2">
        <v>7.5067281968935903E-2</v>
      </c>
      <c r="E2">
        <v>9.7587466559616698E-2</v>
      </c>
      <c r="F2">
        <v>0.10261444784271199</v>
      </c>
      <c r="G2" t="s">
        <v>25</v>
      </c>
      <c r="H2">
        <v>40.46</v>
      </c>
      <c r="I2">
        <v>27.827999999999999</v>
      </c>
      <c r="J2">
        <v>40.46</v>
      </c>
      <c r="K2">
        <v>40.46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26</v>
      </c>
      <c r="S2" t="s">
        <v>27</v>
      </c>
      <c r="T2" t="s">
        <v>28</v>
      </c>
      <c r="U2" t="s">
        <v>29</v>
      </c>
      <c r="V2" t="s">
        <v>32</v>
      </c>
      <c r="W2" t="s">
        <v>33</v>
      </c>
      <c r="X2">
        <v>3034</v>
      </c>
    </row>
    <row r="3" spans="1:24" x14ac:dyDescent="0.25">
      <c r="A3">
        <v>1</v>
      </c>
      <c r="B3">
        <v>1.0386687999670601</v>
      </c>
      <c r="C3" t="s">
        <v>34</v>
      </c>
      <c r="D3">
        <v>7.5067281968935903E-2</v>
      </c>
      <c r="E3">
        <v>9.7587466559616698E-2</v>
      </c>
      <c r="F3">
        <v>9.8794194882879105E-2</v>
      </c>
      <c r="G3" t="s">
        <v>25</v>
      </c>
      <c r="H3">
        <v>68.287999999999997</v>
      </c>
      <c r="I3">
        <v>27.827999999999999</v>
      </c>
      <c r="J3">
        <v>61.143999999999998</v>
      </c>
      <c r="K3">
        <v>72.352999999999994</v>
      </c>
      <c r="L3" t="s">
        <v>26</v>
      </c>
      <c r="M3" t="s">
        <v>27</v>
      </c>
      <c r="N3" t="s">
        <v>35</v>
      </c>
      <c r="O3" t="s">
        <v>35</v>
      </c>
      <c r="P3" t="s">
        <v>35</v>
      </c>
      <c r="Q3" t="s">
        <v>36</v>
      </c>
      <c r="R3" t="s">
        <v>26</v>
      </c>
      <c r="S3" t="s">
        <v>27</v>
      </c>
      <c r="T3" t="s">
        <v>28</v>
      </c>
      <c r="U3" t="s">
        <v>29</v>
      </c>
      <c r="V3" t="s">
        <v>32</v>
      </c>
      <c r="W3" t="s">
        <v>33</v>
      </c>
      <c r="X3">
        <v>3034</v>
      </c>
    </row>
    <row r="4" spans="1:24" x14ac:dyDescent="0.25">
      <c r="A4">
        <v>2</v>
      </c>
      <c r="B4">
        <v>-1.0055684429016001</v>
      </c>
      <c r="C4" t="s">
        <v>37</v>
      </c>
      <c r="D4">
        <v>0.135812728371043</v>
      </c>
      <c r="E4">
        <v>0.176556546882356</v>
      </c>
      <c r="F4">
        <v>0.18599651186698399</v>
      </c>
      <c r="G4" t="s">
        <v>38</v>
      </c>
      <c r="H4">
        <v>30.902999999999999</v>
      </c>
      <c r="I4">
        <v>23.630299999999998</v>
      </c>
      <c r="J4">
        <v>30.722000000000001</v>
      </c>
      <c r="K4">
        <v>30.998999999999999</v>
      </c>
      <c r="L4" t="s">
        <v>26</v>
      </c>
      <c r="M4" t="s">
        <v>27</v>
      </c>
      <c r="N4" t="s">
        <v>35</v>
      </c>
      <c r="O4" t="s">
        <v>35</v>
      </c>
      <c r="P4" t="s">
        <v>35</v>
      </c>
      <c r="Q4" t="s">
        <v>39</v>
      </c>
      <c r="R4" t="s">
        <v>26</v>
      </c>
      <c r="S4" t="s">
        <v>40</v>
      </c>
      <c r="T4" t="s">
        <v>35</v>
      </c>
      <c r="U4" t="s">
        <v>35</v>
      </c>
      <c r="V4" t="s">
        <v>35</v>
      </c>
      <c r="W4" t="s">
        <v>41</v>
      </c>
      <c r="X4">
        <v>4683</v>
      </c>
    </row>
    <row r="5" spans="1:24" x14ac:dyDescent="0.25">
      <c r="A5">
        <v>2</v>
      </c>
      <c r="B5">
        <v>-1.0055684429016001</v>
      </c>
      <c r="C5" t="s">
        <v>42</v>
      </c>
      <c r="D5">
        <v>0.135812728371043</v>
      </c>
      <c r="E5">
        <v>0.176556546882356</v>
      </c>
      <c r="F5">
        <v>0.187032222823212</v>
      </c>
      <c r="G5" t="s">
        <v>38</v>
      </c>
      <c r="H5">
        <v>54.533299999999997</v>
      </c>
      <c r="I5">
        <v>23.630299999999998</v>
      </c>
      <c r="J5">
        <v>54.533299999999997</v>
      </c>
      <c r="K5">
        <v>54.533299999999997</v>
      </c>
      <c r="L5" t="s">
        <v>26</v>
      </c>
      <c r="M5" t="s">
        <v>27</v>
      </c>
      <c r="N5" t="s">
        <v>35</v>
      </c>
      <c r="O5" t="s">
        <v>35</v>
      </c>
      <c r="P5" t="s">
        <v>35</v>
      </c>
      <c r="Q5" t="s">
        <v>43</v>
      </c>
      <c r="R5" t="s">
        <v>26</v>
      </c>
      <c r="S5" t="s">
        <v>40</v>
      </c>
      <c r="T5" t="s">
        <v>35</v>
      </c>
      <c r="U5" t="s">
        <v>35</v>
      </c>
      <c r="V5" t="s">
        <v>35</v>
      </c>
      <c r="W5" t="s">
        <v>41</v>
      </c>
      <c r="X5">
        <v>4683</v>
      </c>
    </row>
    <row r="6" spans="1:24" x14ac:dyDescent="0.25">
      <c r="A6">
        <v>3</v>
      </c>
      <c r="B6">
        <v>1.1162867291949701</v>
      </c>
      <c r="C6" t="s">
        <v>44</v>
      </c>
      <c r="D6">
        <v>0.111383495934034</v>
      </c>
      <c r="E6">
        <v>0.144798544714244</v>
      </c>
      <c r="F6">
        <v>0.16906532661016699</v>
      </c>
      <c r="G6" t="s">
        <v>45</v>
      </c>
      <c r="H6">
        <v>30.419</v>
      </c>
      <c r="I6">
        <v>28.326000000000001</v>
      </c>
      <c r="J6">
        <v>30.419</v>
      </c>
      <c r="K6">
        <v>30.419</v>
      </c>
      <c r="L6" t="s">
        <v>26</v>
      </c>
      <c r="M6" t="s">
        <v>46</v>
      </c>
      <c r="N6" t="s">
        <v>35</v>
      </c>
      <c r="O6" t="s">
        <v>35</v>
      </c>
      <c r="P6" t="s">
        <v>35</v>
      </c>
      <c r="Q6" t="s">
        <v>47</v>
      </c>
      <c r="R6" t="s">
        <v>26</v>
      </c>
      <c r="S6" t="s">
        <v>46</v>
      </c>
      <c r="T6" t="s">
        <v>35</v>
      </c>
      <c r="U6" t="s">
        <v>35</v>
      </c>
      <c r="V6" t="s">
        <v>35</v>
      </c>
      <c r="W6" t="s">
        <v>48</v>
      </c>
      <c r="X6">
        <v>6271</v>
      </c>
    </row>
    <row r="7" spans="1:24" x14ac:dyDescent="0.25">
      <c r="A7">
        <v>3</v>
      </c>
      <c r="B7">
        <v>1.1162867291949701</v>
      </c>
      <c r="C7" t="s">
        <v>49</v>
      </c>
      <c r="D7">
        <v>0.111383495934034</v>
      </c>
      <c r="E7">
        <v>0.144798544714244</v>
      </c>
      <c r="F7">
        <v>0.15145331588066999</v>
      </c>
      <c r="G7" t="s">
        <v>45</v>
      </c>
      <c r="H7">
        <v>58.744999999999997</v>
      </c>
      <c r="I7">
        <v>28.326000000000001</v>
      </c>
      <c r="J7">
        <v>55.869</v>
      </c>
      <c r="K7">
        <v>59.305999999999997</v>
      </c>
      <c r="L7" t="s">
        <v>26</v>
      </c>
      <c r="M7" t="s">
        <v>46</v>
      </c>
      <c r="N7" t="s">
        <v>50</v>
      </c>
      <c r="O7" t="s">
        <v>51</v>
      </c>
      <c r="P7" t="s">
        <v>52</v>
      </c>
      <c r="Q7" t="s">
        <v>53</v>
      </c>
      <c r="R7" t="s">
        <v>26</v>
      </c>
      <c r="S7" t="s">
        <v>46</v>
      </c>
      <c r="T7" t="s">
        <v>35</v>
      </c>
      <c r="U7" t="s">
        <v>35</v>
      </c>
      <c r="V7" t="s">
        <v>35</v>
      </c>
      <c r="W7" t="s">
        <v>48</v>
      </c>
      <c r="X7">
        <v>6271</v>
      </c>
    </row>
    <row r="8" spans="1:24" x14ac:dyDescent="0.25">
      <c r="A8">
        <v>4</v>
      </c>
      <c r="B8">
        <v>-1.06402118808048</v>
      </c>
      <c r="C8" t="s">
        <v>54</v>
      </c>
      <c r="D8">
        <v>0.14701393795678999</v>
      </c>
      <c r="E8">
        <v>0.191118119343827</v>
      </c>
      <c r="F8">
        <v>0.203535671781575</v>
      </c>
      <c r="G8" t="s">
        <v>55</v>
      </c>
      <c r="H8">
        <v>35.024999999999999</v>
      </c>
      <c r="I8">
        <v>20.346</v>
      </c>
      <c r="J8">
        <v>35.030999999999999</v>
      </c>
      <c r="K8">
        <v>32.133000000000003</v>
      </c>
      <c r="L8" t="s">
        <v>26</v>
      </c>
      <c r="M8" t="s">
        <v>40</v>
      </c>
      <c r="N8" t="s">
        <v>35</v>
      </c>
      <c r="O8" t="s">
        <v>35</v>
      </c>
      <c r="P8" t="s">
        <v>35</v>
      </c>
      <c r="Q8" t="s">
        <v>56</v>
      </c>
      <c r="R8" t="s">
        <v>26</v>
      </c>
      <c r="S8" t="s">
        <v>40</v>
      </c>
      <c r="T8" t="s">
        <v>35</v>
      </c>
      <c r="U8" t="s">
        <v>35</v>
      </c>
      <c r="V8" t="s">
        <v>35</v>
      </c>
      <c r="W8" t="s">
        <v>57</v>
      </c>
      <c r="X8">
        <v>6379</v>
      </c>
    </row>
    <row r="9" spans="1:24" x14ac:dyDescent="0.25">
      <c r="A9">
        <v>4</v>
      </c>
      <c r="B9">
        <v>-1.06402118808048</v>
      </c>
      <c r="C9" t="s">
        <v>58</v>
      </c>
      <c r="D9">
        <v>0.14701393795678999</v>
      </c>
      <c r="E9">
        <v>0.191118119343827</v>
      </c>
      <c r="F9">
        <v>0.19128911535000301</v>
      </c>
      <c r="G9" t="s">
        <v>55</v>
      </c>
      <c r="H9">
        <v>14.679</v>
      </c>
      <c r="I9">
        <v>20.346</v>
      </c>
      <c r="J9">
        <v>14.683999999999999</v>
      </c>
      <c r="K9">
        <v>13.887</v>
      </c>
      <c r="L9" t="s">
        <v>26</v>
      </c>
      <c r="M9" t="s">
        <v>40</v>
      </c>
      <c r="N9" t="s">
        <v>35</v>
      </c>
      <c r="O9" t="s">
        <v>35</v>
      </c>
      <c r="P9" t="s">
        <v>35</v>
      </c>
      <c r="Q9" t="s">
        <v>59</v>
      </c>
      <c r="R9" t="s">
        <v>26</v>
      </c>
      <c r="S9" t="s">
        <v>40</v>
      </c>
      <c r="T9" t="s">
        <v>35</v>
      </c>
      <c r="U9" t="s">
        <v>35</v>
      </c>
      <c r="V9" t="s">
        <v>35</v>
      </c>
      <c r="W9" t="s">
        <v>57</v>
      </c>
      <c r="X9">
        <v>6379</v>
      </c>
    </row>
    <row r="10" spans="1:24" x14ac:dyDescent="0.25">
      <c r="A10">
        <v>5</v>
      </c>
      <c r="B10">
        <v>-1.0362909188940099</v>
      </c>
      <c r="C10" t="s">
        <v>60</v>
      </c>
      <c r="D10">
        <v>0.140238567343239</v>
      </c>
      <c r="E10">
        <v>0.182310137546211</v>
      </c>
      <c r="F10">
        <v>0.18929838950550201</v>
      </c>
      <c r="G10" t="s">
        <v>61</v>
      </c>
      <c r="H10">
        <v>56.472000000000001</v>
      </c>
      <c r="I10">
        <v>20.411999999999999</v>
      </c>
      <c r="J10">
        <v>53.862000000000002</v>
      </c>
      <c r="K10">
        <v>60.417000000000002</v>
      </c>
      <c r="L10" t="s">
        <v>26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  <c r="R10" t="s">
        <v>26</v>
      </c>
      <c r="S10" t="s">
        <v>27</v>
      </c>
      <c r="T10" t="s">
        <v>35</v>
      </c>
      <c r="U10" t="s">
        <v>35</v>
      </c>
      <c r="V10" t="s">
        <v>35</v>
      </c>
      <c r="W10" t="s">
        <v>67</v>
      </c>
      <c r="X10">
        <v>6604</v>
      </c>
    </row>
    <row r="11" spans="1:24" x14ac:dyDescent="0.25">
      <c r="A11">
        <v>5</v>
      </c>
      <c r="B11">
        <v>-1.0362909188940099</v>
      </c>
      <c r="C11" t="s">
        <v>68</v>
      </c>
      <c r="D11">
        <v>0.140238567343239</v>
      </c>
      <c r="E11">
        <v>0.182310137546211</v>
      </c>
      <c r="F11">
        <v>0.182669157911306</v>
      </c>
      <c r="G11" t="s">
        <v>61</v>
      </c>
      <c r="H11">
        <v>36.06</v>
      </c>
      <c r="I11">
        <v>20.411999999999999</v>
      </c>
      <c r="J11">
        <v>30.419</v>
      </c>
      <c r="K11">
        <v>41.92</v>
      </c>
      <c r="L11" t="s">
        <v>26</v>
      </c>
      <c r="M11" t="s">
        <v>62</v>
      </c>
      <c r="N11" t="s">
        <v>35</v>
      </c>
      <c r="O11" t="s">
        <v>35</v>
      </c>
      <c r="P11" t="s">
        <v>35</v>
      </c>
      <c r="Q11" t="s">
        <v>69</v>
      </c>
      <c r="R11" t="s">
        <v>26</v>
      </c>
      <c r="S11" t="s">
        <v>27</v>
      </c>
      <c r="T11" t="s">
        <v>35</v>
      </c>
      <c r="U11" t="s">
        <v>35</v>
      </c>
      <c r="V11" t="s">
        <v>35</v>
      </c>
      <c r="W11" t="s">
        <v>67</v>
      </c>
      <c r="X11">
        <v>6604</v>
      </c>
    </row>
    <row r="12" spans="1:24" x14ac:dyDescent="0.25">
      <c r="A12">
        <v>6</v>
      </c>
      <c r="B12">
        <v>-1.02002570732179</v>
      </c>
      <c r="C12" t="s">
        <v>70</v>
      </c>
      <c r="D12">
        <v>0.14978402584755701</v>
      </c>
      <c r="E12">
        <v>0.194719233601824</v>
      </c>
      <c r="F12">
        <v>0.20246476706545999</v>
      </c>
      <c r="G12" t="s">
        <v>71</v>
      </c>
      <c r="H12">
        <v>14.502000000000001</v>
      </c>
      <c r="I12">
        <v>21.856999999999999</v>
      </c>
      <c r="J12">
        <v>14.502000000000001</v>
      </c>
      <c r="K12">
        <v>14.502000000000001</v>
      </c>
      <c r="L12" t="s">
        <v>26</v>
      </c>
      <c r="M12" t="s">
        <v>40</v>
      </c>
      <c r="N12" t="s">
        <v>35</v>
      </c>
      <c r="O12" t="s">
        <v>35</v>
      </c>
      <c r="P12" t="s">
        <v>35</v>
      </c>
      <c r="Q12" t="s">
        <v>72</v>
      </c>
      <c r="R12" t="s">
        <v>26</v>
      </c>
      <c r="S12" t="s">
        <v>40</v>
      </c>
      <c r="T12" t="s">
        <v>35</v>
      </c>
      <c r="U12" t="s">
        <v>35</v>
      </c>
      <c r="V12" t="s">
        <v>35</v>
      </c>
      <c r="W12" t="s">
        <v>73</v>
      </c>
      <c r="X12">
        <v>6699</v>
      </c>
    </row>
    <row r="13" spans="1:24" x14ac:dyDescent="0.25">
      <c r="A13">
        <v>6</v>
      </c>
      <c r="B13">
        <v>-1.02002570732179</v>
      </c>
      <c r="C13" t="s">
        <v>74</v>
      </c>
      <c r="D13">
        <v>0.14978402584755701</v>
      </c>
      <c r="E13">
        <v>0.194719233601824</v>
      </c>
      <c r="F13">
        <v>0.20651926723368799</v>
      </c>
      <c r="G13" t="s">
        <v>71</v>
      </c>
      <c r="H13">
        <v>36.359000000000002</v>
      </c>
      <c r="I13">
        <v>21.856999999999999</v>
      </c>
      <c r="J13">
        <v>36.359000000000002</v>
      </c>
      <c r="K13">
        <v>36.359000000000002</v>
      </c>
      <c r="L13" t="s">
        <v>26</v>
      </c>
      <c r="M13" t="s">
        <v>40</v>
      </c>
      <c r="N13" t="s">
        <v>35</v>
      </c>
      <c r="O13" t="s">
        <v>35</v>
      </c>
      <c r="P13" t="s">
        <v>35</v>
      </c>
      <c r="Q13" t="s">
        <v>75</v>
      </c>
      <c r="R13" t="s">
        <v>26</v>
      </c>
      <c r="S13" t="s">
        <v>40</v>
      </c>
      <c r="T13" t="s">
        <v>35</v>
      </c>
      <c r="U13" t="s">
        <v>35</v>
      </c>
      <c r="V13" t="s">
        <v>35</v>
      </c>
      <c r="W13" t="s">
        <v>73</v>
      </c>
      <c r="X13">
        <v>6699</v>
      </c>
    </row>
    <row r="14" spans="1:24" x14ac:dyDescent="0.25">
      <c r="A14">
        <v>7</v>
      </c>
      <c r="B14">
        <v>-1.1195208794274201</v>
      </c>
      <c r="C14" t="s">
        <v>76</v>
      </c>
      <c r="D14">
        <v>4.9962454565827798E-2</v>
      </c>
      <c r="E14">
        <v>6.4951190935576095E-2</v>
      </c>
      <c r="F14">
        <v>8.3687870118836494E-2</v>
      </c>
      <c r="G14" t="s">
        <v>77</v>
      </c>
      <c r="H14">
        <v>47.781199999999998</v>
      </c>
      <c r="I14">
        <v>24.255500000000001</v>
      </c>
      <c r="J14">
        <v>47.781199999999998</v>
      </c>
      <c r="K14">
        <v>47.781199999999998</v>
      </c>
      <c r="L14" t="s">
        <v>26</v>
      </c>
      <c r="M14" t="s">
        <v>40</v>
      </c>
      <c r="N14" t="s">
        <v>35</v>
      </c>
      <c r="O14" t="s">
        <v>35</v>
      </c>
      <c r="P14" t="s">
        <v>35</v>
      </c>
      <c r="Q14" t="s">
        <v>78</v>
      </c>
      <c r="R14" t="s">
        <v>26</v>
      </c>
      <c r="S14" t="s">
        <v>40</v>
      </c>
      <c r="T14" t="s">
        <v>35</v>
      </c>
      <c r="U14" t="s">
        <v>35</v>
      </c>
      <c r="V14" t="s">
        <v>35</v>
      </c>
      <c r="W14" t="s">
        <v>79</v>
      </c>
      <c r="X14">
        <v>7183</v>
      </c>
    </row>
    <row r="15" spans="1:24" x14ac:dyDescent="0.25">
      <c r="A15">
        <v>7</v>
      </c>
      <c r="B15">
        <v>-1.1195208794274201</v>
      </c>
      <c r="C15" t="s">
        <v>80</v>
      </c>
      <c r="D15">
        <v>4.9962454565827798E-2</v>
      </c>
      <c r="E15">
        <v>6.4951190935576095E-2</v>
      </c>
      <c r="F15">
        <v>9.3690317952847907E-2</v>
      </c>
      <c r="G15" t="s">
        <v>77</v>
      </c>
      <c r="H15">
        <v>72.036699999999996</v>
      </c>
      <c r="I15">
        <v>24.255500000000001</v>
      </c>
      <c r="J15">
        <v>73.98</v>
      </c>
      <c r="K15">
        <v>62.177999999999997</v>
      </c>
      <c r="L15" t="s">
        <v>26</v>
      </c>
      <c r="M15" t="s">
        <v>40</v>
      </c>
      <c r="N15" t="s">
        <v>35</v>
      </c>
      <c r="O15" t="s">
        <v>35</v>
      </c>
      <c r="P15" t="s">
        <v>35</v>
      </c>
      <c r="Q15" t="s">
        <v>81</v>
      </c>
      <c r="R15" t="s">
        <v>26</v>
      </c>
      <c r="S15" t="s">
        <v>40</v>
      </c>
      <c r="T15" t="s">
        <v>35</v>
      </c>
      <c r="U15" t="s">
        <v>35</v>
      </c>
      <c r="V15" t="s">
        <v>35</v>
      </c>
      <c r="W15" t="s">
        <v>79</v>
      </c>
      <c r="X15">
        <v>7183</v>
      </c>
    </row>
    <row r="16" spans="1:24" x14ac:dyDescent="0.25">
      <c r="A16">
        <v>8</v>
      </c>
      <c r="B16">
        <v>1.0153273757288099</v>
      </c>
      <c r="C16" t="s">
        <v>82</v>
      </c>
      <c r="D16">
        <v>0.13037227466009599</v>
      </c>
      <c r="E16">
        <v>0.169483957058124</v>
      </c>
      <c r="F16">
        <v>0.173897803489904</v>
      </c>
      <c r="G16" t="s">
        <v>83</v>
      </c>
      <c r="H16">
        <v>19.3873</v>
      </c>
      <c r="I16">
        <v>21.9437</v>
      </c>
      <c r="J16">
        <v>15.6677</v>
      </c>
      <c r="K16">
        <v>27.9572</v>
      </c>
      <c r="L16" t="s">
        <v>26</v>
      </c>
      <c r="M16" t="s">
        <v>40</v>
      </c>
      <c r="N16" t="s">
        <v>84</v>
      </c>
      <c r="O16" t="s">
        <v>85</v>
      </c>
      <c r="P16" t="s">
        <v>86</v>
      </c>
      <c r="Q16" t="s">
        <v>87</v>
      </c>
      <c r="R16" t="s">
        <v>26</v>
      </c>
      <c r="S16" t="s">
        <v>40</v>
      </c>
      <c r="T16" t="s">
        <v>35</v>
      </c>
      <c r="U16" t="s">
        <v>35</v>
      </c>
      <c r="V16" t="s">
        <v>35</v>
      </c>
      <c r="W16" t="s">
        <v>88</v>
      </c>
      <c r="X16">
        <v>11056</v>
      </c>
    </row>
    <row r="17" spans="1:24" x14ac:dyDescent="0.25">
      <c r="A17">
        <v>8</v>
      </c>
      <c r="B17">
        <v>1.0153273757288099</v>
      </c>
      <c r="C17" t="s">
        <v>89</v>
      </c>
      <c r="D17">
        <v>0.13037227466009599</v>
      </c>
      <c r="E17">
        <v>0.169483957058124</v>
      </c>
      <c r="F17">
        <v>0.17127264333346601</v>
      </c>
      <c r="G17" t="s">
        <v>83</v>
      </c>
      <c r="H17">
        <v>41.331000000000003</v>
      </c>
      <c r="I17">
        <v>21.9437</v>
      </c>
      <c r="J17">
        <v>33.988999999999997</v>
      </c>
      <c r="K17">
        <v>42.099800000000002</v>
      </c>
      <c r="L17" t="s">
        <v>26</v>
      </c>
      <c r="M17" t="s">
        <v>40</v>
      </c>
      <c r="N17" t="s">
        <v>35</v>
      </c>
      <c r="O17" t="s">
        <v>35</v>
      </c>
      <c r="P17" t="s">
        <v>35</v>
      </c>
      <c r="Q17" t="s">
        <v>90</v>
      </c>
      <c r="R17" t="s">
        <v>26</v>
      </c>
      <c r="S17" t="s">
        <v>40</v>
      </c>
      <c r="T17" t="s">
        <v>35</v>
      </c>
      <c r="U17" t="s">
        <v>35</v>
      </c>
      <c r="V17" t="s">
        <v>35</v>
      </c>
      <c r="W17" t="s">
        <v>88</v>
      </c>
      <c r="X17">
        <v>11056</v>
      </c>
    </row>
    <row r="18" spans="1:24" x14ac:dyDescent="0.25">
      <c r="A18">
        <v>9</v>
      </c>
      <c r="B18">
        <v>1.03259754552838</v>
      </c>
      <c r="C18" t="s">
        <v>91</v>
      </c>
      <c r="D18">
        <v>0.13924993044160799</v>
      </c>
      <c r="E18">
        <v>0.18102490957409001</v>
      </c>
      <c r="F18">
        <v>0.18806729980235501</v>
      </c>
      <c r="G18" t="s">
        <v>92</v>
      </c>
      <c r="H18">
        <v>39.962000000000003</v>
      </c>
      <c r="I18">
        <v>27.042999999999999</v>
      </c>
      <c r="J18">
        <v>39.962000000000003</v>
      </c>
      <c r="K18">
        <v>39.962000000000003</v>
      </c>
      <c r="L18" t="s">
        <v>26</v>
      </c>
      <c r="M18" t="s">
        <v>27</v>
      </c>
      <c r="N18" t="s">
        <v>35</v>
      </c>
      <c r="O18" t="s">
        <v>35</v>
      </c>
      <c r="P18" t="s">
        <v>35</v>
      </c>
      <c r="Q18" t="s">
        <v>93</v>
      </c>
      <c r="R18" t="s">
        <v>26</v>
      </c>
      <c r="S18" t="s">
        <v>27</v>
      </c>
      <c r="T18" t="s">
        <v>35</v>
      </c>
      <c r="U18" t="s">
        <v>35</v>
      </c>
      <c r="V18" t="s">
        <v>35</v>
      </c>
      <c r="W18" t="s">
        <v>94</v>
      </c>
      <c r="X18">
        <v>11215</v>
      </c>
    </row>
    <row r="19" spans="1:24" x14ac:dyDescent="0.25">
      <c r="A19">
        <v>9</v>
      </c>
      <c r="B19">
        <v>1.03259754552838</v>
      </c>
      <c r="C19" t="s">
        <v>95</v>
      </c>
      <c r="D19">
        <v>0.13924993044160799</v>
      </c>
      <c r="E19">
        <v>0.18102490957409001</v>
      </c>
      <c r="F19">
        <v>0.182130299085807</v>
      </c>
      <c r="G19" t="s">
        <v>92</v>
      </c>
      <c r="H19">
        <v>67.004999999999995</v>
      </c>
      <c r="I19">
        <v>27.042999999999999</v>
      </c>
      <c r="J19">
        <v>67.004999999999995</v>
      </c>
      <c r="K19">
        <v>66.906000000000006</v>
      </c>
      <c r="L19" t="s">
        <v>26</v>
      </c>
      <c r="M19" t="s">
        <v>27</v>
      </c>
      <c r="N19" t="s">
        <v>96</v>
      </c>
      <c r="O19" t="s">
        <v>97</v>
      </c>
      <c r="P19" t="s">
        <v>98</v>
      </c>
      <c r="Q19" t="s">
        <v>99</v>
      </c>
      <c r="R19" t="s">
        <v>26</v>
      </c>
      <c r="S19" t="s">
        <v>27</v>
      </c>
      <c r="T19" t="s">
        <v>35</v>
      </c>
      <c r="U19" t="s">
        <v>35</v>
      </c>
      <c r="V19" t="s">
        <v>35</v>
      </c>
      <c r="W19" t="s">
        <v>94</v>
      </c>
      <c r="X19">
        <v>11215</v>
      </c>
    </row>
    <row r="20" spans="1:24" x14ac:dyDescent="0.25">
      <c r="A20">
        <v>10</v>
      </c>
      <c r="B20">
        <v>1.0082772315852599</v>
      </c>
      <c r="C20" t="s">
        <v>100</v>
      </c>
      <c r="D20">
        <v>0.142828368856914</v>
      </c>
      <c r="E20">
        <v>0.18567687951398801</v>
      </c>
      <c r="F20">
        <v>0.188745590238625</v>
      </c>
      <c r="G20" t="s">
        <v>76</v>
      </c>
      <c r="H20">
        <v>23.513000000000002</v>
      </c>
      <c r="I20">
        <v>25.902999999999999</v>
      </c>
      <c r="J20">
        <v>23.513000000000002</v>
      </c>
      <c r="K20">
        <v>23.513000000000002</v>
      </c>
      <c r="L20" t="s">
        <v>26</v>
      </c>
      <c r="M20" t="s">
        <v>40</v>
      </c>
      <c r="N20" t="s">
        <v>35</v>
      </c>
      <c r="O20" t="s">
        <v>35</v>
      </c>
      <c r="P20" t="s">
        <v>35</v>
      </c>
      <c r="Q20" t="s">
        <v>101</v>
      </c>
      <c r="R20" t="s">
        <v>26</v>
      </c>
      <c r="S20" t="s">
        <v>40</v>
      </c>
      <c r="T20" t="s">
        <v>35</v>
      </c>
      <c r="U20" t="s">
        <v>35</v>
      </c>
      <c r="V20" t="s">
        <v>35</v>
      </c>
      <c r="W20" t="s">
        <v>78</v>
      </c>
      <c r="X20">
        <v>12149</v>
      </c>
    </row>
    <row r="21" spans="1:24" x14ac:dyDescent="0.25">
      <c r="A21">
        <v>10</v>
      </c>
      <c r="B21">
        <v>1.0082772315852599</v>
      </c>
      <c r="C21" t="s">
        <v>102</v>
      </c>
      <c r="D21">
        <v>0.142828368856914</v>
      </c>
      <c r="E21">
        <v>0.18567687951398801</v>
      </c>
      <c r="F21">
        <v>0.18719612456374701</v>
      </c>
      <c r="G21" t="s">
        <v>76</v>
      </c>
      <c r="H21">
        <v>49.415999999999997</v>
      </c>
      <c r="I21">
        <v>25.902999999999999</v>
      </c>
      <c r="J21">
        <v>49.415999999999997</v>
      </c>
      <c r="K21">
        <v>49.415999999999997</v>
      </c>
      <c r="L21" t="s">
        <v>26</v>
      </c>
      <c r="M21" t="s">
        <v>40</v>
      </c>
      <c r="N21" t="s">
        <v>35</v>
      </c>
      <c r="O21" t="s">
        <v>35</v>
      </c>
      <c r="P21" t="s">
        <v>35</v>
      </c>
      <c r="Q21" t="s">
        <v>103</v>
      </c>
      <c r="R21" t="s">
        <v>26</v>
      </c>
      <c r="S21" t="s">
        <v>40</v>
      </c>
      <c r="T21" t="s">
        <v>35</v>
      </c>
      <c r="U21" t="s">
        <v>35</v>
      </c>
      <c r="V21" t="s">
        <v>35</v>
      </c>
      <c r="W21" t="s">
        <v>78</v>
      </c>
      <c r="X21">
        <v>12149</v>
      </c>
    </row>
    <row r="22" spans="1:24" x14ac:dyDescent="0.25">
      <c r="A22">
        <v>11</v>
      </c>
      <c r="B22">
        <v>1.0547442709761099</v>
      </c>
      <c r="C22" t="s">
        <v>104</v>
      </c>
      <c r="D22">
        <v>9.60430477347647E-2</v>
      </c>
      <c r="E22">
        <v>0.124855962055194</v>
      </c>
      <c r="F22">
        <v>0.13499015462904401</v>
      </c>
      <c r="G22" t="s">
        <v>105</v>
      </c>
      <c r="H22">
        <v>30.36</v>
      </c>
      <c r="I22">
        <v>21.116</v>
      </c>
      <c r="J22">
        <v>30.36</v>
      </c>
      <c r="K22">
        <v>30.36</v>
      </c>
      <c r="L22" t="s">
        <v>106</v>
      </c>
      <c r="M22" t="s">
        <v>107</v>
      </c>
      <c r="N22" t="s">
        <v>108</v>
      </c>
      <c r="O22" t="s">
        <v>109</v>
      </c>
      <c r="P22" t="s">
        <v>110</v>
      </c>
      <c r="Q22" t="s">
        <v>111</v>
      </c>
      <c r="R22" t="s">
        <v>106</v>
      </c>
      <c r="S22" t="s">
        <v>107</v>
      </c>
      <c r="T22" t="s">
        <v>108</v>
      </c>
      <c r="U22" t="s">
        <v>109</v>
      </c>
      <c r="V22" t="s">
        <v>112</v>
      </c>
      <c r="W22" t="s">
        <v>113</v>
      </c>
      <c r="X22">
        <v>12160</v>
      </c>
    </row>
    <row r="23" spans="1:24" x14ac:dyDescent="0.25">
      <c r="A23">
        <v>11</v>
      </c>
      <c r="B23">
        <v>1.0547442709761099</v>
      </c>
      <c r="C23" t="s">
        <v>114</v>
      </c>
      <c r="D23">
        <v>9.60430477347647E-2</v>
      </c>
      <c r="E23">
        <v>0.124855962055194</v>
      </c>
      <c r="F23">
        <v>0.12798377610917799</v>
      </c>
      <c r="G23" t="s">
        <v>105</v>
      </c>
      <c r="H23">
        <v>51.475999999999999</v>
      </c>
      <c r="I23">
        <v>21.116</v>
      </c>
      <c r="J23">
        <v>48.354999999999997</v>
      </c>
      <c r="K23">
        <v>52.304000000000002</v>
      </c>
      <c r="L23" t="s">
        <v>106</v>
      </c>
      <c r="M23" t="s">
        <v>107</v>
      </c>
      <c r="N23" t="s">
        <v>35</v>
      </c>
      <c r="O23" t="s">
        <v>35</v>
      </c>
      <c r="P23" t="s">
        <v>35</v>
      </c>
      <c r="Q23" t="s">
        <v>115</v>
      </c>
      <c r="R23" t="s">
        <v>106</v>
      </c>
      <c r="S23" t="s">
        <v>107</v>
      </c>
      <c r="T23" t="s">
        <v>108</v>
      </c>
      <c r="U23" t="s">
        <v>109</v>
      </c>
      <c r="V23" t="s">
        <v>112</v>
      </c>
      <c r="W23" t="s">
        <v>113</v>
      </c>
      <c r="X23">
        <v>12160</v>
      </c>
    </row>
    <row r="24" spans="1:24" x14ac:dyDescent="0.25">
      <c r="A24">
        <v>12</v>
      </c>
      <c r="B24">
        <v>1.05076376316279</v>
      </c>
      <c r="C24" t="s">
        <v>116</v>
      </c>
      <c r="D24">
        <v>0.115140511708047</v>
      </c>
      <c r="E24">
        <v>0.149682665220462</v>
      </c>
      <c r="F24">
        <v>0.15373511771137299</v>
      </c>
      <c r="G24" t="s">
        <v>117</v>
      </c>
      <c r="H24">
        <v>38.370899999999999</v>
      </c>
      <c r="I24">
        <v>23.6889</v>
      </c>
      <c r="J24">
        <v>38.375999999999998</v>
      </c>
      <c r="K24">
        <v>38.3658</v>
      </c>
      <c r="L24" t="s">
        <v>26</v>
      </c>
      <c r="M24" t="s">
        <v>40</v>
      </c>
      <c r="N24" t="s">
        <v>35</v>
      </c>
      <c r="O24" t="s">
        <v>35</v>
      </c>
      <c r="P24" t="s">
        <v>35</v>
      </c>
      <c r="Q24" t="s">
        <v>118</v>
      </c>
      <c r="R24" t="s">
        <v>26</v>
      </c>
      <c r="S24" t="s">
        <v>40</v>
      </c>
      <c r="T24" t="s">
        <v>35</v>
      </c>
      <c r="U24" t="s">
        <v>35</v>
      </c>
      <c r="V24" t="s">
        <v>35</v>
      </c>
      <c r="W24" t="s">
        <v>119</v>
      </c>
      <c r="X24">
        <v>12791</v>
      </c>
    </row>
    <row r="25" spans="1:24" x14ac:dyDescent="0.25">
      <c r="A25">
        <v>12</v>
      </c>
      <c r="B25">
        <v>1.05076376316279</v>
      </c>
      <c r="C25" t="s">
        <v>120</v>
      </c>
      <c r="D25">
        <v>0.115140511708047</v>
      </c>
      <c r="E25">
        <v>0.149682665220462</v>
      </c>
      <c r="F25">
        <v>0.16153929081667701</v>
      </c>
      <c r="G25" t="s">
        <v>117</v>
      </c>
      <c r="H25">
        <v>14.682</v>
      </c>
      <c r="I25">
        <v>23.6889</v>
      </c>
      <c r="J25">
        <v>14.683999999999999</v>
      </c>
      <c r="K25">
        <v>14.667999999999999</v>
      </c>
      <c r="L25" t="s">
        <v>26</v>
      </c>
      <c r="M25" t="s">
        <v>40</v>
      </c>
      <c r="N25" t="s">
        <v>35</v>
      </c>
      <c r="O25" t="s">
        <v>35</v>
      </c>
      <c r="P25" t="s">
        <v>35</v>
      </c>
      <c r="Q25" t="s">
        <v>121</v>
      </c>
      <c r="R25" t="s">
        <v>26</v>
      </c>
      <c r="S25" t="s">
        <v>40</v>
      </c>
      <c r="T25" t="s">
        <v>35</v>
      </c>
      <c r="U25" t="s">
        <v>35</v>
      </c>
      <c r="V25" t="s">
        <v>35</v>
      </c>
      <c r="W25" t="s">
        <v>119</v>
      </c>
      <c r="X25">
        <v>12791</v>
      </c>
    </row>
    <row r="26" spans="1:24" x14ac:dyDescent="0.25">
      <c r="A26">
        <v>13</v>
      </c>
      <c r="B26">
        <v>-1.01803442244836</v>
      </c>
      <c r="C26" t="s">
        <v>122</v>
      </c>
      <c r="D26">
        <v>4.43863795973507E-2</v>
      </c>
      <c r="E26">
        <v>5.7702293476555998E-2</v>
      </c>
      <c r="F26">
        <v>0.122065299715457</v>
      </c>
      <c r="G26" t="s">
        <v>123</v>
      </c>
      <c r="H26">
        <v>25.6</v>
      </c>
      <c r="I26">
        <v>39.406999999999996</v>
      </c>
      <c r="J26">
        <v>25.6</v>
      </c>
      <c r="K26">
        <v>25.6</v>
      </c>
      <c r="L26" t="s">
        <v>26</v>
      </c>
      <c r="M26" t="s">
        <v>27</v>
      </c>
      <c r="N26" t="s">
        <v>124</v>
      </c>
      <c r="O26" t="s">
        <v>125</v>
      </c>
      <c r="P26" t="s">
        <v>126</v>
      </c>
      <c r="Q26" t="s">
        <v>127</v>
      </c>
      <c r="R26" t="s">
        <v>26</v>
      </c>
      <c r="S26" t="s">
        <v>27</v>
      </c>
      <c r="T26" t="s">
        <v>35</v>
      </c>
      <c r="U26" t="s">
        <v>35</v>
      </c>
      <c r="V26" t="s">
        <v>35</v>
      </c>
      <c r="W26" t="s">
        <v>128</v>
      </c>
      <c r="X26">
        <v>13237</v>
      </c>
    </row>
    <row r="27" spans="1:24" x14ac:dyDescent="0.25">
      <c r="A27">
        <v>13</v>
      </c>
      <c r="B27">
        <v>-1.01803442244836</v>
      </c>
      <c r="C27" t="s">
        <v>129</v>
      </c>
      <c r="D27">
        <v>4.43863795973507E-2</v>
      </c>
      <c r="E27">
        <v>5.7702293476555998E-2</v>
      </c>
      <c r="F27">
        <v>0.12426667689681101</v>
      </c>
      <c r="G27" t="s">
        <v>123</v>
      </c>
      <c r="H27">
        <v>65.007000000000005</v>
      </c>
      <c r="I27">
        <v>39.406999999999996</v>
      </c>
      <c r="J27">
        <v>71.333299999999994</v>
      </c>
      <c r="K27">
        <v>62.015000000000001</v>
      </c>
      <c r="L27" t="s">
        <v>26</v>
      </c>
      <c r="M27" t="s">
        <v>27</v>
      </c>
      <c r="N27" t="s">
        <v>35</v>
      </c>
      <c r="O27" t="s">
        <v>35</v>
      </c>
      <c r="P27" t="s">
        <v>35</v>
      </c>
      <c r="Q27" t="s">
        <v>130</v>
      </c>
      <c r="R27" t="s">
        <v>26</v>
      </c>
      <c r="S27" t="s">
        <v>27</v>
      </c>
      <c r="T27" t="s">
        <v>35</v>
      </c>
      <c r="U27" t="s">
        <v>35</v>
      </c>
      <c r="V27" t="s">
        <v>35</v>
      </c>
      <c r="W27" t="s">
        <v>128</v>
      </c>
      <c r="X27">
        <v>13237</v>
      </c>
    </row>
    <row r="28" spans="1:24" x14ac:dyDescent="0.25">
      <c r="A28">
        <v>14</v>
      </c>
      <c r="B28">
        <v>-1.0892988648978099</v>
      </c>
      <c r="C28" t="s">
        <v>55</v>
      </c>
      <c r="D28">
        <v>4.8814256125326499E-2</v>
      </c>
      <c r="E28">
        <v>6.3458532962924405E-2</v>
      </c>
      <c r="F28">
        <v>7.1125679865466598E-2</v>
      </c>
      <c r="G28" t="s">
        <v>131</v>
      </c>
      <c r="H28">
        <v>48.985999999999997</v>
      </c>
      <c r="I28">
        <v>22.710699999999999</v>
      </c>
      <c r="J28">
        <v>48.436</v>
      </c>
      <c r="K28">
        <v>54.18</v>
      </c>
      <c r="L28" t="s">
        <v>26</v>
      </c>
      <c r="M28" t="s">
        <v>40</v>
      </c>
      <c r="N28" t="s">
        <v>35</v>
      </c>
      <c r="O28" t="s">
        <v>35</v>
      </c>
      <c r="P28" t="s">
        <v>35</v>
      </c>
      <c r="Q28" t="s">
        <v>57</v>
      </c>
      <c r="R28" t="s">
        <v>26</v>
      </c>
      <c r="S28" t="s">
        <v>40</v>
      </c>
      <c r="T28" t="s">
        <v>84</v>
      </c>
      <c r="U28" t="s">
        <v>132</v>
      </c>
      <c r="V28" t="s">
        <v>133</v>
      </c>
      <c r="W28" t="s">
        <v>134</v>
      </c>
      <c r="X28">
        <v>13906</v>
      </c>
    </row>
    <row r="29" spans="1:24" x14ac:dyDescent="0.25">
      <c r="A29">
        <v>14</v>
      </c>
      <c r="B29">
        <v>-1.0892988648978099</v>
      </c>
      <c r="C29" t="s">
        <v>135</v>
      </c>
      <c r="D29">
        <v>4.8814256125326499E-2</v>
      </c>
      <c r="E29">
        <v>6.3458532962924405E-2</v>
      </c>
      <c r="F29">
        <v>7.7477122342537896E-2</v>
      </c>
      <c r="G29" t="s">
        <v>131</v>
      </c>
      <c r="H29">
        <v>71.696700000000007</v>
      </c>
      <c r="I29">
        <v>22.710699999999999</v>
      </c>
      <c r="J29">
        <v>71.710999999999999</v>
      </c>
      <c r="K29">
        <v>71.488699999999994</v>
      </c>
      <c r="L29" t="s">
        <v>26</v>
      </c>
      <c r="M29" t="s">
        <v>40</v>
      </c>
      <c r="N29" t="s">
        <v>35</v>
      </c>
      <c r="O29" t="s">
        <v>35</v>
      </c>
      <c r="P29" t="s">
        <v>35</v>
      </c>
      <c r="Q29" t="s">
        <v>136</v>
      </c>
      <c r="R29" t="s">
        <v>26</v>
      </c>
      <c r="S29" t="s">
        <v>40</v>
      </c>
      <c r="T29" t="s">
        <v>84</v>
      </c>
      <c r="U29" t="s">
        <v>132</v>
      </c>
      <c r="V29" t="s">
        <v>133</v>
      </c>
      <c r="W29" t="s">
        <v>134</v>
      </c>
      <c r="X29">
        <v>13906</v>
      </c>
    </row>
    <row r="30" spans="1:24" x14ac:dyDescent="0.25">
      <c r="A30">
        <v>15</v>
      </c>
      <c r="B30">
        <v>1.0037984320217199</v>
      </c>
      <c r="C30" t="s">
        <v>137</v>
      </c>
      <c r="D30">
        <v>0.14314299486062501</v>
      </c>
      <c r="E30">
        <v>0.18608589331881301</v>
      </c>
      <c r="F30">
        <v>0.187263315648485</v>
      </c>
      <c r="G30" t="s">
        <v>138</v>
      </c>
      <c r="H30">
        <v>49.292999999999999</v>
      </c>
      <c r="I30">
        <v>25.548500000000001</v>
      </c>
      <c r="J30">
        <v>48.338000000000001</v>
      </c>
      <c r="K30">
        <v>49.555</v>
      </c>
      <c r="L30" t="s">
        <v>26</v>
      </c>
      <c r="M30" t="s">
        <v>40</v>
      </c>
      <c r="N30" t="s">
        <v>35</v>
      </c>
      <c r="O30" t="s">
        <v>35</v>
      </c>
      <c r="P30" t="s">
        <v>35</v>
      </c>
      <c r="Q30" t="s">
        <v>139</v>
      </c>
      <c r="R30" t="s">
        <v>26</v>
      </c>
      <c r="S30" t="s">
        <v>46</v>
      </c>
      <c r="T30" t="s">
        <v>50</v>
      </c>
      <c r="U30" t="s">
        <v>140</v>
      </c>
      <c r="V30" t="s">
        <v>141</v>
      </c>
      <c r="W30" t="s">
        <v>142</v>
      </c>
      <c r="X30">
        <v>14598</v>
      </c>
    </row>
    <row r="31" spans="1:24" x14ac:dyDescent="0.25">
      <c r="A31">
        <v>15</v>
      </c>
      <c r="B31">
        <v>1.0037984320217199</v>
      </c>
      <c r="C31" t="s">
        <v>143</v>
      </c>
      <c r="D31">
        <v>0.14314299486062501</v>
      </c>
      <c r="E31">
        <v>0.18608589331881301</v>
      </c>
      <c r="F31">
        <v>0.18797462262313899</v>
      </c>
      <c r="G31" t="s">
        <v>138</v>
      </c>
      <c r="H31">
        <v>23.744499999999999</v>
      </c>
      <c r="I31">
        <v>25.548500000000001</v>
      </c>
      <c r="J31">
        <v>23.321999999999999</v>
      </c>
      <c r="K31">
        <v>35.582999999999998</v>
      </c>
      <c r="L31" t="s">
        <v>26</v>
      </c>
      <c r="M31" t="s">
        <v>27</v>
      </c>
      <c r="N31" t="s">
        <v>35</v>
      </c>
      <c r="O31" t="s">
        <v>35</v>
      </c>
      <c r="P31" t="s">
        <v>35</v>
      </c>
      <c r="Q31" t="s">
        <v>144</v>
      </c>
      <c r="R31" t="s">
        <v>26</v>
      </c>
      <c r="S31" t="s">
        <v>46</v>
      </c>
      <c r="T31" t="s">
        <v>50</v>
      </c>
      <c r="U31" t="s">
        <v>140</v>
      </c>
      <c r="V31" t="s">
        <v>141</v>
      </c>
      <c r="W31" t="s">
        <v>142</v>
      </c>
      <c r="X31">
        <v>14598</v>
      </c>
    </row>
    <row r="32" spans="1:24" x14ac:dyDescent="0.25">
      <c r="A32">
        <v>16</v>
      </c>
      <c r="B32">
        <v>-1.0149541771350501</v>
      </c>
      <c r="C32" t="s">
        <v>145</v>
      </c>
      <c r="D32">
        <v>0.10645877263483899</v>
      </c>
      <c r="E32">
        <v>0.13839640442529</v>
      </c>
      <c r="F32">
        <v>0.18975157382697899</v>
      </c>
      <c r="G32" t="s">
        <v>146</v>
      </c>
      <c r="H32">
        <v>43.344000000000001</v>
      </c>
      <c r="I32">
        <v>24.764299999999999</v>
      </c>
      <c r="J32">
        <v>43.344000000000001</v>
      </c>
      <c r="K32">
        <v>43.344000000000001</v>
      </c>
      <c r="L32" t="s">
        <v>106</v>
      </c>
      <c r="M32" t="s">
        <v>107</v>
      </c>
      <c r="N32" t="s">
        <v>35</v>
      </c>
      <c r="O32" t="s">
        <v>35</v>
      </c>
      <c r="P32" t="s">
        <v>35</v>
      </c>
      <c r="Q32" t="s">
        <v>147</v>
      </c>
      <c r="R32" t="s">
        <v>106</v>
      </c>
      <c r="S32" t="s">
        <v>107</v>
      </c>
      <c r="T32" t="s">
        <v>108</v>
      </c>
      <c r="U32" t="s">
        <v>109</v>
      </c>
      <c r="V32" t="s">
        <v>148</v>
      </c>
      <c r="W32" t="s">
        <v>149</v>
      </c>
      <c r="X32">
        <v>14952</v>
      </c>
    </row>
    <row r="33" spans="1:24" x14ac:dyDescent="0.25">
      <c r="A33">
        <v>16</v>
      </c>
      <c r="B33">
        <v>-1.0149541771350501</v>
      </c>
      <c r="C33" t="s">
        <v>150</v>
      </c>
      <c r="D33">
        <v>0.10645877263483899</v>
      </c>
      <c r="E33">
        <v>0.13839640442529</v>
      </c>
      <c r="F33">
        <v>0.192589152473642</v>
      </c>
      <c r="G33" t="s">
        <v>146</v>
      </c>
      <c r="H33">
        <v>68.1083</v>
      </c>
      <c r="I33">
        <v>24.764299999999999</v>
      </c>
      <c r="J33">
        <v>68.111000000000004</v>
      </c>
      <c r="K33">
        <v>44.56</v>
      </c>
      <c r="L33" t="s">
        <v>106</v>
      </c>
      <c r="M33" t="s">
        <v>107</v>
      </c>
      <c r="N33" t="s">
        <v>35</v>
      </c>
      <c r="O33" t="s">
        <v>35</v>
      </c>
      <c r="P33" t="s">
        <v>35</v>
      </c>
      <c r="Q33" t="s">
        <v>151</v>
      </c>
      <c r="R33" t="s">
        <v>106</v>
      </c>
      <c r="S33" t="s">
        <v>107</v>
      </c>
      <c r="T33" t="s">
        <v>108</v>
      </c>
      <c r="U33" t="s">
        <v>109</v>
      </c>
      <c r="V33" t="s">
        <v>148</v>
      </c>
      <c r="W33" t="s">
        <v>149</v>
      </c>
      <c r="X33">
        <v>14952</v>
      </c>
    </row>
    <row r="34" spans="1:24" x14ac:dyDescent="0.25">
      <c r="A34">
        <v>17</v>
      </c>
      <c r="B34">
        <v>-1.01463065219903</v>
      </c>
      <c r="C34" t="s">
        <v>152</v>
      </c>
      <c r="D34">
        <v>0.12278828261279</v>
      </c>
      <c r="E34">
        <v>0.15962476739662701</v>
      </c>
      <c r="F34">
        <v>0.163179947215146</v>
      </c>
      <c r="G34" t="s">
        <v>135</v>
      </c>
      <c r="H34">
        <v>61.64</v>
      </c>
      <c r="I34">
        <v>58.573999999999998</v>
      </c>
      <c r="J34">
        <v>76.775000000000006</v>
      </c>
      <c r="K34">
        <v>60.7</v>
      </c>
      <c r="L34" t="s">
        <v>26</v>
      </c>
      <c r="M34" t="s">
        <v>40</v>
      </c>
      <c r="N34" t="s">
        <v>84</v>
      </c>
      <c r="O34" t="s">
        <v>153</v>
      </c>
      <c r="P34" t="s">
        <v>154</v>
      </c>
      <c r="Q34" t="s">
        <v>155</v>
      </c>
      <c r="R34" t="s">
        <v>26</v>
      </c>
      <c r="S34" t="s">
        <v>40</v>
      </c>
      <c r="T34" t="s">
        <v>35</v>
      </c>
      <c r="U34" t="s">
        <v>35</v>
      </c>
      <c r="V34" t="s">
        <v>35</v>
      </c>
      <c r="W34" t="s">
        <v>136</v>
      </c>
      <c r="X34">
        <v>21630</v>
      </c>
    </row>
    <row r="35" spans="1:24" x14ac:dyDescent="0.25">
      <c r="A35">
        <v>17</v>
      </c>
      <c r="B35">
        <v>-1.01463065219903</v>
      </c>
      <c r="C35" t="s">
        <v>71</v>
      </c>
      <c r="D35">
        <v>0.12278828261279</v>
      </c>
      <c r="E35">
        <v>0.15962476739662701</v>
      </c>
      <c r="F35">
        <v>0.160826944131328</v>
      </c>
      <c r="G35" t="s">
        <v>135</v>
      </c>
      <c r="H35">
        <v>3.0659999999999998</v>
      </c>
      <c r="I35">
        <v>58.573999999999998</v>
      </c>
      <c r="J35">
        <v>3.0659999999999998</v>
      </c>
      <c r="K35">
        <v>3.0659999999999998</v>
      </c>
      <c r="L35" t="s">
        <v>26</v>
      </c>
      <c r="M35" t="s">
        <v>40</v>
      </c>
      <c r="N35" t="s">
        <v>35</v>
      </c>
      <c r="O35" t="s">
        <v>35</v>
      </c>
      <c r="P35" t="s">
        <v>35</v>
      </c>
      <c r="Q35" t="s">
        <v>73</v>
      </c>
      <c r="R35" t="s">
        <v>26</v>
      </c>
      <c r="S35" t="s">
        <v>40</v>
      </c>
      <c r="T35" t="s">
        <v>35</v>
      </c>
      <c r="U35" t="s">
        <v>35</v>
      </c>
      <c r="V35" t="s">
        <v>35</v>
      </c>
      <c r="W35" t="s">
        <v>136</v>
      </c>
      <c r="X35">
        <v>21630</v>
      </c>
    </row>
    <row r="36" spans="1:24" x14ac:dyDescent="0.25">
      <c r="A36">
        <v>18</v>
      </c>
      <c r="B36">
        <v>1.0650837240740101</v>
      </c>
      <c r="C36" t="s">
        <v>156</v>
      </c>
      <c r="D36">
        <v>8.3476614522365905E-2</v>
      </c>
      <c r="E36">
        <v>0.108519598879076</v>
      </c>
      <c r="F36">
        <v>0.183135474411834</v>
      </c>
      <c r="G36" t="s">
        <v>157</v>
      </c>
      <c r="H36">
        <v>67.568600000000004</v>
      </c>
      <c r="I36">
        <v>24.5916</v>
      </c>
      <c r="J36">
        <v>67.602500000000006</v>
      </c>
      <c r="K36">
        <v>64.614400000000003</v>
      </c>
      <c r="L36" t="s">
        <v>158</v>
      </c>
      <c r="M36" t="s">
        <v>159</v>
      </c>
      <c r="N36" t="s">
        <v>35</v>
      </c>
      <c r="O36" t="s">
        <v>35</v>
      </c>
      <c r="P36" t="s">
        <v>35</v>
      </c>
      <c r="Q36" t="s">
        <v>160</v>
      </c>
      <c r="R36" t="s">
        <v>158</v>
      </c>
      <c r="S36" t="s">
        <v>161</v>
      </c>
      <c r="T36" t="s">
        <v>35</v>
      </c>
      <c r="U36" t="s">
        <v>35</v>
      </c>
      <c r="V36" t="s">
        <v>35</v>
      </c>
      <c r="W36" t="s">
        <v>162</v>
      </c>
      <c r="X36">
        <v>21631</v>
      </c>
    </row>
    <row r="37" spans="1:24" x14ac:dyDescent="0.25">
      <c r="A37">
        <v>18</v>
      </c>
      <c r="B37">
        <v>1.0650837240740101</v>
      </c>
      <c r="C37" t="s">
        <v>163</v>
      </c>
      <c r="D37">
        <v>8.3476614522365905E-2</v>
      </c>
      <c r="E37">
        <v>0.108519598879076</v>
      </c>
      <c r="F37">
        <v>0.19505461309661701</v>
      </c>
      <c r="G37" t="s">
        <v>157</v>
      </c>
      <c r="H37">
        <v>42.976999999999997</v>
      </c>
      <c r="I37">
        <v>24.5916</v>
      </c>
      <c r="J37">
        <v>44.831000000000003</v>
      </c>
      <c r="K37">
        <v>42.384999999999998</v>
      </c>
      <c r="L37" t="s">
        <v>158</v>
      </c>
      <c r="M37" t="s">
        <v>159</v>
      </c>
      <c r="N37" t="s">
        <v>35</v>
      </c>
      <c r="O37" t="s">
        <v>35</v>
      </c>
      <c r="P37" t="s">
        <v>35</v>
      </c>
      <c r="Q37" t="s">
        <v>164</v>
      </c>
      <c r="R37" t="s">
        <v>158</v>
      </c>
      <c r="S37" t="s">
        <v>161</v>
      </c>
      <c r="T37" t="s">
        <v>35</v>
      </c>
      <c r="U37" t="s">
        <v>35</v>
      </c>
      <c r="V37" t="s">
        <v>35</v>
      </c>
      <c r="W37" t="s">
        <v>162</v>
      </c>
      <c r="X37">
        <v>21631</v>
      </c>
    </row>
    <row r="38" spans="1:24" x14ac:dyDescent="0.25">
      <c r="A38">
        <v>19</v>
      </c>
      <c r="B38">
        <v>1.0528753562656099</v>
      </c>
      <c r="C38" t="s">
        <v>165</v>
      </c>
      <c r="D38">
        <v>6.6170404912469394E-2</v>
      </c>
      <c r="E38">
        <v>8.6021526386210204E-2</v>
      </c>
      <c r="F38">
        <v>0.35841680823432398</v>
      </c>
      <c r="G38" t="s">
        <v>166</v>
      </c>
      <c r="H38">
        <v>54.849699999999999</v>
      </c>
      <c r="I38">
        <v>24.723199999999999</v>
      </c>
      <c r="J38">
        <v>54.885800000000003</v>
      </c>
      <c r="K38">
        <v>42.402000000000001</v>
      </c>
      <c r="L38" t="s">
        <v>167</v>
      </c>
      <c r="M38" t="s">
        <v>168</v>
      </c>
      <c r="N38" t="s">
        <v>35</v>
      </c>
      <c r="O38" t="s">
        <v>35</v>
      </c>
      <c r="P38" t="s">
        <v>35</v>
      </c>
      <c r="Q38" t="s">
        <v>169</v>
      </c>
      <c r="R38" t="s">
        <v>167</v>
      </c>
      <c r="S38" t="s">
        <v>170</v>
      </c>
      <c r="T38" t="s">
        <v>35</v>
      </c>
      <c r="U38" t="s">
        <v>35</v>
      </c>
      <c r="V38" t="s">
        <v>35</v>
      </c>
      <c r="W38" t="s">
        <v>171</v>
      </c>
      <c r="X38">
        <v>24852</v>
      </c>
    </row>
    <row r="39" spans="1:24" x14ac:dyDescent="0.25">
      <c r="A39">
        <v>19</v>
      </c>
      <c r="B39">
        <v>1.0528753562656099</v>
      </c>
      <c r="C39" t="s">
        <v>172</v>
      </c>
      <c r="D39">
        <v>6.6170404912469394E-2</v>
      </c>
      <c r="E39">
        <v>8.6021526386210204E-2</v>
      </c>
      <c r="F39">
        <v>0.37736822466129799</v>
      </c>
      <c r="G39" t="s">
        <v>166</v>
      </c>
      <c r="H39">
        <v>30.1265</v>
      </c>
      <c r="I39">
        <v>24.723199999999999</v>
      </c>
      <c r="J39">
        <v>30.138999999999999</v>
      </c>
      <c r="K39">
        <v>30.114000000000001</v>
      </c>
      <c r="L39" t="s">
        <v>167</v>
      </c>
      <c r="M39" t="s">
        <v>168</v>
      </c>
      <c r="N39" t="s">
        <v>35</v>
      </c>
      <c r="O39" t="s">
        <v>35</v>
      </c>
      <c r="P39" t="s">
        <v>35</v>
      </c>
      <c r="Q39" t="s">
        <v>173</v>
      </c>
      <c r="R39" t="s">
        <v>167</v>
      </c>
      <c r="S39" t="s">
        <v>170</v>
      </c>
      <c r="T39" t="s">
        <v>35</v>
      </c>
      <c r="U39" t="s">
        <v>35</v>
      </c>
      <c r="V39" t="s">
        <v>35</v>
      </c>
      <c r="W39" t="s">
        <v>171</v>
      </c>
      <c r="X39">
        <v>24852</v>
      </c>
    </row>
    <row r="40" spans="1:24" x14ac:dyDescent="0.25">
      <c r="A40">
        <v>20</v>
      </c>
      <c r="B40">
        <v>-1.0019452030524101</v>
      </c>
      <c r="C40" t="s">
        <v>174</v>
      </c>
      <c r="D40">
        <v>8.2917547246630696E-2</v>
      </c>
      <c r="E40">
        <v>0.10779281142062</v>
      </c>
      <c r="F40">
        <v>0.13241874730831099</v>
      </c>
      <c r="G40" t="s">
        <v>92</v>
      </c>
      <c r="H40">
        <v>54.841000000000001</v>
      </c>
      <c r="I40">
        <v>29.010999999999999</v>
      </c>
      <c r="J40">
        <v>54.841000000000001</v>
      </c>
      <c r="K40">
        <v>54.841000000000001</v>
      </c>
      <c r="L40" t="s">
        <v>26</v>
      </c>
      <c r="M40" t="s">
        <v>46</v>
      </c>
      <c r="N40" t="s">
        <v>50</v>
      </c>
      <c r="O40" t="s">
        <v>140</v>
      </c>
      <c r="P40" t="s">
        <v>175</v>
      </c>
      <c r="Q40" t="s">
        <v>176</v>
      </c>
      <c r="R40" t="s">
        <v>26</v>
      </c>
      <c r="S40" t="s">
        <v>27</v>
      </c>
      <c r="T40" t="s">
        <v>35</v>
      </c>
      <c r="U40" t="s">
        <v>35</v>
      </c>
      <c r="V40" t="s">
        <v>35</v>
      </c>
      <c r="W40" t="s">
        <v>94</v>
      </c>
      <c r="X40">
        <v>27375</v>
      </c>
    </row>
    <row r="41" spans="1:24" x14ac:dyDescent="0.25">
      <c r="A41">
        <v>20</v>
      </c>
      <c r="B41">
        <v>-1.0019452030524101</v>
      </c>
      <c r="C41" t="s">
        <v>177</v>
      </c>
      <c r="D41">
        <v>8.2917547246630696E-2</v>
      </c>
      <c r="E41">
        <v>0.10779281142062</v>
      </c>
      <c r="F41">
        <v>0.132161666032134</v>
      </c>
      <c r="G41" t="s">
        <v>92</v>
      </c>
      <c r="H41">
        <v>25.83</v>
      </c>
      <c r="I41">
        <v>29.010999999999999</v>
      </c>
      <c r="J41">
        <v>25.83</v>
      </c>
      <c r="K41">
        <v>25.83</v>
      </c>
      <c r="L41" t="s">
        <v>26</v>
      </c>
      <c r="M41" t="s">
        <v>46</v>
      </c>
      <c r="N41" t="s">
        <v>50</v>
      </c>
      <c r="O41" t="s">
        <v>178</v>
      </c>
      <c r="P41" t="s">
        <v>179</v>
      </c>
      <c r="Q41" t="s">
        <v>180</v>
      </c>
      <c r="R41" t="s">
        <v>26</v>
      </c>
      <c r="S41" t="s">
        <v>27</v>
      </c>
      <c r="T41" t="s">
        <v>35</v>
      </c>
      <c r="U41" t="s">
        <v>35</v>
      </c>
      <c r="V41" t="s">
        <v>35</v>
      </c>
      <c r="W41" t="s">
        <v>94</v>
      </c>
      <c r="X41">
        <v>27375</v>
      </c>
    </row>
    <row r="42" spans="1:24" x14ac:dyDescent="0.25">
      <c r="A42">
        <v>21</v>
      </c>
      <c r="B42">
        <v>1.0789067340756699</v>
      </c>
      <c r="C42" t="s">
        <v>181</v>
      </c>
      <c r="D42">
        <v>6.0899687806814998E-2</v>
      </c>
      <c r="E42">
        <v>7.9169594148859504E-2</v>
      </c>
      <c r="F42">
        <v>0.36389193005685799</v>
      </c>
      <c r="G42" t="s">
        <v>182</v>
      </c>
      <c r="H42">
        <v>42.402000000000001</v>
      </c>
      <c r="I42">
        <v>23.053999999999998</v>
      </c>
      <c r="J42">
        <v>42.402000000000001</v>
      </c>
      <c r="K42">
        <v>42.402000000000001</v>
      </c>
      <c r="L42" t="s">
        <v>167</v>
      </c>
      <c r="M42" t="s">
        <v>168</v>
      </c>
      <c r="N42" t="s">
        <v>35</v>
      </c>
      <c r="O42" t="s">
        <v>35</v>
      </c>
      <c r="P42" t="s">
        <v>35</v>
      </c>
      <c r="Q42" t="s">
        <v>183</v>
      </c>
      <c r="R42" t="s">
        <v>167</v>
      </c>
      <c r="S42" t="s">
        <v>170</v>
      </c>
      <c r="T42" t="s">
        <v>35</v>
      </c>
      <c r="U42" t="s">
        <v>35</v>
      </c>
      <c r="V42" t="s">
        <v>35</v>
      </c>
      <c r="W42" t="s">
        <v>184</v>
      </c>
      <c r="X42">
        <v>28795</v>
      </c>
    </row>
    <row r="43" spans="1:24" x14ac:dyDescent="0.25">
      <c r="A43">
        <v>21</v>
      </c>
      <c r="B43">
        <v>1.0789067340756699</v>
      </c>
      <c r="C43" t="s">
        <v>185</v>
      </c>
      <c r="D43">
        <v>6.0899687806814998E-2</v>
      </c>
      <c r="E43">
        <v>7.9169594148859504E-2</v>
      </c>
      <c r="F43">
        <v>0.39260545381413797</v>
      </c>
      <c r="G43" t="s">
        <v>182</v>
      </c>
      <c r="H43">
        <v>19.347999999999999</v>
      </c>
      <c r="I43">
        <v>23.053999999999998</v>
      </c>
      <c r="J43">
        <v>19.347999999999999</v>
      </c>
      <c r="K43">
        <v>19.347999999999999</v>
      </c>
      <c r="L43" t="s">
        <v>167</v>
      </c>
      <c r="M43" t="s">
        <v>168</v>
      </c>
      <c r="N43" t="s">
        <v>35</v>
      </c>
      <c r="O43" t="s">
        <v>35</v>
      </c>
      <c r="P43" t="s">
        <v>35</v>
      </c>
      <c r="Q43" t="s">
        <v>186</v>
      </c>
      <c r="R43" t="s">
        <v>167</v>
      </c>
      <c r="S43" t="s">
        <v>170</v>
      </c>
      <c r="T43" t="s">
        <v>35</v>
      </c>
      <c r="U43" t="s">
        <v>35</v>
      </c>
      <c r="V43" t="s">
        <v>35</v>
      </c>
      <c r="W43" t="s">
        <v>184</v>
      </c>
      <c r="X43">
        <v>28795</v>
      </c>
    </row>
    <row r="44" spans="1:24" x14ac:dyDescent="0.25">
      <c r="A44">
        <v>22</v>
      </c>
      <c r="B44">
        <v>1.0074793563639199</v>
      </c>
      <c r="C44" t="s">
        <v>187</v>
      </c>
      <c r="D44">
        <v>5.66220422055142E-2</v>
      </c>
      <c r="E44">
        <v>7.3608654867168499E-2</v>
      </c>
      <c r="F44">
        <v>7.5698224251334698E-2</v>
      </c>
      <c r="G44" t="s">
        <v>131</v>
      </c>
      <c r="H44">
        <v>11.414999999999999</v>
      </c>
      <c r="I44">
        <v>46.723700000000001</v>
      </c>
      <c r="J44">
        <v>11.414999999999999</v>
      </c>
      <c r="K44">
        <v>11.414999999999999</v>
      </c>
      <c r="L44" t="s">
        <v>26</v>
      </c>
      <c r="M44" t="s">
        <v>40</v>
      </c>
      <c r="N44" t="s">
        <v>84</v>
      </c>
      <c r="O44" t="s">
        <v>132</v>
      </c>
      <c r="P44" t="s">
        <v>188</v>
      </c>
      <c r="Q44" t="s">
        <v>189</v>
      </c>
      <c r="R44" t="s">
        <v>26</v>
      </c>
      <c r="S44" t="s">
        <v>40</v>
      </c>
      <c r="T44" t="s">
        <v>84</v>
      </c>
      <c r="U44" t="s">
        <v>132</v>
      </c>
      <c r="V44" t="s">
        <v>133</v>
      </c>
      <c r="W44" t="s">
        <v>134</v>
      </c>
      <c r="X44">
        <v>32257</v>
      </c>
    </row>
    <row r="45" spans="1:24" x14ac:dyDescent="0.25">
      <c r="A45">
        <v>22</v>
      </c>
      <c r="B45">
        <v>1.0074793563639199</v>
      </c>
      <c r="C45" t="s">
        <v>190</v>
      </c>
      <c r="D45">
        <v>5.66220422055142E-2</v>
      </c>
      <c r="E45">
        <v>7.3608654867168499E-2</v>
      </c>
      <c r="F45">
        <v>7.5136253436037095E-2</v>
      </c>
      <c r="G45" t="s">
        <v>131</v>
      </c>
      <c r="H45">
        <v>58.1387</v>
      </c>
      <c r="I45">
        <v>46.723700000000001</v>
      </c>
      <c r="J45">
        <v>58.1387</v>
      </c>
      <c r="K45">
        <v>58.1387</v>
      </c>
      <c r="L45" t="s">
        <v>26</v>
      </c>
      <c r="M45" t="s">
        <v>40</v>
      </c>
      <c r="N45" t="s">
        <v>84</v>
      </c>
      <c r="O45" t="s">
        <v>132</v>
      </c>
      <c r="P45" t="s">
        <v>191</v>
      </c>
      <c r="Q45" t="s">
        <v>192</v>
      </c>
      <c r="R45" t="s">
        <v>26</v>
      </c>
      <c r="S45" t="s">
        <v>40</v>
      </c>
      <c r="T45" t="s">
        <v>84</v>
      </c>
      <c r="U45" t="s">
        <v>132</v>
      </c>
      <c r="V45" t="s">
        <v>133</v>
      </c>
      <c r="W45" t="s">
        <v>134</v>
      </c>
      <c r="X45">
        <v>32257</v>
      </c>
    </row>
    <row r="46" spans="1:24" x14ac:dyDescent="0.25">
      <c r="A46">
        <v>23</v>
      </c>
      <c r="B46">
        <v>-1.0695494916066199</v>
      </c>
      <c r="C46" t="s">
        <v>193</v>
      </c>
      <c r="D46">
        <v>3.14715866576291E-2</v>
      </c>
      <c r="E46">
        <v>4.0913062654917898E-2</v>
      </c>
      <c r="F46">
        <v>9.0973864365859802E-2</v>
      </c>
      <c r="G46" t="s">
        <v>45</v>
      </c>
      <c r="H46">
        <v>66.233999999999995</v>
      </c>
      <c r="I46">
        <v>33.06</v>
      </c>
      <c r="J46">
        <v>66.233999999999995</v>
      </c>
      <c r="K46">
        <v>66.233999999999995</v>
      </c>
      <c r="L46" t="s">
        <v>26</v>
      </c>
      <c r="M46" t="s">
        <v>46</v>
      </c>
      <c r="N46" t="s">
        <v>35</v>
      </c>
      <c r="O46" t="s">
        <v>35</v>
      </c>
      <c r="P46" t="s">
        <v>35</v>
      </c>
      <c r="Q46" t="s">
        <v>194</v>
      </c>
      <c r="R46" t="s">
        <v>26</v>
      </c>
      <c r="S46" t="s">
        <v>46</v>
      </c>
      <c r="T46" t="s">
        <v>35</v>
      </c>
      <c r="U46" t="s">
        <v>35</v>
      </c>
      <c r="V46" t="s">
        <v>35</v>
      </c>
      <c r="W46" t="s">
        <v>48</v>
      </c>
      <c r="X46">
        <v>33799</v>
      </c>
    </row>
    <row r="47" spans="1:24" x14ac:dyDescent="0.25">
      <c r="A47">
        <v>23</v>
      </c>
      <c r="B47">
        <v>-1.0695494916066199</v>
      </c>
      <c r="C47" t="s">
        <v>195</v>
      </c>
      <c r="D47">
        <v>3.14715866576291E-2</v>
      </c>
      <c r="E47">
        <v>4.0913062654917898E-2</v>
      </c>
      <c r="F47">
        <v>8.5058115664384704E-2</v>
      </c>
      <c r="G47" t="s">
        <v>45</v>
      </c>
      <c r="H47">
        <v>33.173999999999999</v>
      </c>
      <c r="I47">
        <v>33.06</v>
      </c>
      <c r="J47">
        <v>33.173999999999999</v>
      </c>
      <c r="K47">
        <v>33.173999999999999</v>
      </c>
      <c r="L47" t="s">
        <v>26</v>
      </c>
      <c r="M47" t="s">
        <v>46</v>
      </c>
      <c r="N47" t="s">
        <v>50</v>
      </c>
      <c r="O47" t="s">
        <v>196</v>
      </c>
      <c r="P47" t="s">
        <v>197</v>
      </c>
      <c r="Q47" t="s">
        <v>198</v>
      </c>
      <c r="R47" t="s">
        <v>26</v>
      </c>
      <c r="S47" t="s">
        <v>46</v>
      </c>
      <c r="T47" t="s">
        <v>35</v>
      </c>
      <c r="U47" t="s">
        <v>35</v>
      </c>
      <c r="V47" t="s">
        <v>35</v>
      </c>
      <c r="W47" t="s">
        <v>48</v>
      </c>
      <c r="X47">
        <v>33799</v>
      </c>
    </row>
    <row r="48" spans="1:24" x14ac:dyDescent="0.25">
      <c r="A48">
        <v>24</v>
      </c>
      <c r="B48">
        <v>-1.1409665825614499</v>
      </c>
      <c r="C48" t="s">
        <v>199</v>
      </c>
      <c r="D48">
        <v>0.113254384480846</v>
      </c>
      <c r="E48">
        <v>0.14723069982510001</v>
      </c>
      <c r="F48">
        <v>0.14724541681988901</v>
      </c>
      <c r="G48" t="s">
        <v>200</v>
      </c>
      <c r="H48">
        <v>6.3627799999999999</v>
      </c>
      <c r="I48">
        <v>23.854019999999998</v>
      </c>
      <c r="J48">
        <v>6.3627799999999999</v>
      </c>
      <c r="K48">
        <v>6.3627799999999999</v>
      </c>
      <c r="L48" t="s">
        <v>158</v>
      </c>
      <c r="M48" t="s">
        <v>201</v>
      </c>
      <c r="N48" t="s">
        <v>202</v>
      </c>
      <c r="O48" t="s">
        <v>203</v>
      </c>
      <c r="P48" t="s">
        <v>204</v>
      </c>
      <c r="Q48" t="s">
        <v>205</v>
      </c>
      <c r="R48" t="s">
        <v>158</v>
      </c>
      <c r="S48" t="s">
        <v>201</v>
      </c>
      <c r="T48" t="s">
        <v>202</v>
      </c>
      <c r="U48" t="s">
        <v>35</v>
      </c>
      <c r="V48" t="s">
        <v>35</v>
      </c>
      <c r="W48" t="s">
        <v>206</v>
      </c>
      <c r="X48">
        <v>186451</v>
      </c>
    </row>
    <row r="49" spans="1:24" x14ac:dyDescent="0.25">
      <c r="A49">
        <v>24</v>
      </c>
      <c r="B49">
        <v>-1.1409665825614499</v>
      </c>
      <c r="C49" t="s">
        <v>207</v>
      </c>
      <c r="D49">
        <v>0.113254384480846</v>
      </c>
      <c r="E49">
        <v>0.14723069982510001</v>
      </c>
      <c r="F49">
        <v>0.168002100026825</v>
      </c>
      <c r="G49" t="s">
        <v>200</v>
      </c>
      <c r="H49">
        <v>30.216799999999999</v>
      </c>
      <c r="I49">
        <v>23.854019999999998</v>
      </c>
      <c r="J49">
        <v>30.216799999999999</v>
      </c>
      <c r="K49">
        <v>30.216799999999999</v>
      </c>
      <c r="L49" t="s">
        <v>158</v>
      </c>
      <c r="M49" t="s">
        <v>201</v>
      </c>
      <c r="N49" t="s">
        <v>35</v>
      </c>
      <c r="O49" t="s">
        <v>35</v>
      </c>
      <c r="P49" t="s">
        <v>35</v>
      </c>
      <c r="Q49" t="s">
        <v>208</v>
      </c>
      <c r="R49" t="s">
        <v>158</v>
      </c>
      <c r="S49" t="s">
        <v>201</v>
      </c>
      <c r="T49" t="s">
        <v>202</v>
      </c>
      <c r="U49" t="s">
        <v>35</v>
      </c>
      <c r="V49" t="s">
        <v>35</v>
      </c>
      <c r="W49" t="s">
        <v>206</v>
      </c>
      <c r="X49">
        <v>186451</v>
      </c>
    </row>
    <row r="50" spans="1:24" x14ac:dyDescent="0.25">
      <c r="A50">
        <v>25</v>
      </c>
      <c r="B50">
        <v>1.01182137035032</v>
      </c>
      <c r="C50" t="s">
        <v>209</v>
      </c>
      <c r="D50">
        <v>0.128788987448474</v>
      </c>
      <c r="E50">
        <v>0.167425683683017</v>
      </c>
      <c r="F50">
        <v>0.16949953502454801</v>
      </c>
      <c r="G50" t="s">
        <v>210</v>
      </c>
      <c r="H50">
        <v>6.3929999999999998</v>
      </c>
      <c r="I50">
        <v>23.6831</v>
      </c>
      <c r="J50">
        <v>6.3929999999999998</v>
      </c>
      <c r="K50">
        <v>6.3929999999999998</v>
      </c>
      <c r="L50" t="s">
        <v>158</v>
      </c>
      <c r="M50" t="s">
        <v>201</v>
      </c>
      <c r="N50" t="s">
        <v>35</v>
      </c>
      <c r="O50" t="s">
        <v>35</v>
      </c>
      <c r="P50" t="s">
        <v>35</v>
      </c>
      <c r="Q50" t="s">
        <v>211</v>
      </c>
      <c r="R50" t="s">
        <v>158</v>
      </c>
      <c r="S50" t="s">
        <v>212</v>
      </c>
      <c r="T50" t="s">
        <v>213</v>
      </c>
      <c r="U50" t="s">
        <v>214</v>
      </c>
      <c r="V50" t="s">
        <v>215</v>
      </c>
      <c r="W50" t="s">
        <v>216</v>
      </c>
      <c r="X50">
        <v>203941</v>
      </c>
    </row>
    <row r="51" spans="1:24" x14ac:dyDescent="0.25">
      <c r="A51">
        <v>25</v>
      </c>
      <c r="B51">
        <v>1.01182137035032</v>
      </c>
      <c r="C51" t="s">
        <v>217</v>
      </c>
      <c r="D51">
        <v>0.128788987448474</v>
      </c>
      <c r="E51">
        <v>0.167425683683017</v>
      </c>
      <c r="F51">
        <v>0.16751922818734599</v>
      </c>
      <c r="G51" t="s">
        <v>210</v>
      </c>
      <c r="H51">
        <v>30.0761</v>
      </c>
      <c r="I51">
        <v>23.6831</v>
      </c>
      <c r="J51">
        <v>30.0761</v>
      </c>
      <c r="K51">
        <v>30.0761</v>
      </c>
      <c r="L51" t="s">
        <v>158</v>
      </c>
      <c r="M51" t="s">
        <v>201</v>
      </c>
      <c r="N51" t="s">
        <v>35</v>
      </c>
      <c r="O51" t="s">
        <v>35</v>
      </c>
      <c r="P51" t="s">
        <v>35</v>
      </c>
      <c r="Q51" t="s">
        <v>218</v>
      </c>
      <c r="R51" t="s">
        <v>158</v>
      </c>
      <c r="S51" t="s">
        <v>212</v>
      </c>
      <c r="T51" t="s">
        <v>213</v>
      </c>
      <c r="U51" t="s">
        <v>214</v>
      </c>
      <c r="V51" t="s">
        <v>215</v>
      </c>
      <c r="W51" t="s">
        <v>216</v>
      </c>
      <c r="X51">
        <v>203941</v>
      </c>
    </row>
    <row r="52" spans="1:24" x14ac:dyDescent="0.25">
      <c r="A52">
        <v>26</v>
      </c>
      <c r="B52">
        <v>-1.01058798282777</v>
      </c>
      <c r="C52" t="s">
        <v>219</v>
      </c>
      <c r="D52">
        <v>0.12620559312749899</v>
      </c>
      <c r="E52">
        <v>0.164067271065748</v>
      </c>
      <c r="F52">
        <v>0.16457672961327399</v>
      </c>
      <c r="G52" t="s">
        <v>220</v>
      </c>
      <c r="H52">
        <v>9.52</v>
      </c>
      <c r="I52">
        <v>27.99</v>
      </c>
      <c r="J52">
        <v>9.52</v>
      </c>
      <c r="K52">
        <v>9.52</v>
      </c>
      <c r="L52" t="s">
        <v>158</v>
      </c>
      <c r="M52" t="s">
        <v>212</v>
      </c>
      <c r="N52" t="s">
        <v>221</v>
      </c>
      <c r="O52" t="s">
        <v>222</v>
      </c>
      <c r="P52" t="s">
        <v>223</v>
      </c>
      <c r="Q52" t="s">
        <v>224</v>
      </c>
      <c r="R52" t="s">
        <v>158</v>
      </c>
      <c r="S52" t="s">
        <v>212</v>
      </c>
      <c r="T52" t="s">
        <v>225</v>
      </c>
      <c r="U52" t="s">
        <v>226</v>
      </c>
      <c r="V52" t="s">
        <v>227</v>
      </c>
      <c r="W52" t="s">
        <v>228</v>
      </c>
      <c r="X52">
        <v>261842</v>
      </c>
    </row>
    <row r="53" spans="1:24" x14ac:dyDescent="0.25">
      <c r="A53">
        <v>26</v>
      </c>
      <c r="B53">
        <v>-1.01058798282777</v>
      </c>
      <c r="C53" t="s">
        <v>229</v>
      </c>
      <c r="D53">
        <v>0.12620559312749899</v>
      </c>
      <c r="E53">
        <v>0.164067271065748</v>
      </c>
      <c r="F53">
        <v>0.16631926520026899</v>
      </c>
      <c r="G53" t="s">
        <v>220</v>
      </c>
      <c r="H53">
        <v>37.51</v>
      </c>
      <c r="I53">
        <v>27.99</v>
      </c>
      <c r="J53">
        <v>37.51</v>
      </c>
      <c r="K53">
        <v>37.51</v>
      </c>
      <c r="L53" t="s">
        <v>158</v>
      </c>
      <c r="M53" t="s">
        <v>212</v>
      </c>
      <c r="N53" t="s">
        <v>221</v>
      </c>
      <c r="O53" t="s">
        <v>230</v>
      </c>
      <c r="P53" t="s">
        <v>231</v>
      </c>
      <c r="Q53" t="s">
        <v>232</v>
      </c>
      <c r="R53" t="s">
        <v>158</v>
      </c>
      <c r="S53" t="s">
        <v>212</v>
      </c>
      <c r="T53" t="s">
        <v>225</v>
      </c>
      <c r="U53" t="s">
        <v>226</v>
      </c>
      <c r="V53" t="s">
        <v>227</v>
      </c>
      <c r="W53" t="s">
        <v>228</v>
      </c>
      <c r="X53">
        <v>261842</v>
      </c>
    </row>
    <row r="54" spans="1:24" x14ac:dyDescent="0.25">
      <c r="A54">
        <v>27</v>
      </c>
      <c r="B54">
        <v>1.11355394142808</v>
      </c>
      <c r="C54" t="s">
        <v>233</v>
      </c>
      <c r="D54">
        <v>0.14025225296213001</v>
      </c>
      <c r="E54">
        <v>0.18232792885076901</v>
      </c>
      <c r="F54">
        <v>0.21188594992012399</v>
      </c>
      <c r="G54" t="s">
        <v>234</v>
      </c>
      <c r="H54">
        <v>6.3929999999999998</v>
      </c>
      <c r="I54">
        <v>23.561900000000001</v>
      </c>
      <c r="J54">
        <v>6.3929999999999998</v>
      </c>
      <c r="K54">
        <v>6.3929999999999998</v>
      </c>
      <c r="L54" t="s">
        <v>158</v>
      </c>
      <c r="M54" t="s">
        <v>159</v>
      </c>
      <c r="N54" t="s">
        <v>35</v>
      </c>
      <c r="O54" t="s">
        <v>35</v>
      </c>
      <c r="P54" t="s">
        <v>35</v>
      </c>
      <c r="Q54" t="s">
        <v>235</v>
      </c>
      <c r="R54" t="s">
        <v>158</v>
      </c>
      <c r="S54" t="s">
        <v>212</v>
      </c>
      <c r="T54" t="s">
        <v>213</v>
      </c>
      <c r="U54" t="s">
        <v>236</v>
      </c>
      <c r="V54" t="s">
        <v>237</v>
      </c>
      <c r="W54" t="s">
        <v>238</v>
      </c>
      <c r="X54">
        <v>341792</v>
      </c>
    </row>
    <row r="55" spans="1:24" x14ac:dyDescent="0.25">
      <c r="A55">
        <v>27</v>
      </c>
      <c r="B55">
        <v>1.11355394142808</v>
      </c>
      <c r="C55" t="s">
        <v>239</v>
      </c>
      <c r="D55">
        <v>0.14025225296213001</v>
      </c>
      <c r="E55">
        <v>0.18232792885076901</v>
      </c>
      <c r="F55">
        <v>0.19027901751071899</v>
      </c>
      <c r="G55" t="s">
        <v>234</v>
      </c>
      <c r="H55">
        <v>29.954899999999999</v>
      </c>
      <c r="I55">
        <v>23.561900000000001</v>
      </c>
      <c r="J55">
        <v>29.954899999999999</v>
      </c>
      <c r="K55">
        <v>29.954899999999999</v>
      </c>
      <c r="L55" t="s">
        <v>158</v>
      </c>
      <c r="M55" t="s">
        <v>159</v>
      </c>
      <c r="N55" t="s">
        <v>35</v>
      </c>
      <c r="O55" t="s">
        <v>35</v>
      </c>
      <c r="P55" t="s">
        <v>35</v>
      </c>
      <c r="Q55" t="s">
        <v>240</v>
      </c>
      <c r="R55" t="s">
        <v>158</v>
      </c>
      <c r="S55" t="s">
        <v>212</v>
      </c>
      <c r="T55" t="s">
        <v>213</v>
      </c>
      <c r="U55" t="s">
        <v>236</v>
      </c>
      <c r="V55" t="s">
        <v>237</v>
      </c>
      <c r="W55" t="s">
        <v>238</v>
      </c>
      <c r="X55">
        <v>341792</v>
      </c>
    </row>
    <row r="56" spans="1:24" x14ac:dyDescent="0.25">
      <c r="A56">
        <v>28</v>
      </c>
      <c r="B56">
        <v>-1.00559154446925</v>
      </c>
      <c r="C56" t="s">
        <v>241</v>
      </c>
      <c r="D56">
        <v>0.14623124961103401</v>
      </c>
      <c r="E56">
        <v>0.19010062449434401</v>
      </c>
      <c r="F56">
        <v>0.19129013733279601</v>
      </c>
      <c r="G56" t="s">
        <v>242</v>
      </c>
      <c r="H56">
        <v>39.363500000000002</v>
      </c>
      <c r="I56">
        <v>29.666830000000001</v>
      </c>
      <c r="J56">
        <v>39.543999999999997</v>
      </c>
      <c r="K56">
        <v>39.183</v>
      </c>
      <c r="L56" t="s">
        <v>158</v>
      </c>
      <c r="M56" t="s">
        <v>212</v>
      </c>
      <c r="N56" t="s">
        <v>35</v>
      </c>
      <c r="O56" t="s">
        <v>35</v>
      </c>
      <c r="P56" t="s">
        <v>35</v>
      </c>
      <c r="Q56" t="s">
        <v>243</v>
      </c>
      <c r="R56" t="s">
        <v>158</v>
      </c>
      <c r="S56" t="s">
        <v>212</v>
      </c>
      <c r="T56" t="s">
        <v>244</v>
      </c>
      <c r="U56" t="s">
        <v>245</v>
      </c>
      <c r="V56" t="s">
        <v>246</v>
      </c>
      <c r="W56" t="s">
        <v>247</v>
      </c>
      <c r="X56">
        <v>471280</v>
      </c>
    </row>
    <row r="57" spans="1:24" x14ac:dyDescent="0.25">
      <c r="A57">
        <v>28</v>
      </c>
      <c r="B57">
        <v>-1.00559154446925</v>
      </c>
      <c r="C57" t="s">
        <v>248</v>
      </c>
      <c r="D57">
        <v>0.14623124961103401</v>
      </c>
      <c r="E57">
        <v>0.19010062449434401</v>
      </c>
      <c r="F57">
        <v>0.19022647752448901</v>
      </c>
      <c r="G57" t="s">
        <v>242</v>
      </c>
      <c r="H57">
        <v>9.6966699999999992</v>
      </c>
      <c r="I57">
        <v>29.666830000000001</v>
      </c>
      <c r="J57">
        <v>9.6966699999999992</v>
      </c>
      <c r="K57">
        <v>9.6966699999999992</v>
      </c>
      <c r="L57" t="s">
        <v>158</v>
      </c>
      <c r="M57" t="s">
        <v>212</v>
      </c>
      <c r="N57" t="s">
        <v>213</v>
      </c>
      <c r="O57" t="s">
        <v>236</v>
      </c>
      <c r="P57" t="s">
        <v>237</v>
      </c>
      <c r="Q57" t="s">
        <v>249</v>
      </c>
      <c r="R57" t="s">
        <v>158</v>
      </c>
      <c r="S57" t="s">
        <v>212</v>
      </c>
      <c r="T57" t="s">
        <v>244</v>
      </c>
      <c r="U57" t="s">
        <v>245</v>
      </c>
      <c r="V57" t="s">
        <v>246</v>
      </c>
      <c r="W57" t="s">
        <v>247</v>
      </c>
      <c r="X57">
        <v>471280</v>
      </c>
    </row>
    <row r="58" spans="1:24" x14ac:dyDescent="0.25">
      <c r="A58">
        <v>29</v>
      </c>
      <c r="B58">
        <v>1.0329401081870899</v>
      </c>
      <c r="C58" t="s">
        <v>250</v>
      </c>
      <c r="D58">
        <v>0.11812567638377</v>
      </c>
      <c r="E58">
        <v>0.15356337929890099</v>
      </c>
      <c r="F58">
        <v>0.155849035227864</v>
      </c>
      <c r="G58" t="s">
        <v>251</v>
      </c>
      <c r="H58">
        <v>37.049999999999997</v>
      </c>
      <c r="I58">
        <v>21.68</v>
      </c>
      <c r="J58">
        <v>34.119999999999997</v>
      </c>
      <c r="K58">
        <v>45.21</v>
      </c>
      <c r="L58" t="s">
        <v>158</v>
      </c>
      <c r="M58" t="s">
        <v>212</v>
      </c>
      <c r="N58" t="s">
        <v>221</v>
      </c>
      <c r="O58" t="s">
        <v>252</v>
      </c>
      <c r="P58" t="s">
        <v>253</v>
      </c>
      <c r="Q58" t="s">
        <v>254</v>
      </c>
      <c r="R58" t="s">
        <v>158</v>
      </c>
      <c r="S58" t="s">
        <v>255</v>
      </c>
      <c r="T58" t="s">
        <v>256</v>
      </c>
      <c r="U58" t="s">
        <v>257</v>
      </c>
      <c r="V58" t="s">
        <v>258</v>
      </c>
      <c r="W58" t="s">
        <v>259</v>
      </c>
      <c r="X58">
        <v>547955</v>
      </c>
    </row>
    <row r="59" spans="1:24" x14ac:dyDescent="0.25">
      <c r="A59">
        <v>29</v>
      </c>
      <c r="B59">
        <v>1.0329401081870899</v>
      </c>
      <c r="C59" t="s">
        <v>260</v>
      </c>
      <c r="D59">
        <v>0.11812567638377</v>
      </c>
      <c r="E59">
        <v>0.15356337929890099</v>
      </c>
      <c r="F59">
        <v>0.160982719309123</v>
      </c>
      <c r="G59" t="s">
        <v>251</v>
      </c>
      <c r="H59">
        <v>15.37</v>
      </c>
      <c r="I59">
        <v>21.68</v>
      </c>
      <c r="J59">
        <v>15.37</v>
      </c>
      <c r="K59">
        <v>15.37</v>
      </c>
      <c r="L59" t="s">
        <v>158</v>
      </c>
      <c r="M59" t="s">
        <v>212</v>
      </c>
      <c r="N59" t="s">
        <v>221</v>
      </c>
      <c r="O59" t="s">
        <v>261</v>
      </c>
      <c r="P59" t="s">
        <v>262</v>
      </c>
      <c r="Q59" t="s">
        <v>263</v>
      </c>
      <c r="R59" t="s">
        <v>158</v>
      </c>
      <c r="S59" t="s">
        <v>255</v>
      </c>
      <c r="T59" t="s">
        <v>256</v>
      </c>
      <c r="U59" t="s">
        <v>257</v>
      </c>
      <c r="V59" t="s">
        <v>258</v>
      </c>
      <c r="W59" t="s">
        <v>259</v>
      </c>
      <c r="X59">
        <v>547955</v>
      </c>
    </row>
    <row r="60" spans="1:24" x14ac:dyDescent="0.25">
      <c r="A60">
        <v>30</v>
      </c>
      <c r="B60">
        <v>-1.00574976319589</v>
      </c>
      <c r="C60" t="s">
        <v>264</v>
      </c>
      <c r="D60">
        <v>0.123763653236374</v>
      </c>
      <c r="E60">
        <v>0.160892749207286</v>
      </c>
      <c r="F60">
        <v>0.16164191532583899</v>
      </c>
      <c r="G60" t="s">
        <v>265</v>
      </c>
      <c r="H60">
        <v>9.5166699999999995</v>
      </c>
      <c r="I60">
        <v>28.08933</v>
      </c>
      <c r="J60">
        <v>9.5166699999999995</v>
      </c>
      <c r="K60">
        <v>9.5166699999999995</v>
      </c>
      <c r="L60" t="s">
        <v>158</v>
      </c>
      <c r="M60" t="s">
        <v>212</v>
      </c>
      <c r="N60" t="s">
        <v>266</v>
      </c>
      <c r="O60" t="s">
        <v>35</v>
      </c>
      <c r="P60" t="s">
        <v>35</v>
      </c>
      <c r="Q60" t="s">
        <v>267</v>
      </c>
      <c r="R60" t="s">
        <v>158</v>
      </c>
      <c r="S60" t="s">
        <v>212</v>
      </c>
      <c r="T60" t="s">
        <v>244</v>
      </c>
      <c r="U60" t="s">
        <v>245</v>
      </c>
      <c r="V60" t="s">
        <v>246</v>
      </c>
      <c r="W60" t="s">
        <v>268</v>
      </c>
      <c r="X60">
        <v>820150</v>
      </c>
    </row>
    <row r="61" spans="1:24" x14ac:dyDescent="0.25">
      <c r="A61">
        <v>30</v>
      </c>
      <c r="B61">
        <v>-1.00574976319589</v>
      </c>
      <c r="C61" t="s">
        <v>269</v>
      </c>
      <c r="D61">
        <v>0.123763653236374</v>
      </c>
      <c r="E61">
        <v>0.160892749207286</v>
      </c>
      <c r="F61">
        <v>0.162571318061493</v>
      </c>
      <c r="G61" t="s">
        <v>265</v>
      </c>
      <c r="H61">
        <v>37.606000000000002</v>
      </c>
      <c r="I61">
        <v>28.08933</v>
      </c>
      <c r="J61">
        <v>37.604999999999997</v>
      </c>
      <c r="K61">
        <v>37.606000000000002</v>
      </c>
      <c r="L61" t="s">
        <v>158</v>
      </c>
      <c r="M61" t="s">
        <v>212</v>
      </c>
      <c r="N61" t="s">
        <v>221</v>
      </c>
      <c r="O61" t="s">
        <v>270</v>
      </c>
      <c r="P61" t="s">
        <v>271</v>
      </c>
      <c r="Q61" t="s">
        <v>272</v>
      </c>
      <c r="R61" t="s">
        <v>158</v>
      </c>
      <c r="S61" t="s">
        <v>212</v>
      </c>
      <c r="T61" t="s">
        <v>244</v>
      </c>
      <c r="U61" t="s">
        <v>245</v>
      </c>
      <c r="V61" t="s">
        <v>246</v>
      </c>
      <c r="W61" t="s">
        <v>268</v>
      </c>
      <c r="X61">
        <v>820150</v>
      </c>
    </row>
    <row r="62" spans="1:24" x14ac:dyDescent="0.25">
      <c r="A62">
        <v>31</v>
      </c>
      <c r="B62">
        <v>1.00497261092434</v>
      </c>
      <c r="C62" t="s">
        <v>273</v>
      </c>
      <c r="D62">
        <v>0.118754577171082</v>
      </c>
      <c r="E62">
        <v>0.15438095032240701</v>
      </c>
      <c r="F62">
        <v>0.156687080017132</v>
      </c>
      <c r="G62" t="s">
        <v>274</v>
      </c>
      <c r="H62">
        <v>15.282999999999999</v>
      </c>
      <c r="I62">
        <v>33.444000000000003</v>
      </c>
      <c r="J62">
        <v>15.282999999999999</v>
      </c>
      <c r="K62">
        <v>15.282999999999999</v>
      </c>
      <c r="L62" t="s">
        <v>158</v>
      </c>
      <c r="M62" t="s">
        <v>275</v>
      </c>
      <c r="N62" t="s">
        <v>35</v>
      </c>
      <c r="O62" t="s">
        <v>35</v>
      </c>
      <c r="P62" t="s">
        <v>35</v>
      </c>
      <c r="Q62" t="s">
        <v>276</v>
      </c>
      <c r="R62" t="s">
        <v>158</v>
      </c>
      <c r="S62" t="s">
        <v>277</v>
      </c>
      <c r="T62" t="s">
        <v>35</v>
      </c>
      <c r="U62" t="s">
        <v>35</v>
      </c>
      <c r="V62" t="s">
        <v>35</v>
      </c>
      <c r="W62" t="s">
        <v>278</v>
      </c>
      <c r="X62">
        <v>855383</v>
      </c>
    </row>
    <row r="63" spans="1:24" x14ac:dyDescent="0.25">
      <c r="A63">
        <v>31</v>
      </c>
      <c r="B63">
        <v>1.00497261092434</v>
      </c>
      <c r="C63" t="s">
        <v>279</v>
      </c>
      <c r="D63">
        <v>0.118754577171082</v>
      </c>
      <c r="E63">
        <v>0.15438095032240701</v>
      </c>
      <c r="F63">
        <v>0.15591179134027899</v>
      </c>
      <c r="G63" t="s">
        <v>274</v>
      </c>
      <c r="H63">
        <v>48.726999999999997</v>
      </c>
      <c r="I63">
        <v>33.444000000000003</v>
      </c>
      <c r="J63">
        <v>48.726999999999997</v>
      </c>
      <c r="K63">
        <v>48.726999999999997</v>
      </c>
      <c r="L63" t="s">
        <v>158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158</v>
      </c>
      <c r="S63" t="s">
        <v>277</v>
      </c>
      <c r="T63" t="s">
        <v>35</v>
      </c>
      <c r="U63" t="s">
        <v>35</v>
      </c>
      <c r="V63" t="s">
        <v>35</v>
      </c>
      <c r="W63" t="s">
        <v>278</v>
      </c>
      <c r="X63">
        <v>855383</v>
      </c>
    </row>
    <row r="64" spans="1:24" x14ac:dyDescent="0.25">
      <c r="A64">
        <v>32</v>
      </c>
      <c r="B64">
        <v>1.0659051881579999</v>
      </c>
      <c r="C64" t="s">
        <v>285</v>
      </c>
      <c r="D64">
        <v>2.7062309633128501E-2</v>
      </c>
      <c r="E64">
        <v>3.5181002523067099E-2</v>
      </c>
      <c r="F64">
        <v>0.11979212466639599</v>
      </c>
      <c r="G64" t="s">
        <v>286</v>
      </c>
      <c r="H64">
        <v>37.89</v>
      </c>
      <c r="I64">
        <v>21.844999999999999</v>
      </c>
      <c r="J64">
        <v>37.89</v>
      </c>
      <c r="K64">
        <v>37.89</v>
      </c>
      <c r="L64" t="s">
        <v>158</v>
      </c>
      <c r="M64" t="s">
        <v>212</v>
      </c>
      <c r="N64" t="s">
        <v>287</v>
      </c>
      <c r="O64" t="s">
        <v>288</v>
      </c>
      <c r="P64" t="s">
        <v>289</v>
      </c>
      <c r="Q64" t="s">
        <v>290</v>
      </c>
      <c r="R64" t="s">
        <v>158</v>
      </c>
      <c r="S64" t="s">
        <v>212</v>
      </c>
      <c r="T64" t="s">
        <v>287</v>
      </c>
      <c r="U64" t="s">
        <v>288</v>
      </c>
      <c r="V64" t="s">
        <v>291</v>
      </c>
      <c r="W64" t="s">
        <v>292</v>
      </c>
      <c r="X64">
        <v>987980</v>
      </c>
    </row>
    <row r="65" spans="1:24" x14ac:dyDescent="0.25">
      <c r="A65">
        <v>32</v>
      </c>
      <c r="B65">
        <v>1.0659051881579999</v>
      </c>
      <c r="C65" t="s">
        <v>293</v>
      </c>
      <c r="D65">
        <v>2.7062309633128501E-2</v>
      </c>
      <c r="E65">
        <v>3.5181002523067099E-2</v>
      </c>
      <c r="F65">
        <v>0.112385347212176</v>
      </c>
      <c r="G65" t="s">
        <v>286</v>
      </c>
      <c r="H65">
        <v>59.734999999999999</v>
      </c>
      <c r="I65">
        <v>21.844999999999999</v>
      </c>
      <c r="J65">
        <v>55.414999999999999</v>
      </c>
      <c r="K65">
        <v>59.734999999999999</v>
      </c>
      <c r="L65" t="s">
        <v>158</v>
      </c>
      <c r="M65" t="s">
        <v>212</v>
      </c>
      <c r="N65" t="s">
        <v>287</v>
      </c>
      <c r="O65" t="s">
        <v>288</v>
      </c>
      <c r="P65" t="s">
        <v>289</v>
      </c>
      <c r="Q65" t="s">
        <v>294</v>
      </c>
      <c r="R65" t="s">
        <v>158</v>
      </c>
      <c r="S65" t="s">
        <v>212</v>
      </c>
      <c r="T65" t="s">
        <v>287</v>
      </c>
      <c r="U65" t="s">
        <v>288</v>
      </c>
      <c r="V65" t="s">
        <v>291</v>
      </c>
      <c r="W65" t="s">
        <v>292</v>
      </c>
      <c r="X65">
        <v>987980</v>
      </c>
    </row>
    <row r="66" spans="1:24" x14ac:dyDescent="0.25">
      <c r="A66">
        <v>33</v>
      </c>
      <c r="B66">
        <v>-1.00155532392097</v>
      </c>
      <c r="C66" t="s">
        <v>295</v>
      </c>
      <c r="D66">
        <v>0.105156231825735</v>
      </c>
      <c r="E66">
        <v>0.13670310137345501</v>
      </c>
      <c r="F66">
        <v>0.13835027961651999</v>
      </c>
      <c r="G66" t="s">
        <v>296</v>
      </c>
      <c r="H66">
        <v>15.612500000000001</v>
      </c>
      <c r="I66">
        <v>55.222499999999997</v>
      </c>
      <c r="J66">
        <v>15.648300000000001</v>
      </c>
      <c r="K66">
        <v>15.576700000000001</v>
      </c>
      <c r="L66" t="s">
        <v>158</v>
      </c>
      <c r="M66" t="s">
        <v>212</v>
      </c>
      <c r="N66" t="s">
        <v>266</v>
      </c>
      <c r="O66" t="s">
        <v>35</v>
      </c>
      <c r="P66" t="s">
        <v>35</v>
      </c>
      <c r="Q66" t="s">
        <v>297</v>
      </c>
      <c r="R66" t="s">
        <v>158</v>
      </c>
      <c r="S66" t="s">
        <v>212</v>
      </c>
      <c r="T66" t="s">
        <v>266</v>
      </c>
      <c r="U66" t="s">
        <v>35</v>
      </c>
      <c r="V66" t="s">
        <v>35</v>
      </c>
      <c r="W66" t="s">
        <v>298</v>
      </c>
      <c r="X66">
        <v>1130801</v>
      </c>
    </row>
    <row r="67" spans="1:24" x14ac:dyDescent="0.25">
      <c r="A67">
        <v>33</v>
      </c>
      <c r="B67">
        <v>-1.00155532392097</v>
      </c>
      <c r="C67" t="s">
        <v>299</v>
      </c>
      <c r="D67">
        <v>0.105156231825735</v>
      </c>
      <c r="E67">
        <v>0.13670310137345501</v>
      </c>
      <c r="F67">
        <v>0.138565459115881</v>
      </c>
      <c r="G67" t="s">
        <v>296</v>
      </c>
      <c r="H67">
        <v>70.834999999999994</v>
      </c>
      <c r="I67">
        <v>55.222499999999997</v>
      </c>
      <c r="J67">
        <v>70.834999999999994</v>
      </c>
      <c r="K67">
        <v>70.834999999999994</v>
      </c>
      <c r="L67" t="s">
        <v>158</v>
      </c>
      <c r="M67" t="s">
        <v>212</v>
      </c>
      <c r="N67" t="s">
        <v>35</v>
      </c>
      <c r="O67" t="s">
        <v>35</v>
      </c>
      <c r="P67" t="s">
        <v>35</v>
      </c>
      <c r="Q67" t="s">
        <v>300</v>
      </c>
      <c r="R67" t="s">
        <v>158</v>
      </c>
      <c r="S67" t="s">
        <v>212</v>
      </c>
      <c r="T67" t="s">
        <v>266</v>
      </c>
      <c r="U67" t="s">
        <v>35</v>
      </c>
      <c r="V67" t="s">
        <v>35</v>
      </c>
      <c r="W67" t="s">
        <v>298</v>
      </c>
      <c r="X67">
        <v>1130801</v>
      </c>
    </row>
    <row r="68" spans="1:24" x14ac:dyDescent="0.25">
      <c r="A68">
        <v>34</v>
      </c>
      <c r="B68">
        <v>1.01650468190618</v>
      </c>
      <c r="C68" t="s">
        <v>301</v>
      </c>
      <c r="D68">
        <v>0.126349224053316</v>
      </c>
      <c r="E68">
        <v>0.16425399126931001</v>
      </c>
      <c r="F68">
        <v>0.166375223475767</v>
      </c>
      <c r="G68" t="s">
        <v>302</v>
      </c>
      <c r="H68">
        <v>46.116999999999997</v>
      </c>
      <c r="I68">
        <v>29.597000000000001</v>
      </c>
      <c r="J68">
        <v>45.959000000000003</v>
      </c>
      <c r="K68">
        <v>46.356000000000002</v>
      </c>
      <c r="L68" t="s">
        <v>158</v>
      </c>
      <c r="M68" t="s">
        <v>277</v>
      </c>
      <c r="N68" t="s">
        <v>35</v>
      </c>
      <c r="O68" t="s">
        <v>35</v>
      </c>
      <c r="P68" t="s">
        <v>35</v>
      </c>
      <c r="Q68" t="s">
        <v>303</v>
      </c>
      <c r="R68" t="s">
        <v>158</v>
      </c>
      <c r="S68" t="s">
        <v>212</v>
      </c>
      <c r="T68" t="s">
        <v>221</v>
      </c>
      <c r="U68" t="s">
        <v>304</v>
      </c>
      <c r="V68" t="s">
        <v>305</v>
      </c>
      <c r="W68" t="s">
        <v>306</v>
      </c>
      <c r="X68">
        <v>1161215</v>
      </c>
    </row>
    <row r="69" spans="1:24" x14ac:dyDescent="0.25">
      <c r="A69">
        <v>34</v>
      </c>
      <c r="B69">
        <v>1.01650468190618</v>
      </c>
      <c r="C69" t="s">
        <v>307</v>
      </c>
      <c r="D69">
        <v>0.126349224053316</v>
      </c>
      <c r="E69">
        <v>0.16425399126931001</v>
      </c>
      <c r="F69">
        <v>0.16912119361630501</v>
      </c>
      <c r="G69" t="s">
        <v>302</v>
      </c>
      <c r="H69">
        <v>16.52</v>
      </c>
      <c r="I69">
        <v>29.597000000000001</v>
      </c>
      <c r="J69">
        <v>16.52</v>
      </c>
      <c r="K69">
        <v>16.52</v>
      </c>
      <c r="L69" t="s">
        <v>158</v>
      </c>
      <c r="M69" t="s">
        <v>275</v>
      </c>
      <c r="N69" t="s">
        <v>35</v>
      </c>
      <c r="O69" t="s">
        <v>35</v>
      </c>
      <c r="P69" t="s">
        <v>35</v>
      </c>
      <c r="Q69" t="s">
        <v>308</v>
      </c>
      <c r="R69" t="s">
        <v>158</v>
      </c>
      <c r="S69" t="s">
        <v>212</v>
      </c>
      <c r="T69" t="s">
        <v>221</v>
      </c>
      <c r="U69" t="s">
        <v>304</v>
      </c>
      <c r="V69" t="s">
        <v>305</v>
      </c>
      <c r="W69" t="s">
        <v>306</v>
      </c>
      <c r="X69">
        <v>1161215</v>
      </c>
    </row>
    <row r="70" spans="1:24" x14ac:dyDescent="0.25">
      <c r="A70">
        <v>35</v>
      </c>
      <c r="B70">
        <v>-1.0005261270738099</v>
      </c>
      <c r="C70" t="s">
        <v>309</v>
      </c>
      <c r="D70">
        <v>0.14046536971818999</v>
      </c>
      <c r="E70">
        <v>0.182604980633648</v>
      </c>
      <c r="F70">
        <v>0.18349873734760899</v>
      </c>
      <c r="G70" t="s">
        <v>310</v>
      </c>
      <c r="H70">
        <v>66.013499999999993</v>
      </c>
      <c r="I70">
        <v>49.421500000000002</v>
      </c>
      <c r="J70">
        <v>66.563999999999993</v>
      </c>
      <c r="K70">
        <v>65.491500000000002</v>
      </c>
      <c r="L70" t="s">
        <v>158</v>
      </c>
      <c r="M70" t="s">
        <v>212</v>
      </c>
      <c r="N70" t="s">
        <v>213</v>
      </c>
      <c r="O70" t="s">
        <v>311</v>
      </c>
      <c r="P70" t="s">
        <v>312</v>
      </c>
      <c r="Q70" t="s">
        <v>313</v>
      </c>
      <c r="R70" t="s">
        <v>158</v>
      </c>
      <c r="S70" t="s">
        <v>212</v>
      </c>
      <c r="T70" t="s">
        <v>213</v>
      </c>
      <c r="U70" t="s">
        <v>314</v>
      </c>
      <c r="V70" t="s">
        <v>315</v>
      </c>
      <c r="W70" t="s">
        <v>316</v>
      </c>
      <c r="X70">
        <v>1199153</v>
      </c>
    </row>
    <row r="71" spans="1:24" x14ac:dyDescent="0.25">
      <c r="A71">
        <v>35</v>
      </c>
      <c r="B71">
        <v>-1.0005261270738099</v>
      </c>
      <c r="C71" t="s">
        <v>317</v>
      </c>
      <c r="D71">
        <v>0.14046536971818999</v>
      </c>
      <c r="E71">
        <v>0.182604980633648</v>
      </c>
      <c r="F71">
        <v>0.18340224446139999</v>
      </c>
      <c r="G71" t="s">
        <v>310</v>
      </c>
      <c r="H71">
        <v>16.591999999999999</v>
      </c>
      <c r="I71">
        <v>49.421500000000002</v>
      </c>
      <c r="J71">
        <v>16.591999999999999</v>
      </c>
      <c r="K71">
        <v>16.591999999999999</v>
      </c>
      <c r="L71" t="s">
        <v>158</v>
      </c>
      <c r="M71" t="s">
        <v>212</v>
      </c>
      <c r="N71" t="s">
        <v>244</v>
      </c>
      <c r="O71" t="s">
        <v>245</v>
      </c>
      <c r="P71" t="s">
        <v>246</v>
      </c>
      <c r="Q71" t="s">
        <v>318</v>
      </c>
      <c r="R71" t="s">
        <v>158</v>
      </c>
      <c r="S71" t="s">
        <v>212</v>
      </c>
      <c r="T71" t="s">
        <v>213</v>
      </c>
      <c r="U71" t="s">
        <v>314</v>
      </c>
      <c r="V71" t="s">
        <v>315</v>
      </c>
      <c r="W71" t="s">
        <v>316</v>
      </c>
      <c r="X71">
        <v>1199153</v>
      </c>
    </row>
    <row r="72" spans="1:24" x14ac:dyDescent="0.25">
      <c r="A72">
        <v>36</v>
      </c>
      <c r="B72">
        <v>-1.1032251594668401</v>
      </c>
      <c r="C72" t="s">
        <v>319</v>
      </c>
      <c r="D72">
        <v>5.3284773117757298E-2</v>
      </c>
      <c r="E72">
        <v>6.9270205053084496E-2</v>
      </c>
      <c r="F72">
        <v>6.9300574012049296E-2</v>
      </c>
      <c r="G72" t="s">
        <v>320</v>
      </c>
      <c r="H72">
        <v>9.5500000000000007</v>
      </c>
      <c r="I72">
        <v>26.782</v>
      </c>
      <c r="J72">
        <v>9.5500000000000007</v>
      </c>
      <c r="K72">
        <v>9.5500000000000007</v>
      </c>
      <c r="L72" t="s">
        <v>158</v>
      </c>
      <c r="M72" t="s">
        <v>321</v>
      </c>
      <c r="N72" t="s">
        <v>322</v>
      </c>
      <c r="O72" t="s">
        <v>323</v>
      </c>
      <c r="P72" t="s">
        <v>324</v>
      </c>
      <c r="Q72" t="s">
        <v>325</v>
      </c>
      <c r="R72" t="s">
        <v>158</v>
      </c>
      <c r="S72" t="s">
        <v>321</v>
      </c>
      <c r="T72" t="s">
        <v>35</v>
      </c>
      <c r="U72" t="s">
        <v>35</v>
      </c>
      <c r="V72" t="s">
        <v>35</v>
      </c>
      <c r="W72" t="s">
        <v>326</v>
      </c>
      <c r="X72">
        <v>1202718</v>
      </c>
    </row>
    <row r="73" spans="1:24" x14ac:dyDescent="0.25">
      <c r="A73">
        <v>36</v>
      </c>
      <c r="B73">
        <v>-1.1032251594668401</v>
      </c>
      <c r="C73" t="s">
        <v>327</v>
      </c>
      <c r="D73">
        <v>5.3284773117757298E-2</v>
      </c>
      <c r="E73">
        <v>6.9270205053084496E-2</v>
      </c>
      <c r="F73">
        <v>7.6454136815586604E-2</v>
      </c>
      <c r="G73" t="s">
        <v>320</v>
      </c>
      <c r="H73">
        <v>36.332000000000001</v>
      </c>
      <c r="I73">
        <v>26.782</v>
      </c>
      <c r="J73">
        <v>35.148000000000003</v>
      </c>
      <c r="K73">
        <v>36.332000000000001</v>
      </c>
      <c r="L73" t="s">
        <v>158</v>
      </c>
      <c r="M73" t="s">
        <v>321</v>
      </c>
      <c r="N73" t="s">
        <v>322</v>
      </c>
      <c r="O73" t="s">
        <v>323</v>
      </c>
      <c r="P73" t="s">
        <v>328</v>
      </c>
      <c r="Q73" t="s">
        <v>329</v>
      </c>
      <c r="R73" t="s">
        <v>158</v>
      </c>
      <c r="S73" t="s">
        <v>321</v>
      </c>
      <c r="T73" t="s">
        <v>35</v>
      </c>
      <c r="U73" t="s">
        <v>35</v>
      </c>
      <c r="V73" t="s">
        <v>35</v>
      </c>
      <c r="W73" t="s">
        <v>326</v>
      </c>
      <c r="X73">
        <v>1202718</v>
      </c>
    </row>
    <row r="74" spans="1:24" x14ac:dyDescent="0.25">
      <c r="A74">
        <v>37</v>
      </c>
      <c r="B74">
        <v>-1.0674939112325501</v>
      </c>
      <c r="C74" t="s">
        <v>330</v>
      </c>
      <c r="D74">
        <v>8.7291033096658505E-2</v>
      </c>
      <c r="E74">
        <v>0.113478343025656</v>
      </c>
      <c r="F74">
        <v>0.114717513956496</v>
      </c>
      <c r="G74" t="s">
        <v>296</v>
      </c>
      <c r="H74">
        <v>18.249500000000001</v>
      </c>
      <c r="I74">
        <v>24.3735</v>
      </c>
      <c r="J74">
        <v>18.249500000000001</v>
      </c>
      <c r="K74">
        <v>18.249500000000001</v>
      </c>
      <c r="L74" t="s">
        <v>158</v>
      </c>
      <c r="M74" t="s">
        <v>212</v>
      </c>
      <c r="N74" t="s">
        <v>266</v>
      </c>
      <c r="O74" t="s">
        <v>35</v>
      </c>
      <c r="P74" t="s">
        <v>35</v>
      </c>
      <c r="Q74" t="s">
        <v>331</v>
      </c>
      <c r="R74" t="s">
        <v>158</v>
      </c>
      <c r="S74" t="s">
        <v>212</v>
      </c>
      <c r="T74" t="s">
        <v>266</v>
      </c>
      <c r="U74" t="s">
        <v>35</v>
      </c>
      <c r="V74" t="s">
        <v>35</v>
      </c>
      <c r="W74" t="s">
        <v>298</v>
      </c>
      <c r="X74">
        <v>1289431</v>
      </c>
    </row>
    <row r="75" spans="1:24" x14ac:dyDescent="0.25">
      <c r="A75">
        <v>37</v>
      </c>
      <c r="B75">
        <v>-1.0674939112325501</v>
      </c>
      <c r="C75" t="s">
        <v>332</v>
      </c>
      <c r="D75">
        <v>8.7291033096658505E-2</v>
      </c>
      <c r="E75">
        <v>0.113478343025656</v>
      </c>
      <c r="F75">
        <v>0.12246024766029399</v>
      </c>
      <c r="G75" t="s">
        <v>296</v>
      </c>
      <c r="H75">
        <v>42.622999999999998</v>
      </c>
      <c r="I75">
        <v>24.3735</v>
      </c>
      <c r="J75">
        <v>42.622999999999998</v>
      </c>
      <c r="K75">
        <v>42.622999999999998</v>
      </c>
      <c r="L75" t="s">
        <v>158</v>
      </c>
      <c r="M75" t="s">
        <v>212</v>
      </c>
      <c r="N75" t="s">
        <v>35</v>
      </c>
      <c r="O75" t="s">
        <v>35</v>
      </c>
      <c r="P75" t="s">
        <v>35</v>
      </c>
      <c r="Q75" t="s">
        <v>333</v>
      </c>
      <c r="R75" t="s">
        <v>158</v>
      </c>
      <c r="S75" t="s">
        <v>212</v>
      </c>
      <c r="T75" t="s">
        <v>266</v>
      </c>
      <c r="U75" t="s">
        <v>35</v>
      </c>
      <c r="V75" t="s">
        <v>35</v>
      </c>
      <c r="W75" t="s">
        <v>298</v>
      </c>
      <c r="X75">
        <v>1289431</v>
      </c>
    </row>
    <row r="76" spans="1:24" x14ac:dyDescent="0.25">
      <c r="A76">
        <v>38</v>
      </c>
      <c r="B76">
        <v>-1.01573755575433</v>
      </c>
      <c r="C76" t="s">
        <v>334</v>
      </c>
      <c r="D76">
        <v>0.106167802424012</v>
      </c>
      <c r="E76">
        <v>0.13801814315121499</v>
      </c>
      <c r="F76">
        <v>0.13894445357225799</v>
      </c>
      <c r="G76" t="s">
        <v>335</v>
      </c>
      <c r="H76">
        <v>22.8</v>
      </c>
      <c r="I76">
        <v>33.827750000000002</v>
      </c>
      <c r="J76">
        <v>22.8</v>
      </c>
      <c r="K76">
        <v>22.8</v>
      </c>
      <c r="L76" t="s">
        <v>158</v>
      </c>
      <c r="M76" t="s">
        <v>212</v>
      </c>
      <c r="N76" t="s">
        <v>266</v>
      </c>
      <c r="O76" t="s">
        <v>35</v>
      </c>
      <c r="P76" t="s">
        <v>35</v>
      </c>
      <c r="Q76" t="s">
        <v>336</v>
      </c>
      <c r="R76" t="s">
        <v>158</v>
      </c>
      <c r="S76" t="s">
        <v>212</v>
      </c>
      <c r="T76" t="s">
        <v>35</v>
      </c>
      <c r="U76" t="s">
        <v>35</v>
      </c>
      <c r="V76" t="s">
        <v>35</v>
      </c>
      <c r="W76" t="s">
        <v>337</v>
      </c>
      <c r="X76">
        <v>1297504</v>
      </c>
    </row>
    <row r="77" spans="1:24" x14ac:dyDescent="0.25">
      <c r="A77">
        <v>38</v>
      </c>
      <c r="B77">
        <v>-1.01573755575433</v>
      </c>
      <c r="C77" t="s">
        <v>338</v>
      </c>
      <c r="D77">
        <v>0.106167802424012</v>
      </c>
      <c r="E77">
        <v>0.13801814315121499</v>
      </c>
      <c r="F77">
        <v>0.14113109965710699</v>
      </c>
      <c r="G77" t="s">
        <v>335</v>
      </c>
      <c r="H77">
        <v>56.627749999999999</v>
      </c>
      <c r="I77">
        <v>33.827750000000002</v>
      </c>
      <c r="J77">
        <v>55.298000000000002</v>
      </c>
      <c r="K77">
        <v>60.3703</v>
      </c>
      <c r="L77" t="s">
        <v>158</v>
      </c>
      <c r="M77" t="s">
        <v>212</v>
      </c>
      <c r="N77" t="s">
        <v>225</v>
      </c>
      <c r="O77" t="s">
        <v>339</v>
      </c>
      <c r="P77" t="s">
        <v>340</v>
      </c>
      <c r="Q77" t="s">
        <v>341</v>
      </c>
      <c r="R77" t="s">
        <v>158</v>
      </c>
      <c r="S77" t="s">
        <v>212</v>
      </c>
      <c r="T77" t="s">
        <v>35</v>
      </c>
      <c r="U77" t="s">
        <v>35</v>
      </c>
      <c r="V77" t="s">
        <v>35</v>
      </c>
      <c r="W77" t="s">
        <v>337</v>
      </c>
      <c r="X77">
        <v>1297504</v>
      </c>
    </row>
    <row r="78" spans="1:24" x14ac:dyDescent="0.25">
      <c r="A78">
        <v>39</v>
      </c>
      <c r="B78">
        <v>1.0452891359816201</v>
      </c>
      <c r="C78" t="s">
        <v>342</v>
      </c>
      <c r="D78">
        <v>8.9063344841179504E-2</v>
      </c>
      <c r="E78">
        <v>0.115782348293533</v>
      </c>
      <c r="F78">
        <v>0.12701174151981801</v>
      </c>
      <c r="G78" t="s">
        <v>343</v>
      </c>
      <c r="H78">
        <v>25.135000000000002</v>
      </c>
      <c r="I78">
        <v>27.102</v>
      </c>
      <c r="J78">
        <v>24.815000000000001</v>
      </c>
      <c r="K78">
        <v>25.454999999999998</v>
      </c>
      <c r="L78" t="s">
        <v>158</v>
      </c>
      <c r="M78" t="s">
        <v>275</v>
      </c>
      <c r="N78" t="s">
        <v>35</v>
      </c>
      <c r="O78" t="s">
        <v>35</v>
      </c>
      <c r="P78" t="s">
        <v>35</v>
      </c>
      <c r="Q78" t="s">
        <v>344</v>
      </c>
      <c r="R78" t="s">
        <v>158</v>
      </c>
      <c r="S78" t="s">
        <v>275</v>
      </c>
      <c r="T78" t="s">
        <v>35</v>
      </c>
      <c r="U78" t="s">
        <v>35</v>
      </c>
      <c r="V78" t="s">
        <v>35</v>
      </c>
      <c r="W78" t="s">
        <v>345</v>
      </c>
      <c r="X78">
        <v>1315393</v>
      </c>
    </row>
    <row r="79" spans="1:24" x14ac:dyDescent="0.25">
      <c r="A79">
        <v>39</v>
      </c>
      <c r="B79">
        <v>1.0452891359816201</v>
      </c>
      <c r="C79" t="s">
        <v>346</v>
      </c>
      <c r="D79">
        <v>8.9063344841179504E-2</v>
      </c>
      <c r="E79">
        <v>0.115782348293533</v>
      </c>
      <c r="F79">
        <v>0.12150871672510299</v>
      </c>
      <c r="G79" t="s">
        <v>343</v>
      </c>
      <c r="H79">
        <v>52.237000000000002</v>
      </c>
      <c r="I79">
        <v>27.102</v>
      </c>
      <c r="J79">
        <v>51.35</v>
      </c>
      <c r="K79">
        <v>53.124000000000002</v>
      </c>
      <c r="L79" t="s">
        <v>158</v>
      </c>
      <c r="M79" t="s">
        <v>275</v>
      </c>
      <c r="N79" t="s">
        <v>347</v>
      </c>
      <c r="O79" t="s">
        <v>348</v>
      </c>
      <c r="P79" t="s">
        <v>349</v>
      </c>
      <c r="Q79" t="s">
        <v>350</v>
      </c>
      <c r="R79" t="s">
        <v>158</v>
      </c>
      <c r="S79" t="s">
        <v>275</v>
      </c>
      <c r="T79" t="s">
        <v>35</v>
      </c>
      <c r="U79" t="s">
        <v>35</v>
      </c>
      <c r="V79" t="s">
        <v>35</v>
      </c>
      <c r="W79" t="s">
        <v>345</v>
      </c>
      <c r="X79">
        <v>1315393</v>
      </c>
    </row>
    <row r="80" spans="1:24" x14ac:dyDescent="0.25">
      <c r="A80">
        <v>40</v>
      </c>
      <c r="B80">
        <v>1.0057393574471101</v>
      </c>
      <c r="C80" t="s">
        <v>351</v>
      </c>
      <c r="D80">
        <v>0.11060683859415101</v>
      </c>
      <c r="E80">
        <v>0.14378889017239599</v>
      </c>
      <c r="F80">
        <v>0.14680639962821301</v>
      </c>
      <c r="G80" t="s">
        <v>352</v>
      </c>
      <c r="H80">
        <v>9.6033299999999997</v>
      </c>
      <c r="I80">
        <v>24.41817</v>
      </c>
      <c r="J80">
        <v>9.4483300000000003</v>
      </c>
      <c r="K80">
        <v>9.6466700000000003</v>
      </c>
      <c r="L80" t="s">
        <v>158</v>
      </c>
      <c r="M80" t="s">
        <v>212</v>
      </c>
      <c r="N80" t="s">
        <v>266</v>
      </c>
      <c r="O80" t="s">
        <v>35</v>
      </c>
      <c r="P80" t="s">
        <v>35</v>
      </c>
      <c r="Q80" t="s">
        <v>353</v>
      </c>
      <c r="R80" t="s">
        <v>158</v>
      </c>
      <c r="S80" t="s">
        <v>212</v>
      </c>
      <c r="T80" t="s">
        <v>213</v>
      </c>
      <c r="U80" t="s">
        <v>354</v>
      </c>
      <c r="V80" t="s">
        <v>355</v>
      </c>
      <c r="W80" t="s">
        <v>356</v>
      </c>
      <c r="X80">
        <v>1508477</v>
      </c>
    </row>
    <row r="81" spans="1:24" x14ac:dyDescent="0.25">
      <c r="A81">
        <v>40</v>
      </c>
      <c r="B81">
        <v>1.0057393574471101</v>
      </c>
      <c r="C81" t="s">
        <v>357</v>
      </c>
      <c r="D81">
        <v>0.11060683859415101</v>
      </c>
      <c r="E81">
        <v>0.14378889017239599</v>
      </c>
      <c r="F81">
        <v>0.14596863346469399</v>
      </c>
      <c r="G81" t="s">
        <v>352</v>
      </c>
      <c r="H81">
        <v>34.021500000000003</v>
      </c>
      <c r="I81">
        <v>24.41817</v>
      </c>
      <c r="J81">
        <v>34.4208</v>
      </c>
      <c r="K81">
        <v>34.021500000000003</v>
      </c>
      <c r="L81" t="s">
        <v>158</v>
      </c>
      <c r="M81" t="s">
        <v>212</v>
      </c>
      <c r="N81" t="s">
        <v>35</v>
      </c>
      <c r="O81" t="s">
        <v>35</v>
      </c>
      <c r="P81" t="s">
        <v>35</v>
      </c>
      <c r="Q81" t="s">
        <v>358</v>
      </c>
      <c r="R81" t="s">
        <v>158</v>
      </c>
      <c r="S81" t="s">
        <v>212</v>
      </c>
      <c r="T81" t="s">
        <v>213</v>
      </c>
      <c r="U81" t="s">
        <v>354</v>
      </c>
      <c r="V81" t="s">
        <v>355</v>
      </c>
      <c r="W81" t="s">
        <v>356</v>
      </c>
      <c r="X81">
        <v>1508477</v>
      </c>
    </row>
    <row r="82" spans="1:24" x14ac:dyDescent="0.25">
      <c r="A82">
        <v>41</v>
      </c>
      <c r="B82">
        <v>-1.0233948995869999</v>
      </c>
      <c r="C82" t="s">
        <v>359</v>
      </c>
      <c r="D82">
        <v>9.3357957666248603E-2</v>
      </c>
      <c r="E82">
        <v>0.121365344966123</v>
      </c>
      <c r="F82">
        <v>0.121521070109437</v>
      </c>
      <c r="G82" t="s">
        <v>360</v>
      </c>
      <c r="H82">
        <v>25.454999999999998</v>
      </c>
      <c r="I82">
        <v>24.287849999999999</v>
      </c>
      <c r="J82">
        <v>25.454999999999998</v>
      </c>
      <c r="K82">
        <v>25.454999999999998</v>
      </c>
      <c r="L82" t="s">
        <v>158</v>
      </c>
      <c r="M82" t="s">
        <v>277</v>
      </c>
      <c r="N82" t="s">
        <v>35</v>
      </c>
      <c r="O82" t="s">
        <v>35</v>
      </c>
      <c r="P82" t="s">
        <v>35</v>
      </c>
      <c r="Q82" t="s">
        <v>361</v>
      </c>
      <c r="R82" t="s">
        <v>158</v>
      </c>
      <c r="S82" t="s">
        <v>277</v>
      </c>
      <c r="T82" t="s">
        <v>35</v>
      </c>
      <c r="U82" t="s">
        <v>35</v>
      </c>
      <c r="V82" t="s">
        <v>35</v>
      </c>
      <c r="W82" t="s">
        <v>362</v>
      </c>
      <c r="X82">
        <v>1612807</v>
      </c>
    </row>
    <row r="83" spans="1:24" x14ac:dyDescent="0.25">
      <c r="A83">
        <v>41</v>
      </c>
      <c r="B83">
        <v>-1.0233948995869999</v>
      </c>
      <c r="C83" t="s">
        <v>363</v>
      </c>
      <c r="D83">
        <v>9.3357957666248603E-2</v>
      </c>
      <c r="E83">
        <v>0.121365344966123</v>
      </c>
      <c r="F83">
        <v>0.124364043342353</v>
      </c>
      <c r="G83" t="s">
        <v>360</v>
      </c>
      <c r="H83">
        <v>49.742849999999997</v>
      </c>
      <c r="I83">
        <v>24.287849999999999</v>
      </c>
      <c r="J83">
        <v>45.841000000000001</v>
      </c>
      <c r="K83">
        <v>60.747999999999998</v>
      </c>
      <c r="L83" t="s">
        <v>158</v>
      </c>
      <c r="M83" t="s">
        <v>277</v>
      </c>
      <c r="N83" t="s">
        <v>364</v>
      </c>
      <c r="O83" t="s">
        <v>365</v>
      </c>
      <c r="P83" t="s">
        <v>366</v>
      </c>
      <c r="Q83" t="s">
        <v>367</v>
      </c>
      <c r="R83" t="s">
        <v>158</v>
      </c>
      <c r="S83" t="s">
        <v>277</v>
      </c>
      <c r="T83" t="s">
        <v>35</v>
      </c>
      <c r="U83" t="s">
        <v>35</v>
      </c>
      <c r="V83" t="s">
        <v>35</v>
      </c>
      <c r="W83" t="s">
        <v>362</v>
      </c>
      <c r="X83">
        <v>1612807</v>
      </c>
    </row>
    <row r="84" spans="1:24" x14ac:dyDescent="0.25">
      <c r="A84">
        <v>42</v>
      </c>
      <c r="B84">
        <v>1.0140834012496001</v>
      </c>
      <c r="C84" t="s">
        <v>368</v>
      </c>
      <c r="D84">
        <v>0.11609582084860599</v>
      </c>
      <c r="E84">
        <v>0.150924567103188</v>
      </c>
      <c r="F84">
        <v>0.19835595582366999</v>
      </c>
      <c r="G84" t="s">
        <v>369</v>
      </c>
      <c r="H84">
        <v>18.011299999999999</v>
      </c>
      <c r="I84">
        <v>36.491700000000002</v>
      </c>
      <c r="J84">
        <v>18.011299999999999</v>
      </c>
      <c r="K84">
        <v>18.011299999999999</v>
      </c>
      <c r="L84" t="s">
        <v>158</v>
      </c>
      <c r="M84" t="s">
        <v>280</v>
      </c>
      <c r="N84" t="s">
        <v>370</v>
      </c>
      <c r="O84" t="s">
        <v>35</v>
      </c>
      <c r="P84" t="s">
        <v>35</v>
      </c>
      <c r="Q84" t="s">
        <v>371</v>
      </c>
      <c r="R84" t="s">
        <v>158</v>
      </c>
      <c r="S84" t="s">
        <v>161</v>
      </c>
      <c r="T84" t="s">
        <v>35</v>
      </c>
      <c r="U84" t="s">
        <v>35</v>
      </c>
      <c r="V84" t="s">
        <v>35</v>
      </c>
      <c r="W84" t="s">
        <v>372</v>
      </c>
      <c r="X84">
        <v>1630465</v>
      </c>
    </row>
    <row r="85" spans="1:24" x14ac:dyDescent="0.25">
      <c r="A85">
        <v>42</v>
      </c>
      <c r="B85">
        <v>1.0140834012496001</v>
      </c>
      <c r="C85" t="s">
        <v>373</v>
      </c>
      <c r="D85">
        <v>0.11609582084860599</v>
      </c>
      <c r="E85">
        <v>0.150924567103188</v>
      </c>
      <c r="F85">
        <v>0.19560122528309401</v>
      </c>
      <c r="G85" t="s">
        <v>369</v>
      </c>
      <c r="H85">
        <v>54.503</v>
      </c>
      <c r="I85">
        <v>36.491700000000002</v>
      </c>
      <c r="J85">
        <v>66.176199999999994</v>
      </c>
      <c r="K85">
        <v>14.9033</v>
      </c>
      <c r="L85" t="s">
        <v>158</v>
      </c>
      <c r="M85" t="s">
        <v>280</v>
      </c>
      <c r="N85" t="s">
        <v>35</v>
      </c>
      <c r="O85" t="s">
        <v>35</v>
      </c>
      <c r="P85" t="s">
        <v>35</v>
      </c>
      <c r="Q85" t="s">
        <v>374</v>
      </c>
      <c r="R85" t="s">
        <v>158</v>
      </c>
      <c r="S85" t="s">
        <v>161</v>
      </c>
      <c r="T85" t="s">
        <v>35</v>
      </c>
      <c r="U85" t="s">
        <v>35</v>
      </c>
      <c r="V85" t="s">
        <v>35</v>
      </c>
      <c r="W85" t="s">
        <v>372</v>
      </c>
      <c r="X85">
        <v>1630465</v>
      </c>
    </row>
    <row r="86" spans="1:24" x14ac:dyDescent="0.25">
      <c r="A86">
        <v>43</v>
      </c>
      <c r="B86">
        <v>-1.0084288329144899</v>
      </c>
      <c r="C86" t="s">
        <v>375</v>
      </c>
      <c r="D86">
        <v>0.130000952403239</v>
      </c>
      <c r="E86">
        <v>0.169001238124211</v>
      </c>
      <c r="F86">
        <v>0.171312750408631</v>
      </c>
      <c r="G86" t="s">
        <v>210</v>
      </c>
      <c r="H86">
        <v>30.220300000000002</v>
      </c>
      <c r="I86">
        <v>26.3203</v>
      </c>
      <c r="J86">
        <v>30.326499999999999</v>
      </c>
      <c r="K86">
        <v>30.114100000000001</v>
      </c>
      <c r="L86" t="s">
        <v>158</v>
      </c>
      <c r="M86" t="s">
        <v>212</v>
      </c>
      <c r="N86" t="s">
        <v>35</v>
      </c>
      <c r="O86" t="s">
        <v>35</v>
      </c>
      <c r="P86" t="s">
        <v>35</v>
      </c>
      <c r="Q86" t="s">
        <v>376</v>
      </c>
      <c r="R86" t="s">
        <v>158</v>
      </c>
      <c r="S86" t="s">
        <v>212</v>
      </c>
      <c r="T86" t="s">
        <v>213</v>
      </c>
      <c r="U86" t="s">
        <v>214</v>
      </c>
      <c r="V86" t="s">
        <v>215</v>
      </c>
      <c r="W86" t="s">
        <v>216</v>
      </c>
      <c r="X86">
        <v>1764808</v>
      </c>
    </row>
    <row r="87" spans="1:24" x14ac:dyDescent="0.25">
      <c r="A87">
        <v>43</v>
      </c>
      <c r="B87">
        <v>-1.0084288329144899</v>
      </c>
      <c r="C87" t="s">
        <v>377</v>
      </c>
      <c r="D87">
        <v>0.130000952403239</v>
      </c>
      <c r="E87">
        <v>0.169001238124211</v>
      </c>
      <c r="F87">
        <v>0.16988085308262699</v>
      </c>
      <c r="G87" t="s">
        <v>210</v>
      </c>
      <c r="H87">
        <v>3.9</v>
      </c>
      <c r="I87">
        <v>26.3203</v>
      </c>
      <c r="J87">
        <v>3.9</v>
      </c>
      <c r="K87">
        <v>3.9</v>
      </c>
      <c r="L87" t="s">
        <v>158</v>
      </c>
      <c r="M87" t="s">
        <v>212</v>
      </c>
      <c r="N87" t="s">
        <v>213</v>
      </c>
      <c r="O87" t="s">
        <v>378</v>
      </c>
      <c r="P87" t="s">
        <v>379</v>
      </c>
      <c r="Q87" t="s">
        <v>380</v>
      </c>
      <c r="R87" t="s">
        <v>158</v>
      </c>
      <c r="S87" t="s">
        <v>212</v>
      </c>
      <c r="T87" t="s">
        <v>213</v>
      </c>
      <c r="U87" t="s">
        <v>214</v>
      </c>
      <c r="V87" t="s">
        <v>215</v>
      </c>
      <c r="W87" t="s">
        <v>216</v>
      </c>
      <c r="X87">
        <v>1764808</v>
      </c>
    </row>
    <row r="88" spans="1:24" x14ac:dyDescent="0.25">
      <c r="A88">
        <v>44</v>
      </c>
      <c r="B88">
        <v>-1.0035922401230699</v>
      </c>
      <c r="C88" t="s">
        <v>381</v>
      </c>
      <c r="D88">
        <v>0.146279431120306</v>
      </c>
      <c r="E88">
        <v>0.190163260456398</v>
      </c>
      <c r="F88">
        <v>0.191273515861627</v>
      </c>
      <c r="G88" t="s">
        <v>382</v>
      </c>
      <c r="H88">
        <v>29.973700000000001</v>
      </c>
      <c r="I88">
        <v>20.28537</v>
      </c>
      <c r="J88">
        <v>29.973700000000001</v>
      </c>
      <c r="K88">
        <v>29.973700000000001</v>
      </c>
      <c r="L88" t="s">
        <v>158</v>
      </c>
      <c r="M88" t="s">
        <v>255</v>
      </c>
      <c r="N88" t="s">
        <v>35</v>
      </c>
      <c r="O88" t="s">
        <v>35</v>
      </c>
      <c r="P88" t="s">
        <v>35</v>
      </c>
      <c r="Q88" t="s">
        <v>383</v>
      </c>
      <c r="R88" t="s">
        <v>158</v>
      </c>
      <c r="S88" t="s">
        <v>212</v>
      </c>
      <c r="T88" t="s">
        <v>225</v>
      </c>
      <c r="U88" t="s">
        <v>384</v>
      </c>
      <c r="V88" t="s">
        <v>385</v>
      </c>
      <c r="W88" t="s">
        <v>386</v>
      </c>
      <c r="X88">
        <v>1821494</v>
      </c>
    </row>
    <row r="89" spans="1:24" x14ac:dyDescent="0.25">
      <c r="A89">
        <v>44</v>
      </c>
      <c r="B89">
        <v>-1.0035922401230699</v>
      </c>
      <c r="C89" t="s">
        <v>387</v>
      </c>
      <c r="D89">
        <v>0.146279431120306</v>
      </c>
      <c r="E89">
        <v>0.190163260456398</v>
      </c>
      <c r="F89">
        <v>0.19058887485834999</v>
      </c>
      <c r="G89" t="s">
        <v>382</v>
      </c>
      <c r="H89">
        <v>9.6883300000000006</v>
      </c>
      <c r="I89">
        <v>20.28537</v>
      </c>
      <c r="J89">
        <v>9.6883300000000006</v>
      </c>
      <c r="K89">
        <v>9.6883300000000006</v>
      </c>
      <c r="L89" t="s">
        <v>158</v>
      </c>
      <c r="M89" t="s">
        <v>255</v>
      </c>
      <c r="N89" t="s">
        <v>388</v>
      </c>
      <c r="O89" t="s">
        <v>389</v>
      </c>
      <c r="P89" t="s">
        <v>390</v>
      </c>
      <c r="Q89" t="s">
        <v>391</v>
      </c>
      <c r="R89" t="s">
        <v>158</v>
      </c>
      <c r="S89" t="s">
        <v>212</v>
      </c>
      <c r="T89" t="s">
        <v>225</v>
      </c>
      <c r="U89" t="s">
        <v>384</v>
      </c>
      <c r="V89" t="s">
        <v>385</v>
      </c>
      <c r="W89" t="s">
        <v>386</v>
      </c>
      <c r="X89">
        <v>1821494</v>
      </c>
    </row>
    <row r="90" spans="1:24" x14ac:dyDescent="0.25">
      <c r="A90">
        <v>45</v>
      </c>
      <c r="B90">
        <v>1.01844386685243</v>
      </c>
      <c r="C90" t="s">
        <v>392</v>
      </c>
      <c r="D90">
        <v>0.12007535784008599</v>
      </c>
      <c r="E90">
        <v>0.156097965192112</v>
      </c>
      <c r="F90">
        <v>0.15786084932888</v>
      </c>
      <c r="G90" t="s">
        <v>393</v>
      </c>
      <c r="H90">
        <v>22.766999999999999</v>
      </c>
      <c r="I90">
        <v>20.023</v>
      </c>
      <c r="J90">
        <v>22.766999999999999</v>
      </c>
      <c r="K90">
        <v>22.766999999999999</v>
      </c>
      <c r="L90" t="s">
        <v>158</v>
      </c>
      <c r="M90" t="s">
        <v>212</v>
      </c>
      <c r="N90" t="s">
        <v>213</v>
      </c>
      <c r="O90" t="s">
        <v>394</v>
      </c>
      <c r="P90" t="s">
        <v>395</v>
      </c>
      <c r="Q90" t="s">
        <v>396</v>
      </c>
      <c r="R90" t="s">
        <v>158</v>
      </c>
      <c r="S90" t="s">
        <v>212</v>
      </c>
      <c r="T90" t="s">
        <v>244</v>
      </c>
      <c r="U90" t="s">
        <v>397</v>
      </c>
      <c r="V90" t="s">
        <v>398</v>
      </c>
      <c r="W90" t="s">
        <v>399</v>
      </c>
      <c r="X90">
        <v>2135634</v>
      </c>
    </row>
    <row r="91" spans="1:24" x14ac:dyDescent="0.25">
      <c r="A91">
        <v>45</v>
      </c>
      <c r="B91">
        <v>1.01844386685243</v>
      </c>
      <c r="C91" t="s">
        <v>400</v>
      </c>
      <c r="D91">
        <v>0.12007535784008599</v>
      </c>
      <c r="E91">
        <v>0.156097965192112</v>
      </c>
      <c r="F91">
        <v>0.16077241381511301</v>
      </c>
      <c r="G91" t="s">
        <v>393</v>
      </c>
      <c r="H91">
        <v>2.7440000000000002</v>
      </c>
      <c r="I91">
        <v>20.023</v>
      </c>
      <c r="J91">
        <v>15.613300000000001</v>
      </c>
      <c r="K91">
        <v>2.5529999999999999</v>
      </c>
      <c r="L91" t="s">
        <v>158</v>
      </c>
      <c r="M91" t="s">
        <v>212</v>
      </c>
      <c r="N91" t="s">
        <v>213</v>
      </c>
      <c r="O91" t="s">
        <v>401</v>
      </c>
      <c r="P91" t="s">
        <v>402</v>
      </c>
      <c r="Q91" t="s">
        <v>403</v>
      </c>
      <c r="R91" t="s">
        <v>158</v>
      </c>
      <c r="S91" t="s">
        <v>212</v>
      </c>
      <c r="T91" t="s">
        <v>244</v>
      </c>
      <c r="U91" t="s">
        <v>397</v>
      </c>
      <c r="V91" t="s">
        <v>398</v>
      </c>
      <c r="W91" t="s">
        <v>399</v>
      </c>
      <c r="X91">
        <v>2135634</v>
      </c>
    </row>
    <row r="92" spans="1:24" x14ac:dyDescent="0.25">
      <c r="A92">
        <v>46</v>
      </c>
      <c r="B92">
        <v>1.0152594259005401</v>
      </c>
      <c r="C92" t="s">
        <v>404</v>
      </c>
      <c r="D92">
        <v>0.107237014213479</v>
      </c>
      <c r="E92">
        <v>0.13940811847752299</v>
      </c>
      <c r="F92">
        <v>0.139435468550135</v>
      </c>
      <c r="G92" t="s">
        <v>405</v>
      </c>
      <c r="H92">
        <v>30.138999999999999</v>
      </c>
      <c r="I92">
        <v>20.58567</v>
      </c>
      <c r="J92">
        <v>33.806899999999999</v>
      </c>
      <c r="K92">
        <v>30.114000000000001</v>
      </c>
      <c r="L92" t="s">
        <v>158</v>
      </c>
      <c r="M92" t="s">
        <v>212</v>
      </c>
      <c r="N92" t="s">
        <v>35</v>
      </c>
      <c r="O92" t="s">
        <v>35</v>
      </c>
      <c r="P92" t="s">
        <v>35</v>
      </c>
      <c r="Q92" t="s">
        <v>406</v>
      </c>
      <c r="R92" t="s">
        <v>158</v>
      </c>
      <c r="S92" t="s">
        <v>407</v>
      </c>
      <c r="T92" t="s">
        <v>408</v>
      </c>
      <c r="U92" t="s">
        <v>35</v>
      </c>
      <c r="V92" t="s">
        <v>35</v>
      </c>
      <c r="W92" t="s">
        <v>409</v>
      </c>
      <c r="X92">
        <v>2175626</v>
      </c>
    </row>
    <row r="93" spans="1:24" x14ac:dyDescent="0.25">
      <c r="A93">
        <v>46</v>
      </c>
      <c r="B93">
        <v>1.0152594259005401</v>
      </c>
      <c r="C93" t="s">
        <v>410</v>
      </c>
      <c r="D93">
        <v>0.107237014213479</v>
      </c>
      <c r="E93">
        <v>0.13940811847752299</v>
      </c>
      <c r="F93">
        <v>0.14156317375038199</v>
      </c>
      <c r="G93" t="s">
        <v>405</v>
      </c>
      <c r="H93">
        <v>9.5533300000000008</v>
      </c>
      <c r="I93">
        <v>20.58567</v>
      </c>
      <c r="J93">
        <v>9.5533300000000008</v>
      </c>
      <c r="K93">
        <v>9.5533300000000008</v>
      </c>
      <c r="L93" t="s">
        <v>158</v>
      </c>
      <c r="M93" t="s">
        <v>212</v>
      </c>
      <c r="N93" t="s">
        <v>266</v>
      </c>
      <c r="O93" t="s">
        <v>35</v>
      </c>
      <c r="P93" t="s">
        <v>35</v>
      </c>
      <c r="Q93" t="s">
        <v>411</v>
      </c>
      <c r="R93" t="s">
        <v>158</v>
      </c>
      <c r="S93" t="s">
        <v>407</v>
      </c>
      <c r="T93" t="s">
        <v>408</v>
      </c>
      <c r="U93" t="s">
        <v>35</v>
      </c>
      <c r="V93" t="s">
        <v>35</v>
      </c>
      <c r="W93" t="s">
        <v>409</v>
      </c>
      <c r="X93">
        <v>2175626</v>
      </c>
    </row>
    <row r="94" spans="1:24" x14ac:dyDescent="0.25">
      <c r="A94">
        <v>47</v>
      </c>
      <c r="B94">
        <v>1.05555192517341</v>
      </c>
      <c r="C94" t="s">
        <v>412</v>
      </c>
      <c r="D94">
        <v>9.6285217166434706E-2</v>
      </c>
      <c r="E94">
        <v>0.125170782316365</v>
      </c>
      <c r="F94">
        <v>0.133362176444938</v>
      </c>
      <c r="G94" t="s">
        <v>296</v>
      </c>
      <c r="H94">
        <v>26.693999999999999</v>
      </c>
      <c r="I94">
        <v>22.54</v>
      </c>
      <c r="J94">
        <v>26.731999999999999</v>
      </c>
      <c r="K94">
        <v>26.655999999999999</v>
      </c>
      <c r="L94" t="s">
        <v>158</v>
      </c>
      <c r="M94" t="s">
        <v>212</v>
      </c>
      <c r="N94" t="s">
        <v>35</v>
      </c>
      <c r="O94" t="s">
        <v>35</v>
      </c>
      <c r="P94" t="s">
        <v>35</v>
      </c>
      <c r="Q94" t="s">
        <v>413</v>
      </c>
      <c r="R94" t="s">
        <v>158</v>
      </c>
      <c r="S94" t="s">
        <v>212</v>
      </c>
      <c r="T94" t="s">
        <v>266</v>
      </c>
      <c r="U94" t="s">
        <v>35</v>
      </c>
      <c r="V94" t="s">
        <v>35</v>
      </c>
      <c r="W94" t="s">
        <v>298</v>
      </c>
      <c r="X94">
        <v>2338315</v>
      </c>
    </row>
    <row r="95" spans="1:24" x14ac:dyDescent="0.25">
      <c r="A95">
        <v>47</v>
      </c>
      <c r="B95">
        <v>1.05555192517341</v>
      </c>
      <c r="C95" t="s">
        <v>414</v>
      </c>
      <c r="D95">
        <v>9.6285217166434706E-2</v>
      </c>
      <c r="E95">
        <v>0.125170782316365</v>
      </c>
      <c r="F95">
        <v>0.12634354906133899</v>
      </c>
      <c r="G95" t="s">
        <v>296</v>
      </c>
      <c r="H95">
        <v>49.234000000000002</v>
      </c>
      <c r="I95">
        <v>22.54</v>
      </c>
      <c r="J95">
        <v>48.438000000000002</v>
      </c>
      <c r="K95">
        <v>51.378399999999999</v>
      </c>
      <c r="L95" t="s">
        <v>158</v>
      </c>
      <c r="M95" t="s">
        <v>212</v>
      </c>
      <c r="N95" t="s">
        <v>35</v>
      </c>
      <c r="O95" t="s">
        <v>35</v>
      </c>
      <c r="P95" t="s">
        <v>35</v>
      </c>
      <c r="Q95" t="s">
        <v>415</v>
      </c>
      <c r="R95" t="s">
        <v>158</v>
      </c>
      <c r="S95" t="s">
        <v>212</v>
      </c>
      <c r="T95" t="s">
        <v>266</v>
      </c>
      <c r="U95" t="s">
        <v>35</v>
      </c>
      <c r="V95" t="s">
        <v>35</v>
      </c>
      <c r="W95" t="s">
        <v>298</v>
      </c>
      <c r="X95">
        <v>2338315</v>
      </c>
    </row>
    <row r="96" spans="1:24" x14ac:dyDescent="0.25">
      <c r="A96">
        <v>48</v>
      </c>
      <c r="B96">
        <v>-1.00524074329372</v>
      </c>
      <c r="C96" t="s">
        <v>416</v>
      </c>
      <c r="D96">
        <v>0.14645758962569899</v>
      </c>
      <c r="E96">
        <v>0.19039486651340801</v>
      </c>
      <c r="F96">
        <v>0.190976699482308</v>
      </c>
      <c r="G96" t="s">
        <v>417</v>
      </c>
      <c r="H96">
        <v>9.25</v>
      </c>
      <c r="I96">
        <v>24.47</v>
      </c>
      <c r="J96">
        <v>9.25</v>
      </c>
      <c r="K96">
        <v>9.25</v>
      </c>
      <c r="L96" t="s">
        <v>158</v>
      </c>
      <c r="M96" t="s">
        <v>212</v>
      </c>
      <c r="N96" t="s">
        <v>418</v>
      </c>
      <c r="O96" t="s">
        <v>419</v>
      </c>
      <c r="P96" t="s">
        <v>35</v>
      </c>
      <c r="Q96" t="s">
        <v>420</v>
      </c>
      <c r="R96" t="s">
        <v>158</v>
      </c>
      <c r="S96" t="s">
        <v>212</v>
      </c>
      <c r="T96" t="s">
        <v>213</v>
      </c>
      <c r="U96" t="s">
        <v>214</v>
      </c>
      <c r="V96" t="s">
        <v>421</v>
      </c>
      <c r="W96" t="s">
        <v>422</v>
      </c>
      <c r="X96">
        <v>2347626</v>
      </c>
    </row>
    <row r="97" spans="1:24" x14ac:dyDescent="0.25">
      <c r="A97">
        <v>48</v>
      </c>
      <c r="B97">
        <v>-1.00524074329372</v>
      </c>
      <c r="C97" t="s">
        <v>423</v>
      </c>
      <c r="D97">
        <v>0.14645758962569899</v>
      </c>
      <c r="E97">
        <v>0.19039486651340801</v>
      </c>
      <c r="F97">
        <v>0.19197755933937699</v>
      </c>
      <c r="G97" t="s">
        <v>417</v>
      </c>
      <c r="H97">
        <v>33.72</v>
      </c>
      <c r="I97">
        <v>24.47</v>
      </c>
      <c r="J97">
        <v>33.984699999999997</v>
      </c>
      <c r="K97">
        <v>33.72</v>
      </c>
      <c r="L97" t="s">
        <v>158</v>
      </c>
      <c r="M97" t="s">
        <v>212</v>
      </c>
      <c r="N97" t="s">
        <v>35</v>
      </c>
      <c r="O97" t="s">
        <v>35</v>
      </c>
      <c r="P97" t="s">
        <v>35</v>
      </c>
      <c r="Q97" t="s">
        <v>424</v>
      </c>
      <c r="R97" t="s">
        <v>158</v>
      </c>
      <c r="S97" t="s">
        <v>212</v>
      </c>
      <c r="T97" t="s">
        <v>213</v>
      </c>
      <c r="U97" t="s">
        <v>214</v>
      </c>
      <c r="V97" t="s">
        <v>421</v>
      </c>
      <c r="W97" t="s">
        <v>422</v>
      </c>
      <c r="X97">
        <v>2347626</v>
      </c>
    </row>
    <row r="98" spans="1:24" x14ac:dyDescent="0.25">
      <c r="A98">
        <v>49</v>
      </c>
      <c r="B98">
        <v>1.0380579180554399</v>
      </c>
      <c r="C98" t="s">
        <v>425</v>
      </c>
      <c r="D98">
        <v>0.120577866719702</v>
      </c>
      <c r="E98">
        <v>0.15675122673561201</v>
      </c>
      <c r="F98">
        <v>0.16577556095169399</v>
      </c>
      <c r="G98" t="s">
        <v>426</v>
      </c>
      <c r="H98">
        <v>17.381</v>
      </c>
      <c r="I98">
        <v>25.863499999999998</v>
      </c>
      <c r="J98">
        <v>17.381</v>
      </c>
      <c r="K98">
        <v>17.381</v>
      </c>
      <c r="L98" t="s">
        <v>158</v>
      </c>
      <c r="M98" t="s">
        <v>161</v>
      </c>
      <c r="N98" t="s">
        <v>35</v>
      </c>
      <c r="O98" t="s">
        <v>35</v>
      </c>
      <c r="P98" t="s">
        <v>35</v>
      </c>
      <c r="Q98" t="s">
        <v>427</v>
      </c>
      <c r="R98" t="s">
        <v>158</v>
      </c>
      <c r="S98" t="s">
        <v>161</v>
      </c>
      <c r="T98" t="s">
        <v>428</v>
      </c>
      <c r="U98" t="s">
        <v>429</v>
      </c>
      <c r="V98" t="s">
        <v>430</v>
      </c>
      <c r="W98" t="s">
        <v>431</v>
      </c>
      <c r="X98">
        <v>2568659</v>
      </c>
    </row>
    <row r="99" spans="1:24" x14ac:dyDescent="0.25">
      <c r="A99">
        <v>49</v>
      </c>
      <c r="B99">
        <v>1.0380579180554399</v>
      </c>
      <c r="C99" t="s">
        <v>432</v>
      </c>
      <c r="D99">
        <v>0.120577866719702</v>
      </c>
      <c r="E99">
        <v>0.15675122673561201</v>
      </c>
      <c r="F99">
        <v>0.15969779534289899</v>
      </c>
      <c r="G99" t="s">
        <v>426</v>
      </c>
      <c r="H99">
        <v>43.244500000000002</v>
      </c>
      <c r="I99">
        <v>25.863499999999998</v>
      </c>
      <c r="J99">
        <v>36.271000000000001</v>
      </c>
      <c r="K99">
        <v>43.353999999999999</v>
      </c>
      <c r="L99" t="s">
        <v>158</v>
      </c>
      <c r="M99" t="s">
        <v>161</v>
      </c>
      <c r="N99" t="s">
        <v>35</v>
      </c>
      <c r="O99" t="s">
        <v>35</v>
      </c>
      <c r="P99" t="s">
        <v>35</v>
      </c>
      <c r="Q99" t="s">
        <v>433</v>
      </c>
      <c r="R99" t="s">
        <v>158</v>
      </c>
      <c r="S99" t="s">
        <v>161</v>
      </c>
      <c r="T99" t="s">
        <v>428</v>
      </c>
      <c r="U99" t="s">
        <v>429</v>
      </c>
      <c r="V99" t="s">
        <v>430</v>
      </c>
      <c r="W99" t="s">
        <v>431</v>
      </c>
      <c r="X99">
        <v>2568659</v>
      </c>
    </row>
    <row r="100" spans="1:24" x14ac:dyDescent="0.25">
      <c r="A100">
        <v>50</v>
      </c>
      <c r="B100">
        <v>-1.0148504074383</v>
      </c>
      <c r="C100" t="s">
        <v>434</v>
      </c>
      <c r="D100">
        <v>0.140870565135224</v>
      </c>
      <c r="E100">
        <v>0.183131734675792</v>
      </c>
      <c r="F100">
        <v>0.18668868711341499</v>
      </c>
      <c r="G100" t="s">
        <v>435</v>
      </c>
      <c r="H100">
        <v>57.899000000000001</v>
      </c>
      <c r="I100">
        <v>49.212330000000001</v>
      </c>
      <c r="J100">
        <v>57.899000000000001</v>
      </c>
      <c r="K100">
        <v>57.899000000000001</v>
      </c>
      <c r="L100" t="s">
        <v>158</v>
      </c>
      <c r="M100" t="s">
        <v>212</v>
      </c>
      <c r="N100" t="s">
        <v>244</v>
      </c>
      <c r="O100" t="s">
        <v>436</v>
      </c>
      <c r="P100" t="s">
        <v>437</v>
      </c>
      <c r="Q100" t="s">
        <v>438</v>
      </c>
      <c r="R100" t="s">
        <v>158</v>
      </c>
      <c r="S100" t="s">
        <v>212</v>
      </c>
      <c r="T100" t="s">
        <v>213</v>
      </c>
      <c r="U100" t="s">
        <v>354</v>
      </c>
      <c r="V100" t="s">
        <v>355</v>
      </c>
      <c r="W100" t="s">
        <v>439</v>
      </c>
      <c r="X100">
        <v>2699519</v>
      </c>
    </row>
    <row r="101" spans="1:24" x14ac:dyDescent="0.25">
      <c r="A101">
        <v>50</v>
      </c>
      <c r="B101">
        <v>-1.0148504074383</v>
      </c>
      <c r="C101" t="s">
        <v>440</v>
      </c>
      <c r="D101">
        <v>0.140870565135224</v>
      </c>
      <c r="E101">
        <v>0.183131734675792</v>
      </c>
      <c r="F101">
        <v>0.18395685289683</v>
      </c>
      <c r="G101" t="s">
        <v>435</v>
      </c>
      <c r="H101">
        <v>8.6866699999999994</v>
      </c>
      <c r="I101">
        <v>49.212330000000001</v>
      </c>
      <c r="J101">
        <v>8.6866699999999994</v>
      </c>
      <c r="K101">
        <v>8.6866699999999994</v>
      </c>
      <c r="L101" t="s">
        <v>158</v>
      </c>
      <c r="M101" t="s">
        <v>212</v>
      </c>
      <c r="N101" t="s">
        <v>441</v>
      </c>
      <c r="O101" t="s">
        <v>442</v>
      </c>
      <c r="P101" t="s">
        <v>443</v>
      </c>
      <c r="Q101" t="s">
        <v>444</v>
      </c>
      <c r="R101" t="s">
        <v>158</v>
      </c>
      <c r="S101" t="s">
        <v>212</v>
      </c>
      <c r="T101" t="s">
        <v>213</v>
      </c>
      <c r="U101" t="s">
        <v>354</v>
      </c>
      <c r="V101" t="s">
        <v>355</v>
      </c>
      <c r="W101" t="s">
        <v>439</v>
      </c>
      <c r="X101">
        <v>2699519</v>
      </c>
    </row>
    <row r="102" spans="1:24" x14ac:dyDescent="0.25">
      <c r="A102">
        <v>51</v>
      </c>
      <c r="B102">
        <v>-1.00880315732175</v>
      </c>
      <c r="C102" t="s">
        <v>445</v>
      </c>
      <c r="D102">
        <v>0.121952397453804</v>
      </c>
      <c r="E102">
        <v>0.158538116689945</v>
      </c>
      <c r="F102">
        <v>0.16825769464212201</v>
      </c>
      <c r="G102" t="s">
        <v>446</v>
      </c>
      <c r="H102">
        <v>50.243000000000002</v>
      </c>
      <c r="I102">
        <v>40.674669999999999</v>
      </c>
      <c r="J102">
        <v>50.228000000000002</v>
      </c>
      <c r="K102">
        <v>52.417000000000002</v>
      </c>
      <c r="L102" t="s">
        <v>158</v>
      </c>
      <c r="M102" t="s">
        <v>447</v>
      </c>
      <c r="N102" t="s">
        <v>35</v>
      </c>
      <c r="O102" t="s">
        <v>35</v>
      </c>
      <c r="P102" t="s">
        <v>35</v>
      </c>
      <c r="Q102" t="s">
        <v>448</v>
      </c>
      <c r="R102" t="s">
        <v>158</v>
      </c>
      <c r="S102" t="s">
        <v>447</v>
      </c>
      <c r="T102" t="s">
        <v>35</v>
      </c>
      <c r="U102" t="s">
        <v>35</v>
      </c>
      <c r="V102" t="s">
        <v>35</v>
      </c>
      <c r="W102" t="s">
        <v>449</v>
      </c>
      <c r="X102">
        <v>2744205</v>
      </c>
    </row>
    <row r="103" spans="1:24" x14ac:dyDescent="0.25">
      <c r="A103">
        <v>51</v>
      </c>
      <c r="B103">
        <v>-1.00880315732175</v>
      </c>
      <c r="C103" t="s">
        <v>450</v>
      </c>
      <c r="D103">
        <v>0.121952397453804</v>
      </c>
      <c r="E103">
        <v>0.158538116689945</v>
      </c>
      <c r="F103">
        <v>0.16678942112832601</v>
      </c>
      <c r="G103" t="s">
        <v>446</v>
      </c>
      <c r="H103">
        <v>9.5683299999999996</v>
      </c>
      <c r="I103">
        <v>40.674669999999999</v>
      </c>
      <c r="J103">
        <v>9.5683299999999996</v>
      </c>
      <c r="K103">
        <v>9.5683299999999996</v>
      </c>
      <c r="L103" t="s">
        <v>158</v>
      </c>
      <c r="M103" t="s">
        <v>447</v>
      </c>
      <c r="N103" t="s">
        <v>451</v>
      </c>
      <c r="O103" t="s">
        <v>35</v>
      </c>
      <c r="P103" t="s">
        <v>35</v>
      </c>
      <c r="Q103" t="s">
        <v>452</v>
      </c>
      <c r="R103" t="s">
        <v>158</v>
      </c>
      <c r="S103" t="s">
        <v>447</v>
      </c>
      <c r="T103" t="s">
        <v>35</v>
      </c>
      <c r="U103" t="s">
        <v>35</v>
      </c>
      <c r="V103" t="s">
        <v>35</v>
      </c>
      <c r="W103" t="s">
        <v>449</v>
      </c>
      <c r="X103">
        <v>2744205</v>
      </c>
    </row>
    <row r="104" spans="1:24" x14ac:dyDescent="0.25">
      <c r="A104">
        <v>52</v>
      </c>
      <c r="B104">
        <v>-1.1638184634514399</v>
      </c>
      <c r="C104" t="s">
        <v>453</v>
      </c>
      <c r="D104">
        <v>8.59029408385589E-2</v>
      </c>
      <c r="E104">
        <v>0.11167382309012699</v>
      </c>
      <c r="F104">
        <v>0.131354422643884</v>
      </c>
      <c r="G104" t="s">
        <v>454</v>
      </c>
      <c r="H104">
        <v>24.902999999999999</v>
      </c>
      <c r="I104">
        <v>20.497</v>
      </c>
      <c r="J104">
        <v>24.902999999999999</v>
      </c>
      <c r="K104">
        <v>24.902999999999999</v>
      </c>
      <c r="L104" t="s">
        <v>158</v>
      </c>
      <c r="M104" t="s">
        <v>212</v>
      </c>
      <c r="N104" t="s">
        <v>455</v>
      </c>
      <c r="O104" t="s">
        <v>456</v>
      </c>
      <c r="P104" t="s">
        <v>457</v>
      </c>
      <c r="Q104" t="s">
        <v>458</v>
      </c>
      <c r="R104" t="s">
        <v>158</v>
      </c>
      <c r="S104" t="s">
        <v>212</v>
      </c>
      <c r="T104" t="s">
        <v>455</v>
      </c>
      <c r="U104" t="s">
        <v>35</v>
      </c>
      <c r="V104" t="s">
        <v>35</v>
      </c>
      <c r="W104" t="s">
        <v>459</v>
      </c>
      <c r="X104">
        <v>2843732</v>
      </c>
    </row>
    <row r="105" spans="1:24" x14ac:dyDescent="0.25">
      <c r="A105">
        <v>52</v>
      </c>
      <c r="B105">
        <v>-1.1638184634514399</v>
      </c>
      <c r="C105" t="s">
        <v>460</v>
      </c>
      <c r="D105">
        <v>8.59029408385589E-2</v>
      </c>
      <c r="E105">
        <v>0.11167382309012699</v>
      </c>
      <c r="F105">
        <v>0.152872702328955</v>
      </c>
      <c r="G105" t="s">
        <v>454</v>
      </c>
      <c r="H105">
        <v>45.4</v>
      </c>
      <c r="I105">
        <v>20.497</v>
      </c>
      <c r="J105">
        <v>45.4</v>
      </c>
      <c r="K105">
        <v>45.4</v>
      </c>
      <c r="L105" t="s">
        <v>158</v>
      </c>
      <c r="M105" t="s">
        <v>212</v>
      </c>
      <c r="N105" t="s">
        <v>455</v>
      </c>
      <c r="O105" t="s">
        <v>461</v>
      </c>
      <c r="P105" t="s">
        <v>462</v>
      </c>
      <c r="Q105" t="s">
        <v>463</v>
      </c>
      <c r="R105" t="s">
        <v>158</v>
      </c>
      <c r="S105" t="s">
        <v>212</v>
      </c>
      <c r="T105" t="s">
        <v>455</v>
      </c>
      <c r="U105" t="s">
        <v>35</v>
      </c>
      <c r="V105" t="s">
        <v>35</v>
      </c>
      <c r="W105" t="s">
        <v>459</v>
      </c>
      <c r="X105">
        <v>2843732</v>
      </c>
    </row>
    <row r="106" spans="1:24" x14ac:dyDescent="0.25">
      <c r="A106">
        <v>53</v>
      </c>
      <c r="B106">
        <v>1.0038746762581301</v>
      </c>
      <c r="C106" t="s">
        <v>464</v>
      </c>
      <c r="D106">
        <v>0.142491717517436</v>
      </c>
      <c r="E106">
        <v>0.18523923277266699</v>
      </c>
      <c r="F106">
        <v>0.189429831944704</v>
      </c>
      <c r="G106" t="s">
        <v>465</v>
      </c>
      <c r="H106">
        <v>9.49</v>
      </c>
      <c r="I106">
        <v>59.033000000000001</v>
      </c>
      <c r="J106">
        <v>9.49</v>
      </c>
      <c r="K106">
        <v>9.49</v>
      </c>
      <c r="L106" t="s">
        <v>158</v>
      </c>
      <c r="M106" t="s">
        <v>466</v>
      </c>
      <c r="N106" t="s">
        <v>467</v>
      </c>
      <c r="O106" t="s">
        <v>468</v>
      </c>
      <c r="P106" t="s">
        <v>469</v>
      </c>
      <c r="Q106" t="s">
        <v>470</v>
      </c>
      <c r="R106" t="s">
        <v>158</v>
      </c>
      <c r="S106" t="s">
        <v>275</v>
      </c>
      <c r="T106" t="s">
        <v>471</v>
      </c>
      <c r="U106" t="s">
        <v>472</v>
      </c>
      <c r="V106" t="s">
        <v>473</v>
      </c>
      <c r="W106" t="s">
        <v>474</v>
      </c>
      <c r="X106">
        <v>2918127</v>
      </c>
    </row>
    <row r="107" spans="1:24" x14ac:dyDescent="0.25">
      <c r="A107">
        <v>53</v>
      </c>
      <c r="B107">
        <v>1.0038746762581301</v>
      </c>
      <c r="C107" t="s">
        <v>475</v>
      </c>
      <c r="D107">
        <v>0.142491717517436</v>
      </c>
      <c r="E107">
        <v>0.18523923277266699</v>
      </c>
      <c r="F107">
        <v>0.18869868562756201</v>
      </c>
      <c r="G107" t="s">
        <v>465</v>
      </c>
      <c r="H107">
        <v>68.522999999999996</v>
      </c>
      <c r="I107">
        <v>59.033000000000001</v>
      </c>
      <c r="J107">
        <v>68.522999999999996</v>
      </c>
      <c r="K107">
        <v>68.522999999999996</v>
      </c>
      <c r="L107" t="s">
        <v>158</v>
      </c>
      <c r="M107" t="s">
        <v>466</v>
      </c>
      <c r="N107" t="s">
        <v>476</v>
      </c>
      <c r="O107" t="s">
        <v>477</v>
      </c>
      <c r="P107" t="s">
        <v>478</v>
      </c>
      <c r="Q107" t="s">
        <v>479</v>
      </c>
      <c r="R107" t="s">
        <v>158</v>
      </c>
      <c r="S107" t="s">
        <v>275</v>
      </c>
      <c r="T107" t="s">
        <v>471</v>
      </c>
      <c r="U107" t="s">
        <v>472</v>
      </c>
      <c r="V107" t="s">
        <v>473</v>
      </c>
      <c r="W107" t="s">
        <v>474</v>
      </c>
      <c r="X107">
        <v>2918127</v>
      </c>
    </row>
    <row r="108" spans="1:24" x14ac:dyDescent="0.25">
      <c r="A108">
        <v>54</v>
      </c>
      <c r="B108">
        <v>1.0368664358653801</v>
      </c>
      <c r="C108" t="s">
        <v>480</v>
      </c>
      <c r="D108">
        <v>9.9889916380583699E-2</v>
      </c>
      <c r="E108">
        <v>0.129856891294759</v>
      </c>
      <c r="F108">
        <v>0.13294797390702101</v>
      </c>
      <c r="G108" t="s">
        <v>481</v>
      </c>
      <c r="H108">
        <v>44.366700000000002</v>
      </c>
      <c r="I108">
        <v>20.9709</v>
      </c>
      <c r="J108">
        <v>44.366700000000002</v>
      </c>
      <c r="K108">
        <v>44.366700000000002</v>
      </c>
      <c r="L108" t="s">
        <v>158</v>
      </c>
      <c r="M108" t="s">
        <v>407</v>
      </c>
      <c r="N108" t="s">
        <v>35</v>
      </c>
      <c r="O108" t="s">
        <v>35</v>
      </c>
      <c r="P108" t="s">
        <v>35</v>
      </c>
      <c r="Q108" t="s">
        <v>482</v>
      </c>
      <c r="R108" t="s">
        <v>158</v>
      </c>
      <c r="S108" t="s">
        <v>407</v>
      </c>
      <c r="T108" t="s">
        <v>35</v>
      </c>
      <c r="U108" t="s">
        <v>35</v>
      </c>
      <c r="V108" t="s">
        <v>35</v>
      </c>
      <c r="W108" t="s">
        <v>483</v>
      </c>
      <c r="X108">
        <v>2949484</v>
      </c>
    </row>
    <row r="109" spans="1:24" x14ac:dyDescent="0.25">
      <c r="A109">
        <v>54</v>
      </c>
      <c r="B109">
        <v>1.0368664358653801</v>
      </c>
      <c r="C109" t="s">
        <v>484</v>
      </c>
      <c r="D109">
        <v>9.9889916380583699E-2</v>
      </c>
      <c r="E109">
        <v>0.129856891294759</v>
      </c>
      <c r="F109">
        <v>0.13784929186049599</v>
      </c>
      <c r="G109" t="s">
        <v>481</v>
      </c>
      <c r="H109">
        <v>23.395800000000001</v>
      </c>
      <c r="I109">
        <v>20.9709</v>
      </c>
      <c r="J109">
        <v>24.878299999999999</v>
      </c>
      <c r="K109">
        <v>7.4528499999999998</v>
      </c>
      <c r="L109" t="s">
        <v>158</v>
      </c>
      <c r="M109" t="s">
        <v>407</v>
      </c>
      <c r="N109" t="s">
        <v>35</v>
      </c>
      <c r="O109" t="s">
        <v>35</v>
      </c>
      <c r="P109" t="s">
        <v>35</v>
      </c>
      <c r="Q109" t="s">
        <v>485</v>
      </c>
      <c r="R109" t="s">
        <v>158</v>
      </c>
      <c r="S109" t="s">
        <v>407</v>
      </c>
      <c r="T109" t="s">
        <v>35</v>
      </c>
      <c r="U109" t="s">
        <v>35</v>
      </c>
      <c r="V109" t="s">
        <v>35</v>
      </c>
      <c r="W109" t="s">
        <v>483</v>
      </c>
      <c r="X109">
        <v>2949484</v>
      </c>
    </row>
    <row r="110" spans="1:24" x14ac:dyDescent="0.25">
      <c r="A110">
        <v>55</v>
      </c>
      <c r="B110">
        <v>1.0411886060002999</v>
      </c>
      <c r="C110" t="s">
        <v>486</v>
      </c>
      <c r="D110">
        <v>1.44363645217437E-2</v>
      </c>
      <c r="E110">
        <v>1.8767273878266901E-2</v>
      </c>
      <c r="F110">
        <v>5.3600138500657701E-2</v>
      </c>
      <c r="G110" t="s">
        <v>487</v>
      </c>
      <c r="H110">
        <v>38.700000000000003</v>
      </c>
      <c r="I110">
        <v>32.280999999999999</v>
      </c>
      <c r="J110">
        <v>38.700000000000003</v>
      </c>
      <c r="K110">
        <v>38.700000000000003</v>
      </c>
      <c r="L110" t="s">
        <v>158</v>
      </c>
      <c r="M110" t="s">
        <v>277</v>
      </c>
      <c r="N110" t="s">
        <v>488</v>
      </c>
      <c r="O110" t="s">
        <v>489</v>
      </c>
      <c r="P110" t="s">
        <v>490</v>
      </c>
      <c r="Q110" t="s">
        <v>491</v>
      </c>
      <c r="R110" t="s">
        <v>158</v>
      </c>
      <c r="S110" t="s">
        <v>277</v>
      </c>
      <c r="T110" t="s">
        <v>35</v>
      </c>
      <c r="U110" t="s">
        <v>35</v>
      </c>
      <c r="V110" t="s">
        <v>35</v>
      </c>
      <c r="W110" t="s">
        <v>492</v>
      </c>
      <c r="X110">
        <v>3032321</v>
      </c>
    </row>
    <row r="111" spans="1:24" x14ac:dyDescent="0.25">
      <c r="A111">
        <v>55</v>
      </c>
      <c r="B111">
        <v>1.0411886060002999</v>
      </c>
      <c r="C111" t="s">
        <v>493</v>
      </c>
      <c r="D111">
        <v>1.44363645217437E-2</v>
      </c>
      <c r="E111">
        <v>1.8767273878266901E-2</v>
      </c>
      <c r="F111">
        <v>5.5807853486922597E-2</v>
      </c>
      <c r="G111" t="s">
        <v>487</v>
      </c>
      <c r="H111">
        <v>6.4189999999999996</v>
      </c>
      <c r="I111">
        <v>32.280999999999999</v>
      </c>
      <c r="J111">
        <v>6.3929999999999998</v>
      </c>
      <c r="K111">
        <v>41.48</v>
      </c>
      <c r="L111" t="s">
        <v>158</v>
      </c>
      <c r="M111" t="s">
        <v>277</v>
      </c>
      <c r="N111" t="s">
        <v>35</v>
      </c>
      <c r="O111" t="s">
        <v>35</v>
      </c>
      <c r="P111" t="s">
        <v>35</v>
      </c>
      <c r="Q111" t="s">
        <v>494</v>
      </c>
      <c r="R111" t="s">
        <v>158</v>
      </c>
      <c r="S111" t="s">
        <v>277</v>
      </c>
      <c r="T111" t="s">
        <v>35</v>
      </c>
      <c r="U111" t="s">
        <v>35</v>
      </c>
      <c r="V111" t="s">
        <v>35</v>
      </c>
      <c r="W111" t="s">
        <v>492</v>
      </c>
      <c r="X111">
        <v>3032321</v>
      </c>
    </row>
    <row r="112" spans="1:24" x14ac:dyDescent="0.25">
      <c r="A112">
        <v>56</v>
      </c>
      <c r="B112">
        <v>-1.0092464923289901</v>
      </c>
      <c r="C112" t="s">
        <v>495</v>
      </c>
      <c r="D112">
        <v>9.7860468977713402E-2</v>
      </c>
      <c r="E112">
        <v>0.12721860967102699</v>
      </c>
      <c r="F112">
        <v>0.12945956263878</v>
      </c>
      <c r="G112" t="s">
        <v>465</v>
      </c>
      <c r="H112">
        <v>33.188899999999997</v>
      </c>
      <c r="I112">
        <v>20.0061</v>
      </c>
      <c r="J112">
        <v>33.188899999999997</v>
      </c>
      <c r="K112">
        <v>33.188899999999997</v>
      </c>
      <c r="L112" t="s">
        <v>158</v>
      </c>
      <c r="M112" t="s">
        <v>275</v>
      </c>
      <c r="N112" t="s">
        <v>35</v>
      </c>
      <c r="O112" t="s">
        <v>35</v>
      </c>
      <c r="P112" t="s">
        <v>35</v>
      </c>
      <c r="Q112" t="s">
        <v>496</v>
      </c>
      <c r="R112" t="s">
        <v>158</v>
      </c>
      <c r="S112" t="s">
        <v>275</v>
      </c>
      <c r="T112" t="s">
        <v>471</v>
      </c>
      <c r="U112" t="s">
        <v>472</v>
      </c>
      <c r="V112" t="s">
        <v>473</v>
      </c>
      <c r="W112" t="s">
        <v>474</v>
      </c>
      <c r="X112">
        <v>3087136</v>
      </c>
    </row>
    <row r="113" spans="1:24" x14ac:dyDescent="0.25">
      <c r="A113">
        <v>56</v>
      </c>
      <c r="B113">
        <v>-1.0092464923289901</v>
      </c>
      <c r="C113" t="s">
        <v>497</v>
      </c>
      <c r="D113">
        <v>9.7860468977713402E-2</v>
      </c>
      <c r="E113">
        <v>0.12721860967102699</v>
      </c>
      <c r="F113">
        <v>0.13065660949163299</v>
      </c>
      <c r="G113" t="s">
        <v>465</v>
      </c>
      <c r="H113">
        <v>53.195</v>
      </c>
      <c r="I113">
        <v>20.0061</v>
      </c>
      <c r="J113">
        <v>49.064999999999998</v>
      </c>
      <c r="K113">
        <v>60.713999999999999</v>
      </c>
      <c r="L113" t="s">
        <v>158</v>
      </c>
      <c r="M113" t="s">
        <v>275</v>
      </c>
      <c r="N113" t="s">
        <v>347</v>
      </c>
      <c r="O113" t="s">
        <v>348</v>
      </c>
      <c r="P113" t="s">
        <v>35</v>
      </c>
      <c r="Q113" t="s">
        <v>498</v>
      </c>
      <c r="R113" t="s">
        <v>158</v>
      </c>
      <c r="S113" t="s">
        <v>275</v>
      </c>
      <c r="T113" t="s">
        <v>471</v>
      </c>
      <c r="U113" t="s">
        <v>472</v>
      </c>
      <c r="V113" t="s">
        <v>473</v>
      </c>
      <c r="W113" t="s">
        <v>474</v>
      </c>
      <c r="X113">
        <v>3087136</v>
      </c>
    </row>
    <row r="114" spans="1:24" x14ac:dyDescent="0.25">
      <c r="A114">
        <v>57</v>
      </c>
      <c r="B114">
        <v>1.0097087229201001</v>
      </c>
      <c r="C114" t="s">
        <v>499</v>
      </c>
      <c r="D114">
        <v>0.12831521614073599</v>
      </c>
      <c r="E114">
        <v>0.16680978098295601</v>
      </c>
      <c r="F114">
        <v>0.16685513960902901</v>
      </c>
      <c r="G114" t="s">
        <v>500</v>
      </c>
      <c r="H114">
        <v>48.076900000000002</v>
      </c>
      <c r="I114">
        <v>34.039900000000003</v>
      </c>
      <c r="J114">
        <v>48.076900000000002</v>
      </c>
      <c r="K114">
        <v>48.076900000000002</v>
      </c>
      <c r="L114" t="s">
        <v>158</v>
      </c>
      <c r="M114" t="s">
        <v>277</v>
      </c>
      <c r="N114" t="s">
        <v>35</v>
      </c>
      <c r="O114" t="s">
        <v>35</v>
      </c>
      <c r="P114" t="s">
        <v>35</v>
      </c>
      <c r="Q114" t="s">
        <v>501</v>
      </c>
      <c r="R114" t="s">
        <v>158</v>
      </c>
      <c r="S114" t="s">
        <v>277</v>
      </c>
      <c r="T114" t="s">
        <v>35</v>
      </c>
      <c r="U114" t="s">
        <v>35</v>
      </c>
      <c r="V114" t="s">
        <v>35</v>
      </c>
      <c r="W114" t="s">
        <v>502</v>
      </c>
      <c r="X114">
        <v>3294172</v>
      </c>
    </row>
    <row r="115" spans="1:24" x14ac:dyDescent="0.25">
      <c r="A115">
        <v>57</v>
      </c>
      <c r="B115">
        <v>1.0097087229201001</v>
      </c>
      <c r="C115" t="s">
        <v>503</v>
      </c>
      <c r="D115">
        <v>0.12831521614073599</v>
      </c>
      <c r="E115">
        <v>0.16680978098295601</v>
      </c>
      <c r="F115">
        <v>0.16847508992728699</v>
      </c>
      <c r="G115" t="s">
        <v>500</v>
      </c>
      <c r="H115">
        <v>14.037000000000001</v>
      </c>
      <c r="I115">
        <v>34.039900000000003</v>
      </c>
      <c r="J115">
        <v>14.037000000000001</v>
      </c>
      <c r="K115">
        <v>14.037000000000001</v>
      </c>
      <c r="L115" t="s">
        <v>158</v>
      </c>
      <c r="M115" t="s">
        <v>275</v>
      </c>
      <c r="N115" t="s">
        <v>35</v>
      </c>
      <c r="O115" t="s">
        <v>35</v>
      </c>
      <c r="P115" t="s">
        <v>35</v>
      </c>
      <c r="Q115" t="s">
        <v>504</v>
      </c>
      <c r="R115" t="s">
        <v>158</v>
      </c>
      <c r="S115" t="s">
        <v>277</v>
      </c>
      <c r="T115" t="s">
        <v>35</v>
      </c>
      <c r="U115" t="s">
        <v>35</v>
      </c>
      <c r="V115" t="s">
        <v>35</v>
      </c>
      <c r="W115" t="s">
        <v>502</v>
      </c>
      <c r="X115">
        <v>3294172</v>
      </c>
    </row>
    <row r="116" spans="1:24" x14ac:dyDescent="0.25">
      <c r="A116">
        <v>58</v>
      </c>
      <c r="B116">
        <v>1.00298592418489</v>
      </c>
      <c r="C116" t="s">
        <v>505</v>
      </c>
      <c r="D116">
        <v>0.131024727370361</v>
      </c>
      <c r="E116">
        <v>0.170332145581469</v>
      </c>
      <c r="F116">
        <v>0.171605328966527</v>
      </c>
      <c r="G116" t="s">
        <v>302</v>
      </c>
      <c r="H116">
        <v>55.11</v>
      </c>
      <c r="I116">
        <v>33.659999999999997</v>
      </c>
      <c r="J116">
        <v>55.11</v>
      </c>
      <c r="K116">
        <v>55.11</v>
      </c>
      <c r="L116" t="s">
        <v>158</v>
      </c>
      <c r="M116" t="s">
        <v>407</v>
      </c>
      <c r="N116" t="s">
        <v>506</v>
      </c>
      <c r="O116" t="s">
        <v>507</v>
      </c>
      <c r="P116" t="s">
        <v>508</v>
      </c>
      <c r="Q116" t="s">
        <v>509</v>
      </c>
      <c r="R116" t="s">
        <v>158</v>
      </c>
      <c r="S116" t="s">
        <v>212</v>
      </c>
      <c r="T116" t="s">
        <v>221</v>
      </c>
      <c r="U116" t="s">
        <v>304</v>
      </c>
      <c r="V116" t="s">
        <v>305</v>
      </c>
      <c r="W116" t="s">
        <v>306</v>
      </c>
      <c r="X116">
        <v>3343448</v>
      </c>
    </row>
    <row r="117" spans="1:24" x14ac:dyDescent="0.25">
      <c r="A117">
        <v>58</v>
      </c>
      <c r="B117">
        <v>1.00298592418489</v>
      </c>
      <c r="C117" t="s">
        <v>510</v>
      </c>
      <c r="D117">
        <v>0.131024727370361</v>
      </c>
      <c r="E117">
        <v>0.170332145581469</v>
      </c>
      <c r="F117">
        <v>0.17211772946854401</v>
      </c>
      <c r="G117" t="s">
        <v>302</v>
      </c>
      <c r="H117">
        <v>21.45</v>
      </c>
      <c r="I117">
        <v>33.659999999999997</v>
      </c>
      <c r="J117">
        <v>21.45</v>
      </c>
      <c r="K117">
        <v>21.45</v>
      </c>
      <c r="L117" t="s">
        <v>158</v>
      </c>
      <c r="M117" t="s">
        <v>407</v>
      </c>
      <c r="N117" t="s">
        <v>506</v>
      </c>
      <c r="O117" t="s">
        <v>507</v>
      </c>
      <c r="P117" t="s">
        <v>511</v>
      </c>
      <c r="Q117" t="s">
        <v>512</v>
      </c>
      <c r="R117" t="s">
        <v>158</v>
      </c>
      <c r="S117" t="s">
        <v>212</v>
      </c>
      <c r="T117" t="s">
        <v>221</v>
      </c>
      <c r="U117" t="s">
        <v>304</v>
      </c>
      <c r="V117" t="s">
        <v>305</v>
      </c>
      <c r="W117" t="s">
        <v>306</v>
      </c>
      <c r="X117">
        <v>3343448</v>
      </c>
    </row>
    <row r="118" spans="1:24" x14ac:dyDescent="0.25">
      <c r="A118">
        <v>59</v>
      </c>
      <c r="B118">
        <v>-1.03352043379351</v>
      </c>
      <c r="C118" t="s">
        <v>513</v>
      </c>
      <c r="D118">
        <v>9.8392020501250593E-2</v>
      </c>
      <c r="E118">
        <v>0.127909626651626</v>
      </c>
      <c r="F118">
        <v>0.133417261377168</v>
      </c>
      <c r="G118" t="s">
        <v>296</v>
      </c>
      <c r="H118">
        <v>56.628</v>
      </c>
      <c r="I118">
        <v>45.293500000000002</v>
      </c>
      <c r="J118">
        <v>55.744</v>
      </c>
      <c r="K118">
        <v>60.3703</v>
      </c>
      <c r="L118" t="s">
        <v>158</v>
      </c>
      <c r="M118" t="s">
        <v>212</v>
      </c>
      <c r="N118" t="s">
        <v>225</v>
      </c>
      <c r="O118" t="s">
        <v>514</v>
      </c>
      <c r="P118" t="s">
        <v>515</v>
      </c>
      <c r="Q118" t="s">
        <v>516</v>
      </c>
      <c r="R118" t="s">
        <v>158</v>
      </c>
      <c r="S118" t="s">
        <v>212</v>
      </c>
      <c r="T118" t="s">
        <v>266</v>
      </c>
      <c r="U118" t="s">
        <v>35</v>
      </c>
      <c r="V118" t="s">
        <v>35</v>
      </c>
      <c r="W118" t="s">
        <v>298</v>
      </c>
      <c r="X118">
        <v>3421546</v>
      </c>
    </row>
    <row r="119" spans="1:24" x14ac:dyDescent="0.25">
      <c r="A119">
        <v>59</v>
      </c>
      <c r="B119">
        <v>-1.03352043379351</v>
      </c>
      <c r="C119" t="s">
        <v>517</v>
      </c>
      <c r="D119">
        <v>9.8392020501250593E-2</v>
      </c>
      <c r="E119">
        <v>0.127909626651626</v>
      </c>
      <c r="F119">
        <v>0.12909010505720001</v>
      </c>
      <c r="G119" t="s">
        <v>296</v>
      </c>
      <c r="H119">
        <v>11.3345</v>
      </c>
      <c r="I119">
        <v>45.293500000000002</v>
      </c>
      <c r="J119">
        <v>7.6449999999999996</v>
      </c>
      <c r="K119">
        <v>15.4505</v>
      </c>
      <c r="L119" t="s">
        <v>158</v>
      </c>
      <c r="M119" t="s">
        <v>212</v>
      </c>
      <c r="N119" t="s">
        <v>225</v>
      </c>
      <c r="O119" t="s">
        <v>518</v>
      </c>
      <c r="P119" t="s">
        <v>519</v>
      </c>
      <c r="Q119" t="s">
        <v>520</v>
      </c>
      <c r="R119" t="s">
        <v>158</v>
      </c>
      <c r="S119" t="s">
        <v>212</v>
      </c>
      <c r="T119" t="s">
        <v>266</v>
      </c>
      <c r="U119" t="s">
        <v>35</v>
      </c>
      <c r="V119" t="s">
        <v>35</v>
      </c>
      <c r="W119" t="s">
        <v>298</v>
      </c>
      <c r="X119">
        <v>3421546</v>
      </c>
    </row>
    <row r="120" spans="1:24" x14ac:dyDescent="0.25">
      <c r="A120">
        <v>60</v>
      </c>
      <c r="B120">
        <v>1.1065031475642999</v>
      </c>
      <c r="C120" t="s">
        <v>521</v>
      </c>
      <c r="D120">
        <v>0.13862949007012401</v>
      </c>
      <c r="E120">
        <v>0.180218337091161</v>
      </c>
      <c r="F120">
        <v>0.20215052780294299</v>
      </c>
      <c r="G120" t="s">
        <v>522</v>
      </c>
      <c r="H120">
        <v>10.566649999999999</v>
      </c>
      <c r="I120">
        <v>23.252050000000001</v>
      </c>
      <c r="J120">
        <v>10.7</v>
      </c>
      <c r="K120">
        <v>8.3166700000000002</v>
      </c>
      <c r="L120" t="s">
        <v>158</v>
      </c>
      <c r="M120" t="s">
        <v>447</v>
      </c>
      <c r="N120" t="s">
        <v>451</v>
      </c>
      <c r="O120" t="s">
        <v>523</v>
      </c>
      <c r="P120" t="s">
        <v>524</v>
      </c>
      <c r="Q120" t="s">
        <v>525</v>
      </c>
      <c r="R120" t="s">
        <v>158</v>
      </c>
      <c r="S120" t="s">
        <v>212</v>
      </c>
      <c r="T120" t="s">
        <v>221</v>
      </c>
      <c r="U120" t="s">
        <v>526</v>
      </c>
      <c r="V120" t="s">
        <v>527</v>
      </c>
      <c r="W120" t="s">
        <v>528</v>
      </c>
      <c r="X120">
        <v>3518429</v>
      </c>
    </row>
    <row r="121" spans="1:24" x14ac:dyDescent="0.25">
      <c r="A121">
        <v>60</v>
      </c>
      <c r="B121">
        <v>1.1065031475642999</v>
      </c>
      <c r="C121" t="s">
        <v>529</v>
      </c>
      <c r="D121">
        <v>0.13862949007012401</v>
      </c>
      <c r="E121">
        <v>0.180218337091161</v>
      </c>
      <c r="F121">
        <v>0.182693133994178</v>
      </c>
      <c r="G121" t="s">
        <v>522</v>
      </c>
      <c r="H121">
        <v>33.8187</v>
      </c>
      <c r="I121">
        <v>23.252050000000001</v>
      </c>
      <c r="J121">
        <v>33.8187</v>
      </c>
      <c r="K121">
        <v>33.8187</v>
      </c>
      <c r="L121" t="s">
        <v>158</v>
      </c>
      <c r="M121" t="s">
        <v>447</v>
      </c>
      <c r="N121" t="s">
        <v>35</v>
      </c>
      <c r="O121" t="s">
        <v>35</v>
      </c>
      <c r="P121" t="s">
        <v>35</v>
      </c>
      <c r="Q121" t="s">
        <v>530</v>
      </c>
      <c r="R121" t="s">
        <v>158</v>
      </c>
      <c r="S121" t="s">
        <v>212</v>
      </c>
      <c r="T121" t="s">
        <v>221</v>
      </c>
      <c r="U121" t="s">
        <v>526</v>
      </c>
      <c r="V121" t="s">
        <v>527</v>
      </c>
      <c r="W121" t="s">
        <v>528</v>
      </c>
      <c r="X121">
        <v>3518429</v>
      </c>
    </row>
    <row r="122" spans="1:24" x14ac:dyDescent="0.25">
      <c r="A122">
        <v>61</v>
      </c>
      <c r="B122">
        <v>-1.0125955705215901</v>
      </c>
      <c r="C122" t="s">
        <v>531</v>
      </c>
      <c r="D122">
        <v>0.10176119847789999</v>
      </c>
      <c r="E122">
        <v>0.13228955802126999</v>
      </c>
      <c r="F122">
        <v>0.140346509264373</v>
      </c>
      <c r="G122" t="s">
        <v>369</v>
      </c>
      <c r="H122">
        <v>32.493499999999997</v>
      </c>
      <c r="I122">
        <v>20.523499999999999</v>
      </c>
      <c r="J122">
        <v>32.707000000000001</v>
      </c>
      <c r="K122">
        <v>32.28</v>
      </c>
      <c r="L122" t="s">
        <v>158</v>
      </c>
      <c r="M122" t="s">
        <v>161</v>
      </c>
      <c r="N122" t="s">
        <v>35</v>
      </c>
      <c r="O122" t="s">
        <v>35</v>
      </c>
      <c r="P122" t="s">
        <v>35</v>
      </c>
      <c r="Q122" t="s">
        <v>532</v>
      </c>
      <c r="R122" t="s">
        <v>158</v>
      </c>
      <c r="S122" t="s">
        <v>161</v>
      </c>
      <c r="T122" t="s">
        <v>35</v>
      </c>
      <c r="U122" t="s">
        <v>35</v>
      </c>
      <c r="V122" t="s">
        <v>35</v>
      </c>
      <c r="W122" t="s">
        <v>372</v>
      </c>
      <c r="X122">
        <v>3542332</v>
      </c>
    </row>
    <row r="123" spans="1:24" x14ac:dyDescent="0.25">
      <c r="A123">
        <v>61</v>
      </c>
      <c r="B123">
        <v>-1.0125955705215901</v>
      </c>
      <c r="C123" t="s">
        <v>533</v>
      </c>
      <c r="D123">
        <v>0.10176119847789999</v>
      </c>
      <c r="E123">
        <v>0.13228955802126999</v>
      </c>
      <c r="F123">
        <v>0.138600753696838</v>
      </c>
      <c r="G123" t="s">
        <v>369</v>
      </c>
      <c r="H123">
        <v>11.97</v>
      </c>
      <c r="I123">
        <v>20.523499999999999</v>
      </c>
      <c r="J123">
        <v>11.97</v>
      </c>
      <c r="K123">
        <v>11.97</v>
      </c>
      <c r="L123" t="s">
        <v>158</v>
      </c>
      <c r="M123" t="s">
        <v>161</v>
      </c>
      <c r="N123" t="s">
        <v>35</v>
      </c>
      <c r="O123" t="s">
        <v>35</v>
      </c>
      <c r="P123" t="s">
        <v>35</v>
      </c>
      <c r="Q123" t="s">
        <v>534</v>
      </c>
      <c r="R123" t="s">
        <v>158</v>
      </c>
      <c r="S123" t="s">
        <v>161</v>
      </c>
      <c r="T123" t="s">
        <v>35</v>
      </c>
      <c r="U123" t="s">
        <v>35</v>
      </c>
      <c r="V123" t="s">
        <v>35</v>
      </c>
      <c r="W123" t="s">
        <v>372</v>
      </c>
      <c r="X123">
        <v>3542332</v>
      </c>
    </row>
    <row r="124" spans="1:24" x14ac:dyDescent="0.25">
      <c r="A124">
        <v>62</v>
      </c>
      <c r="B124">
        <v>1.00838579827522</v>
      </c>
      <c r="C124" t="s">
        <v>535</v>
      </c>
      <c r="D124">
        <v>0.10366385727046699</v>
      </c>
      <c r="E124">
        <v>0.13476301445160799</v>
      </c>
      <c r="F124">
        <v>0.135626036598128</v>
      </c>
      <c r="G124" t="s">
        <v>536</v>
      </c>
      <c r="H124">
        <v>48.527500000000003</v>
      </c>
      <c r="I124">
        <v>29.996300000000002</v>
      </c>
      <c r="J124">
        <v>48.438000000000002</v>
      </c>
      <c r="K124">
        <v>50.7911</v>
      </c>
      <c r="L124" t="s">
        <v>158</v>
      </c>
      <c r="M124" t="s">
        <v>212</v>
      </c>
      <c r="N124" t="s">
        <v>225</v>
      </c>
      <c r="O124" t="s">
        <v>537</v>
      </c>
      <c r="P124" t="s">
        <v>538</v>
      </c>
      <c r="Q124" t="s">
        <v>539</v>
      </c>
      <c r="R124" t="s">
        <v>158</v>
      </c>
      <c r="S124" t="s">
        <v>212</v>
      </c>
      <c r="T124" t="s">
        <v>35</v>
      </c>
      <c r="U124" t="s">
        <v>35</v>
      </c>
      <c r="V124" t="s">
        <v>35</v>
      </c>
      <c r="W124" t="s">
        <v>540</v>
      </c>
      <c r="X124">
        <v>3756166</v>
      </c>
    </row>
    <row r="125" spans="1:24" x14ac:dyDescent="0.25">
      <c r="A125">
        <v>62</v>
      </c>
      <c r="B125">
        <v>1.00838579827522</v>
      </c>
      <c r="C125" t="s">
        <v>296</v>
      </c>
      <c r="D125">
        <v>0.10366385727046699</v>
      </c>
      <c r="E125">
        <v>0.13476301445160799</v>
      </c>
      <c r="F125">
        <v>0.13676336918190801</v>
      </c>
      <c r="G125" t="s">
        <v>536</v>
      </c>
      <c r="H125">
        <v>18.531199999999998</v>
      </c>
      <c r="I125">
        <v>29.996300000000002</v>
      </c>
      <c r="J125">
        <v>18.531199999999998</v>
      </c>
      <c r="K125">
        <v>18.531199999999998</v>
      </c>
      <c r="L125" t="s">
        <v>158</v>
      </c>
      <c r="M125" t="s">
        <v>212</v>
      </c>
      <c r="N125" t="s">
        <v>266</v>
      </c>
      <c r="O125" t="s">
        <v>35</v>
      </c>
      <c r="P125" t="s">
        <v>35</v>
      </c>
      <c r="Q125" t="s">
        <v>298</v>
      </c>
      <c r="R125" t="s">
        <v>158</v>
      </c>
      <c r="S125" t="s">
        <v>212</v>
      </c>
      <c r="T125" t="s">
        <v>35</v>
      </c>
      <c r="U125" t="s">
        <v>35</v>
      </c>
      <c r="V125" t="s">
        <v>35</v>
      </c>
      <c r="W125" t="s">
        <v>540</v>
      </c>
      <c r="X125">
        <v>3756166</v>
      </c>
    </row>
    <row r="126" spans="1:24" x14ac:dyDescent="0.25">
      <c r="A126">
        <v>63</v>
      </c>
      <c r="B126">
        <v>1.0067052036416899</v>
      </c>
      <c r="C126" t="s">
        <v>541</v>
      </c>
      <c r="D126">
        <v>0.140349128732846</v>
      </c>
      <c r="E126">
        <v>0.1824538673527</v>
      </c>
      <c r="F126">
        <v>0.183444892420145</v>
      </c>
      <c r="G126" t="s">
        <v>542</v>
      </c>
      <c r="H126">
        <v>43.311999999999998</v>
      </c>
      <c r="I126">
        <v>24.611999999999998</v>
      </c>
      <c r="J126">
        <v>43.311999999999998</v>
      </c>
      <c r="K126">
        <v>43.311999999999998</v>
      </c>
      <c r="L126" t="s">
        <v>158</v>
      </c>
      <c r="M126" t="s">
        <v>321</v>
      </c>
      <c r="N126" t="s">
        <v>322</v>
      </c>
      <c r="O126" t="s">
        <v>543</v>
      </c>
      <c r="P126" t="s">
        <v>544</v>
      </c>
      <c r="Q126" t="s">
        <v>545</v>
      </c>
      <c r="R126" t="s">
        <v>158</v>
      </c>
      <c r="S126" t="s">
        <v>546</v>
      </c>
      <c r="T126" t="s">
        <v>547</v>
      </c>
      <c r="U126" t="s">
        <v>548</v>
      </c>
      <c r="V126" t="s">
        <v>549</v>
      </c>
      <c r="W126" t="s">
        <v>550</v>
      </c>
      <c r="X126">
        <v>3761398</v>
      </c>
    </row>
    <row r="127" spans="1:24" x14ac:dyDescent="0.25">
      <c r="A127">
        <v>63</v>
      </c>
      <c r="B127">
        <v>1.0067052036416899</v>
      </c>
      <c r="C127" t="s">
        <v>551</v>
      </c>
      <c r="D127">
        <v>0.140349128732846</v>
      </c>
      <c r="E127">
        <v>0.1824538673527</v>
      </c>
      <c r="F127">
        <v>0.18467492778085101</v>
      </c>
      <c r="G127" t="s">
        <v>542</v>
      </c>
      <c r="H127">
        <v>18.7</v>
      </c>
      <c r="I127">
        <v>24.611999999999998</v>
      </c>
      <c r="J127">
        <v>18.7</v>
      </c>
      <c r="K127">
        <v>18.7</v>
      </c>
      <c r="L127" t="s">
        <v>158</v>
      </c>
      <c r="M127" t="s">
        <v>275</v>
      </c>
      <c r="N127" t="s">
        <v>35</v>
      </c>
      <c r="O127" t="s">
        <v>35</v>
      </c>
      <c r="P127" t="s">
        <v>35</v>
      </c>
      <c r="Q127" t="s">
        <v>552</v>
      </c>
      <c r="R127" t="s">
        <v>158</v>
      </c>
      <c r="S127" t="s">
        <v>546</v>
      </c>
      <c r="T127" t="s">
        <v>547</v>
      </c>
      <c r="U127" t="s">
        <v>548</v>
      </c>
      <c r="V127" t="s">
        <v>549</v>
      </c>
      <c r="W127" t="s">
        <v>550</v>
      </c>
      <c r="X127">
        <v>3761398</v>
      </c>
    </row>
    <row r="128" spans="1:24" x14ac:dyDescent="0.25">
      <c r="A128">
        <v>64</v>
      </c>
      <c r="B128">
        <v>-1.0203351298900001</v>
      </c>
      <c r="C128" t="s">
        <v>553</v>
      </c>
      <c r="D128">
        <v>8.8205675007628007E-2</v>
      </c>
      <c r="E128">
        <v>0.114667377509916</v>
      </c>
      <c r="F128">
        <v>0.11630233918579599</v>
      </c>
      <c r="G128" t="s">
        <v>554</v>
      </c>
      <c r="H128">
        <v>33.494999999999997</v>
      </c>
      <c r="I128">
        <v>20.411000000000001</v>
      </c>
      <c r="J128">
        <v>33.494999999999997</v>
      </c>
      <c r="K128">
        <v>33.494999999999997</v>
      </c>
      <c r="L128" t="s">
        <v>158</v>
      </c>
      <c r="M128" t="s">
        <v>555</v>
      </c>
      <c r="N128" t="s">
        <v>35</v>
      </c>
      <c r="O128" t="s">
        <v>35</v>
      </c>
      <c r="P128" t="s">
        <v>35</v>
      </c>
      <c r="Q128" t="s">
        <v>556</v>
      </c>
      <c r="R128" t="s">
        <v>158</v>
      </c>
      <c r="S128" t="s">
        <v>555</v>
      </c>
      <c r="T128" t="s">
        <v>557</v>
      </c>
      <c r="U128" t="s">
        <v>558</v>
      </c>
      <c r="V128" t="s">
        <v>35</v>
      </c>
      <c r="W128" t="s">
        <v>559</v>
      </c>
      <c r="X128">
        <v>3857762</v>
      </c>
    </row>
    <row r="129" spans="1:24" x14ac:dyDescent="0.25">
      <c r="A129">
        <v>64</v>
      </c>
      <c r="B129">
        <v>-1.0203351298900001</v>
      </c>
      <c r="C129" t="s">
        <v>560</v>
      </c>
      <c r="D129">
        <v>8.8205675007628007E-2</v>
      </c>
      <c r="E129">
        <v>0.114667377509916</v>
      </c>
      <c r="F129">
        <v>0.11866736235965</v>
      </c>
      <c r="G129" t="s">
        <v>554</v>
      </c>
      <c r="H129">
        <v>53.905999999999999</v>
      </c>
      <c r="I129">
        <v>20.411000000000001</v>
      </c>
      <c r="J129">
        <v>53.905999999999999</v>
      </c>
      <c r="K129">
        <v>53.905999999999999</v>
      </c>
      <c r="L129" t="s">
        <v>158</v>
      </c>
      <c r="M129" t="s">
        <v>555</v>
      </c>
      <c r="N129" t="s">
        <v>557</v>
      </c>
      <c r="O129" t="s">
        <v>35</v>
      </c>
      <c r="P129" t="s">
        <v>35</v>
      </c>
      <c r="Q129" t="s">
        <v>561</v>
      </c>
      <c r="R129" t="s">
        <v>158</v>
      </c>
      <c r="S129" t="s">
        <v>555</v>
      </c>
      <c r="T129" t="s">
        <v>557</v>
      </c>
      <c r="U129" t="s">
        <v>558</v>
      </c>
      <c r="V129" t="s">
        <v>35</v>
      </c>
      <c r="W129" t="s">
        <v>559</v>
      </c>
      <c r="X129">
        <v>3857762</v>
      </c>
    </row>
    <row r="130" spans="1:24" x14ac:dyDescent="0.25">
      <c r="A130">
        <v>65</v>
      </c>
      <c r="B130">
        <v>-1.1414547034868101</v>
      </c>
      <c r="C130" t="s">
        <v>562</v>
      </c>
      <c r="D130">
        <v>0.121609579147027</v>
      </c>
      <c r="E130">
        <v>0.15809245289113599</v>
      </c>
      <c r="F130">
        <v>0.16486034124790699</v>
      </c>
      <c r="G130" t="s">
        <v>563</v>
      </c>
      <c r="H130">
        <v>3.3239999999999998</v>
      </c>
      <c r="I130">
        <v>20.742999999999999</v>
      </c>
      <c r="J130">
        <v>3.3239999999999998</v>
      </c>
      <c r="K130">
        <v>3.3239999999999998</v>
      </c>
      <c r="L130" t="s">
        <v>158</v>
      </c>
      <c r="M130" t="s">
        <v>212</v>
      </c>
      <c r="N130" t="s">
        <v>244</v>
      </c>
      <c r="O130" t="s">
        <v>564</v>
      </c>
      <c r="P130" t="s">
        <v>565</v>
      </c>
      <c r="Q130" t="s">
        <v>566</v>
      </c>
      <c r="R130" t="s">
        <v>158</v>
      </c>
      <c r="S130" t="s">
        <v>212</v>
      </c>
      <c r="T130" t="s">
        <v>213</v>
      </c>
      <c r="U130" t="s">
        <v>354</v>
      </c>
      <c r="V130" t="s">
        <v>355</v>
      </c>
      <c r="W130" t="s">
        <v>567</v>
      </c>
      <c r="X130">
        <v>3888060</v>
      </c>
    </row>
    <row r="131" spans="1:24" x14ac:dyDescent="0.25">
      <c r="A131">
        <v>65</v>
      </c>
      <c r="B131">
        <v>-1.1414547034868101</v>
      </c>
      <c r="C131" t="s">
        <v>568</v>
      </c>
      <c r="D131">
        <v>0.121609579147027</v>
      </c>
      <c r="E131">
        <v>0.15809245289113599</v>
      </c>
      <c r="F131">
        <v>0.188180611935863</v>
      </c>
      <c r="G131" t="s">
        <v>563</v>
      </c>
      <c r="H131">
        <v>24.067</v>
      </c>
      <c r="I131">
        <v>20.742999999999999</v>
      </c>
      <c r="J131">
        <v>24.067</v>
      </c>
      <c r="K131">
        <v>24.872</v>
      </c>
      <c r="L131" t="s">
        <v>158</v>
      </c>
      <c r="M131" t="s">
        <v>212</v>
      </c>
      <c r="N131" t="s">
        <v>441</v>
      </c>
      <c r="O131" t="s">
        <v>442</v>
      </c>
      <c r="P131" t="s">
        <v>569</v>
      </c>
      <c r="Q131" t="s">
        <v>570</v>
      </c>
      <c r="R131" t="s">
        <v>158</v>
      </c>
      <c r="S131" t="s">
        <v>212</v>
      </c>
      <c r="T131" t="s">
        <v>213</v>
      </c>
      <c r="U131" t="s">
        <v>354</v>
      </c>
      <c r="V131" t="s">
        <v>355</v>
      </c>
      <c r="W131" t="s">
        <v>567</v>
      </c>
      <c r="X131">
        <v>3888060</v>
      </c>
    </row>
    <row r="132" spans="1:24" x14ac:dyDescent="0.25">
      <c r="A132">
        <v>66</v>
      </c>
      <c r="B132">
        <v>-1.0754310940402001</v>
      </c>
      <c r="C132" t="s">
        <v>571</v>
      </c>
      <c r="D132">
        <v>0.114629497747291</v>
      </c>
      <c r="E132">
        <v>0.14901834707147801</v>
      </c>
      <c r="F132">
        <v>0.16116623854074799</v>
      </c>
      <c r="G132" t="s">
        <v>572</v>
      </c>
      <c r="H132">
        <v>59.368499999999997</v>
      </c>
      <c r="I132">
        <v>51.63017</v>
      </c>
      <c r="J132">
        <v>59.185000000000002</v>
      </c>
      <c r="K132">
        <v>59.552</v>
      </c>
      <c r="L132" t="s">
        <v>158</v>
      </c>
      <c r="M132" t="s">
        <v>212</v>
      </c>
      <c r="N132" t="s">
        <v>441</v>
      </c>
      <c r="O132" t="s">
        <v>573</v>
      </c>
      <c r="P132" t="s">
        <v>574</v>
      </c>
      <c r="Q132" t="s">
        <v>575</v>
      </c>
      <c r="R132" t="s">
        <v>158</v>
      </c>
      <c r="S132" t="s">
        <v>212</v>
      </c>
      <c r="T132" t="s">
        <v>441</v>
      </c>
      <c r="U132" t="s">
        <v>442</v>
      </c>
      <c r="V132" t="s">
        <v>443</v>
      </c>
      <c r="W132" t="s">
        <v>576</v>
      </c>
      <c r="X132">
        <v>3930190</v>
      </c>
    </row>
    <row r="133" spans="1:24" x14ac:dyDescent="0.25">
      <c r="A133">
        <v>66</v>
      </c>
      <c r="B133">
        <v>-1.0754310940402001</v>
      </c>
      <c r="C133" t="s">
        <v>577</v>
      </c>
      <c r="D133">
        <v>0.114629497747291</v>
      </c>
      <c r="E133">
        <v>0.14901834707147801</v>
      </c>
      <c r="F133">
        <v>0.14986198505315201</v>
      </c>
      <c r="G133" t="s">
        <v>572</v>
      </c>
      <c r="H133">
        <v>7.7383300000000004</v>
      </c>
      <c r="I133">
        <v>51.63017</v>
      </c>
      <c r="J133">
        <v>7.7383300000000004</v>
      </c>
      <c r="K133">
        <v>7.7383300000000004</v>
      </c>
      <c r="L133" t="s">
        <v>158</v>
      </c>
      <c r="M133" t="s">
        <v>212</v>
      </c>
      <c r="N133" t="s">
        <v>213</v>
      </c>
      <c r="O133" t="s">
        <v>578</v>
      </c>
      <c r="P133" t="s">
        <v>579</v>
      </c>
      <c r="Q133" t="s">
        <v>580</v>
      </c>
      <c r="R133" t="s">
        <v>158</v>
      </c>
      <c r="S133" t="s">
        <v>212</v>
      </c>
      <c r="T133" t="s">
        <v>441</v>
      </c>
      <c r="U133" t="s">
        <v>442</v>
      </c>
      <c r="V133" t="s">
        <v>443</v>
      </c>
      <c r="W133" t="s">
        <v>576</v>
      </c>
      <c r="X133">
        <v>3930190</v>
      </c>
    </row>
    <row r="134" spans="1:24" x14ac:dyDescent="0.25">
      <c r="A134">
        <v>67</v>
      </c>
      <c r="B134">
        <v>1.04232336032547</v>
      </c>
      <c r="C134" t="s">
        <v>581</v>
      </c>
      <c r="D134">
        <v>0.12136119170559199</v>
      </c>
      <c r="E134">
        <v>0.15776954921726999</v>
      </c>
      <c r="F134">
        <v>0.17244465750830201</v>
      </c>
      <c r="G134" t="s">
        <v>582</v>
      </c>
      <c r="H134">
        <v>59.360999999999997</v>
      </c>
      <c r="I134">
        <v>20.184000000000001</v>
      </c>
      <c r="J134">
        <v>59.185000000000002</v>
      </c>
      <c r="K134">
        <v>59.360999999999997</v>
      </c>
      <c r="L134" t="s">
        <v>158</v>
      </c>
      <c r="M134" t="s">
        <v>583</v>
      </c>
      <c r="N134" t="s">
        <v>584</v>
      </c>
      <c r="O134" t="s">
        <v>585</v>
      </c>
      <c r="P134" t="s">
        <v>586</v>
      </c>
      <c r="Q134" t="s">
        <v>587</v>
      </c>
      <c r="R134" t="s">
        <v>158</v>
      </c>
      <c r="S134" t="s">
        <v>583</v>
      </c>
      <c r="T134" t="s">
        <v>35</v>
      </c>
      <c r="U134" t="s">
        <v>35</v>
      </c>
      <c r="V134" t="s">
        <v>35</v>
      </c>
      <c r="W134" t="s">
        <v>588</v>
      </c>
      <c r="X134">
        <v>3983536</v>
      </c>
    </row>
    <row r="135" spans="1:24" x14ac:dyDescent="0.25">
      <c r="A135">
        <v>67</v>
      </c>
      <c r="B135">
        <v>1.04232336032547</v>
      </c>
      <c r="C135" t="s">
        <v>589</v>
      </c>
      <c r="D135">
        <v>0.12136119170559199</v>
      </c>
      <c r="E135">
        <v>0.15776954921726999</v>
      </c>
      <c r="F135">
        <v>0.16544257192360701</v>
      </c>
      <c r="G135" t="s">
        <v>582</v>
      </c>
      <c r="H135">
        <v>79.545000000000002</v>
      </c>
      <c r="I135">
        <v>20.184000000000001</v>
      </c>
      <c r="J135">
        <v>79.545000000000002</v>
      </c>
      <c r="K135">
        <v>79.545000000000002</v>
      </c>
      <c r="L135" t="s">
        <v>158</v>
      </c>
      <c r="M135" t="s">
        <v>583</v>
      </c>
      <c r="N135" t="s">
        <v>35</v>
      </c>
      <c r="O135" t="s">
        <v>35</v>
      </c>
      <c r="P135" t="s">
        <v>35</v>
      </c>
      <c r="Q135" t="s">
        <v>590</v>
      </c>
      <c r="R135" t="s">
        <v>158</v>
      </c>
      <c r="S135" t="s">
        <v>583</v>
      </c>
      <c r="T135" t="s">
        <v>35</v>
      </c>
      <c r="U135" t="s">
        <v>35</v>
      </c>
      <c r="V135" t="s">
        <v>35</v>
      </c>
      <c r="W135" t="s">
        <v>588</v>
      </c>
      <c r="X135">
        <v>3983536</v>
      </c>
    </row>
    <row r="136" spans="1:24" x14ac:dyDescent="0.25">
      <c r="A136">
        <v>68</v>
      </c>
      <c r="B136">
        <v>1.00158182171344</v>
      </c>
      <c r="C136" t="s">
        <v>591</v>
      </c>
      <c r="D136">
        <v>0.118889399268113</v>
      </c>
      <c r="E136">
        <v>0.15455621904854699</v>
      </c>
      <c r="F136">
        <v>0.15507308915450499</v>
      </c>
      <c r="G136" t="s">
        <v>265</v>
      </c>
      <c r="H136">
        <v>33.549999999999997</v>
      </c>
      <c r="I136">
        <v>23.942</v>
      </c>
      <c r="J136">
        <v>33.549999999999997</v>
      </c>
      <c r="K136">
        <v>33.549999999999997</v>
      </c>
      <c r="L136" t="s">
        <v>158</v>
      </c>
      <c r="M136" t="s">
        <v>255</v>
      </c>
      <c r="N136" t="s">
        <v>256</v>
      </c>
      <c r="O136" t="s">
        <v>592</v>
      </c>
      <c r="P136" t="s">
        <v>593</v>
      </c>
      <c r="Q136" t="s">
        <v>594</v>
      </c>
      <c r="R136" t="s">
        <v>158</v>
      </c>
      <c r="S136" t="s">
        <v>212</v>
      </c>
      <c r="T136" t="s">
        <v>244</v>
      </c>
      <c r="U136" t="s">
        <v>245</v>
      </c>
      <c r="V136" t="s">
        <v>246</v>
      </c>
      <c r="W136" t="s">
        <v>268</v>
      </c>
      <c r="X136">
        <v>3994999</v>
      </c>
    </row>
    <row r="137" spans="1:24" x14ac:dyDescent="0.25">
      <c r="A137">
        <v>68</v>
      </c>
      <c r="B137">
        <v>1.00158182171344</v>
      </c>
      <c r="C137" t="s">
        <v>595</v>
      </c>
      <c r="D137">
        <v>0.118889399268113</v>
      </c>
      <c r="E137">
        <v>0.15455621904854699</v>
      </c>
      <c r="F137">
        <v>0.15531838713409901</v>
      </c>
      <c r="G137" t="s">
        <v>265</v>
      </c>
      <c r="H137">
        <v>9.6080000000000005</v>
      </c>
      <c r="I137">
        <v>23.942</v>
      </c>
      <c r="J137">
        <v>9.6080000000000005</v>
      </c>
      <c r="K137">
        <v>9.6080000000000005</v>
      </c>
      <c r="L137" t="s">
        <v>158</v>
      </c>
      <c r="M137" t="s">
        <v>255</v>
      </c>
      <c r="N137" t="s">
        <v>256</v>
      </c>
      <c r="O137" t="s">
        <v>596</v>
      </c>
      <c r="P137" t="s">
        <v>597</v>
      </c>
      <c r="Q137" t="s">
        <v>598</v>
      </c>
      <c r="R137" t="s">
        <v>158</v>
      </c>
      <c r="S137" t="s">
        <v>212</v>
      </c>
      <c r="T137" t="s">
        <v>244</v>
      </c>
      <c r="U137" t="s">
        <v>245</v>
      </c>
      <c r="V137" t="s">
        <v>246</v>
      </c>
      <c r="W137" t="s">
        <v>268</v>
      </c>
      <c r="X137">
        <v>3994999</v>
      </c>
    </row>
    <row r="138" spans="1:24" x14ac:dyDescent="0.25">
      <c r="A138">
        <v>69</v>
      </c>
      <c r="B138">
        <v>-1.00029403809418</v>
      </c>
      <c r="C138" t="s">
        <v>599</v>
      </c>
      <c r="D138">
        <v>0.102090463810287</v>
      </c>
      <c r="E138">
        <v>0.13271760295337401</v>
      </c>
      <c r="F138">
        <v>0.13312636723597701</v>
      </c>
      <c r="G138" t="s">
        <v>600</v>
      </c>
      <c r="H138">
        <v>53.192</v>
      </c>
      <c r="I138">
        <v>22.433</v>
      </c>
      <c r="J138">
        <v>53.192</v>
      </c>
      <c r="K138">
        <v>53.192</v>
      </c>
      <c r="L138" t="s">
        <v>158</v>
      </c>
      <c r="M138" t="s">
        <v>275</v>
      </c>
      <c r="N138" t="s">
        <v>601</v>
      </c>
      <c r="O138" t="s">
        <v>602</v>
      </c>
      <c r="P138" t="s">
        <v>603</v>
      </c>
      <c r="Q138" t="s">
        <v>604</v>
      </c>
      <c r="R138" t="s">
        <v>158</v>
      </c>
      <c r="S138" t="s">
        <v>277</v>
      </c>
      <c r="T138" t="s">
        <v>35</v>
      </c>
      <c r="U138" t="s">
        <v>35</v>
      </c>
      <c r="V138" t="s">
        <v>35</v>
      </c>
      <c r="W138" t="s">
        <v>605</v>
      </c>
      <c r="X138">
        <v>4115020</v>
      </c>
    </row>
    <row r="139" spans="1:24" x14ac:dyDescent="0.25">
      <c r="A139">
        <v>69</v>
      </c>
      <c r="B139">
        <v>-1.00029403809418</v>
      </c>
      <c r="C139" t="s">
        <v>606</v>
      </c>
      <c r="D139">
        <v>0.102090463810287</v>
      </c>
      <c r="E139">
        <v>0.13271760295337401</v>
      </c>
      <c r="F139">
        <v>0.133087234519179</v>
      </c>
      <c r="G139" t="s">
        <v>600</v>
      </c>
      <c r="H139">
        <v>30.759</v>
      </c>
      <c r="I139">
        <v>22.433</v>
      </c>
      <c r="J139">
        <v>30.759</v>
      </c>
      <c r="K139">
        <v>30.759</v>
      </c>
      <c r="L139" t="s">
        <v>158</v>
      </c>
      <c r="M139" t="s">
        <v>277</v>
      </c>
      <c r="N139" t="s">
        <v>35</v>
      </c>
      <c r="O139" t="s">
        <v>35</v>
      </c>
      <c r="P139" t="s">
        <v>35</v>
      </c>
      <c r="Q139" t="s">
        <v>607</v>
      </c>
      <c r="R139" t="s">
        <v>158</v>
      </c>
      <c r="S139" t="s">
        <v>277</v>
      </c>
      <c r="T139" t="s">
        <v>35</v>
      </c>
      <c r="U139" t="s">
        <v>35</v>
      </c>
      <c r="V139" t="s">
        <v>35</v>
      </c>
      <c r="W139" t="s">
        <v>605</v>
      </c>
      <c r="X139">
        <v>4115020</v>
      </c>
    </row>
    <row r="140" spans="1:24" x14ac:dyDescent="0.25">
      <c r="A140">
        <v>70</v>
      </c>
      <c r="B140">
        <v>-1.1292490936013899</v>
      </c>
      <c r="C140" t="s">
        <v>608</v>
      </c>
      <c r="D140">
        <v>0.10652442974283199</v>
      </c>
      <c r="E140">
        <v>0.13848175866568099</v>
      </c>
      <c r="F140">
        <v>0.16620291198200399</v>
      </c>
      <c r="G140" t="s">
        <v>609</v>
      </c>
      <c r="H140">
        <v>50.401000000000003</v>
      </c>
      <c r="I140">
        <v>40.73433</v>
      </c>
      <c r="J140">
        <v>48.526000000000003</v>
      </c>
      <c r="K140">
        <v>53.42</v>
      </c>
      <c r="L140" t="s">
        <v>158</v>
      </c>
      <c r="M140" t="s">
        <v>280</v>
      </c>
      <c r="N140" t="s">
        <v>610</v>
      </c>
      <c r="O140" t="s">
        <v>611</v>
      </c>
      <c r="P140" t="s">
        <v>612</v>
      </c>
      <c r="Q140" t="s">
        <v>613</v>
      </c>
      <c r="R140" t="s">
        <v>158</v>
      </c>
      <c r="S140" t="s">
        <v>255</v>
      </c>
      <c r="T140" t="s">
        <v>256</v>
      </c>
      <c r="U140" t="s">
        <v>614</v>
      </c>
      <c r="V140" t="s">
        <v>615</v>
      </c>
      <c r="W140" t="s">
        <v>616</v>
      </c>
      <c r="X140">
        <v>4198905</v>
      </c>
    </row>
    <row r="141" spans="1:24" x14ac:dyDescent="0.25">
      <c r="A141">
        <v>70</v>
      </c>
      <c r="B141">
        <v>-1.1292490936013899</v>
      </c>
      <c r="C141" t="s">
        <v>617</v>
      </c>
      <c r="D141">
        <v>0.10652442974283199</v>
      </c>
      <c r="E141">
        <v>0.13848175866568099</v>
      </c>
      <c r="F141">
        <v>0.147180026907926</v>
      </c>
      <c r="G141" t="s">
        <v>609</v>
      </c>
      <c r="H141">
        <v>9.6666699999999999</v>
      </c>
      <c r="I141">
        <v>40.73433</v>
      </c>
      <c r="J141">
        <v>10.7333</v>
      </c>
      <c r="K141">
        <v>8.5166699999999995</v>
      </c>
      <c r="L141" t="s">
        <v>158</v>
      </c>
      <c r="M141" t="s">
        <v>447</v>
      </c>
      <c r="N141" t="s">
        <v>451</v>
      </c>
      <c r="O141" t="s">
        <v>35</v>
      </c>
      <c r="P141" t="s">
        <v>35</v>
      </c>
      <c r="Q141" t="s">
        <v>618</v>
      </c>
      <c r="R141" t="s">
        <v>158</v>
      </c>
      <c r="S141" t="s">
        <v>255</v>
      </c>
      <c r="T141" t="s">
        <v>256</v>
      </c>
      <c r="U141" t="s">
        <v>614</v>
      </c>
      <c r="V141" t="s">
        <v>615</v>
      </c>
      <c r="W141" t="s">
        <v>616</v>
      </c>
      <c r="X141">
        <v>4198905</v>
      </c>
    </row>
    <row r="142" spans="1:24" x14ac:dyDescent="0.25">
      <c r="A142">
        <v>71</v>
      </c>
      <c r="B142">
        <v>-1.0970499741761399</v>
      </c>
      <c r="C142" t="s">
        <v>619</v>
      </c>
      <c r="D142">
        <v>6.8485668250807694E-2</v>
      </c>
      <c r="E142">
        <v>8.9031368726049998E-2</v>
      </c>
      <c r="F142">
        <v>0.14094102341932799</v>
      </c>
      <c r="G142" t="s">
        <v>620</v>
      </c>
      <c r="H142">
        <v>66.67</v>
      </c>
      <c r="I142">
        <v>50.285800000000002</v>
      </c>
      <c r="J142">
        <v>66.67</v>
      </c>
      <c r="K142">
        <v>66.67</v>
      </c>
      <c r="L142" t="s">
        <v>158</v>
      </c>
      <c r="M142" t="s">
        <v>621</v>
      </c>
      <c r="N142" t="s">
        <v>622</v>
      </c>
      <c r="O142" t="s">
        <v>623</v>
      </c>
      <c r="P142" t="s">
        <v>624</v>
      </c>
      <c r="Q142" t="s">
        <v>625</v>
      </c>
      <c r="R142" t="s">
        <v>158</v>
      </c>
      <c r="S142" t="s">
        <v>621</v>
      </c>
      <c r="T142" t="s">
        <v>35</v>
      </c>
      <c r="U142" t="s">
        <v>35</v>
      </c>
      <c r="V142" t="s">
        <v>35</v>
      </c>
      <c r="W142" t="s">
        <v>626</v>
      </c>
      <c r="X142">
        <v>4238805</v>
      </c>
    </row>
    <row r="143" spans="1:24" x14ac:dyDescent="0.25">
      <c r="A143">
        <v>71</v>
      </c>
      <c r="B143">
        <v>-1.0970499741761399</v>
      </c>
      <c r="C143" t="s">
        <v>627</v>
      </c>
      <c r="D143">
        <v>6.8485668250807694E-2</v>
      </c>
      <c r="E143">
        <v>8.9031368726049998E-2</v>
      </c>
      <c r="F143">
        <v>0.128472746672431</v>
      </c>
      <c r="G143" t="s">
        <v>620</v>
      </c>
      <c r="H143">
        <v>16.3842</v>
      </c>
      <c r="I143">
        <v>50.285800000000002</v>
      </c>
      <c r="J143">
        <v>3.51</v>
      </c>
      <c r="K143">
        <v>20.1614</v>
      </c>
      <c r="L143" t="s">
        <v>158</v>
      </c>
      <c r="M143" t="s">
        <v>621</v>
      </c>
      <c r="N143" t="s">
        <v>35</v>
      </c>
      <c r="O143" t="s">
        <v>35</v>
      </c>
      <c r="P143" t="s">
        <v>35</v>
      </c>
      <c r="Q143" t="s">
        <v>628</v>
      </c>
      <c r="R143" t="s">
        <v>158</v>
      </c>
      <c r="S143" t="s">
        <v>621</v>
      </c>
      <c r="T143" t="s">
        <v>35</v>
      </c>
      <c r="U143" t="s">
        <v>35</v>
      </c>
      <c r="V143" t="s">
        <v>35</v>
      </c>
      <c r="W143" t="s">
        <v>626</v>
      </c>
      <c r="X143">
        <v>4238805</v>
      </c>
    </row>
    <row r="144" spans="1:24" x14ac:dyDescent="0.25">
      <c r="A144">
        <v>72</v>
      </c>
      <c r="B144">
        <v>1.0672833565015201</v>
      </c>
      <c r="C144" t="s">
        <v>629</v>
      </c>
      <c r="D144">
        <v>8.6235213452100307E-2</v>
      </c>
      <c r="E144">
        <v>0.11210577748773</v>
      </c>
      <c r="F144">
        <v>0.15441947701990499</v>
      </c>
      <c r="G144" t="s">
        <v>630</v>
      </c>
      <c r="H144">
        <v>4.3150000000000004</v>
      </c>
      <c r="I144">
        <v>29.503699999999998</v>
      </c>
      <c r="J144">
        <v>4.3150000000000004</v>
      </c>
      <c r="K144">
        <v>4.3150000000000004</v>
      </c>
      <c r="L144" t="s">
        <v>158</v>
      </c>
      <c r="M144" t="s">
        <v>407</v>
      </c>
      <c r="N144" t="s">
        <v>631</v>
      </c>
      <c r="O144" t="s">
        <v>632</v>
      </c>
      <c r="P144" t="s">
        <v>633</v>
      </c>
      <c r="Q144" t="s">
        <v>634</v>
      </c>
      <c r="R144" t="s">
        <v>158</v>
      </c>
      <c r="S144" t="s">
        <v>407</v>
      </c>
      <c r="T144" t="s">
        <v>408</v>
      </c>
      <c r="U144" t="s">
        <v>35</v>
      </c>
      <c r="V144" t="s">
        <v>35</v>
      </c>
      <c r="W144" t="s">
        <v>635</v>
      </c>
      <c r="X144">
        <v>4739219</v>
      </c>
    </row>
    <row r="145" spans="1:24" x14ac:dyDescent="0.25">
      <c r="A145">
        <v>72</v>
      </c>
      <c r="B145">
        <v>1.0672833565015201</v>
      </c>
      <c r="C145" t="s">
        <v>636</v>
      </c>
      <c r="D145">
        <v>8.6235213452100307E-2</v>
      </c>
      <c r="E145">
        <v>0.11210577748773</v>
      </c>
      <c r="F145">
        <v>0.144684610772982</v>
      </c>
      <c r="G145" t="s">
        <v>630</v>
      </c>
      <c r="H145">
        <v>33.8187</v>
      </c>
      <c r="I145">
        <v>29.503699999999998</v>
      </c>
      <c r="J145">
        <v>33.819099999999999</v>
      </c>
      <c r="K145">
        <v>30.114100000000001</v>
      </c>
      <c r="L145" t="s">
        <v>158</v>
      </c>
      <c r="M145" t="s">
        <v>407</v>
      </c>
      <c r="N145" t="s">
        <v>35</v>
      </c>
      <c r="O145" t="s">
        <v>35</v>
      </c>
      <c r="P145" t="s">
        <v>35</v>
      </c>
      <c r="Q145" t="s">
        <v>637</v>
      </c>
      <c r="R145" t="s">
        <v>158</v>
      </c>
      <c r="S145" t="s">
        <v>407</v>
      </c>
      <c r="T145" t="s">
        <v>408</v>
      </c>
      <c r="U145" t="s">
        <v>35</v>
      </c>
      <c r="V145" t="s">
        <v>35</v>
      </c>
      <c r="W145" t="s">
        <v>635</v>
      </c>
      <c r="X145">
        <v>4739219</v>
      </c>
    </row>
    <row r="146" spans="1:24" x14ac:dyDescent="0.25">
      <c r="A146">
        <v>73</v>
      </c>
      <c r="B146">
        <v>-1.1181455494544901</v>
      </c>
      <c r="C146" t="s">
        <v>638</v>
      </c>
      <c r="D146">
        <v>5.1030245722069101E-2</v>
      </c>
      <c r="E146">
        <v>6.6339319438689898E-2</v>
      </c>
      <c r="F146">
        <v>8.2644722515749197E-2</v>
      </c>
      <c r="G146" t="s">
        <v>639</v>
      </c>
      <c r="H146">
        <v>37.744999999999997</v>
      </c>
      <c r="I146">
        <v>30.177050000000001</v>
      </c>
      <c r="J146">
        <v>36.909999999999997</v>
      </c>
      <c r="K146">
        <v>38.58</v>
      </c>
      <c r="L146" t="s">
        <v>158</v>
      </c>
      <c r="M146" t="s">
        <v>212</v>
      </c>
      <c r="N146" t="s">
        <v>221</v>
      </c>
      <c r="O146" t="s">
        <v>640</v>
      </c>
      <c r="P146" t="s">
        <v>641</v>
      </c>
      <c r="Q146" t="s">
        <v>642</v>
      </c>
      <c r="R146" t="s">
        <v>158</v>
      </c>
      <c r="S146" t="s">
        <v>212</v>
      </c>
      <c r="T146" t="s">
        <v>35</v>
      </c>
      <c r="U146" t="s">
        <v>35</v>
      </c>
      <c r="V146" t="s">
        <v>35</v>
      </c>
      <c r="W146" t="s">
        <v>643</v>
      </c>
      <c r="X146">
        <v>4788440</v>
      </c>
    </row>
    <row r="147" spans="1:24" x14ac:dyDescent="0.25">
      <c r="A147">
        <v>73</v>
      </c>
      <c r="B147">
        <v>-1.1181455494544901</v>
      </c>
      <c r="C147" t="s">
        <v>644</v>
      </c>
      <c r="D147">
        <v>5.1030245722069101E-2</v>
      </c>
      <c r="E147">
        <v>6.6339319438689898E-2</v>
      </c>
      <c r="F147">
        <v>9.2408828666886197E-2</v>
      </c>
      <c r="G147" t="s">
        <v>639</v>
      </c>
      <c r="H147">
        <v>67.922049999999999</v>
      </c>
      <c r="I147">
        <v>30.177050000000001</v>
      </c>
      <c r="J147">
        <v>68.120800000000003</v>
      </c>
      <c r="K147">
        <v>67.380300000000005</v>
      </c>
      <c r="L147" t="s">
        <v>158</v>
      </c>
      <c r="M147" t="s">
        <v>212</v>
      </c>
      <c r="N147" t="s">
        <v>35</v>
      </c>
      <c r="O147" t="s">
        <v>35</v>
      </c>
      <c r="P147" t="s">
        <v>35</v>
      </c>
      <c r="Q147" t="s">
        <v>645</v>
      </c>
      <c r="R147" t="s">
        <v>158</v>
      </c>
      <c r="S147" t="s">
        <v>212</v>
      </c>
      <c r="T147" t="s">
        <v>35</v>
      </c>
      <c r="U147" t="s">
        <v>35</v>
      </c>
      <c r="V147" t="s">
        <v>35</v>
      </c>
      <c r="W147" t="s">
        <v>643</v>
      </c>
      <c r="X147">
        <v>4788440</v>
      </c>
    </row>
    <row r="148" spans="1:24" x14ac:dyDescent="0.25">
      <c r="A148">
        <v>74</v>
      </c>
      <c r="B148">
        <v>-1.0005910452854201</v>
      </c>
      <c r="C148" t="s">
        <v>646</v>
      </c>
      <c r="D148">
        <v>0.104364046076197</v>
      </c>
      <c r="E148">
        <v>0.13567325989905599</v>
      </c>
      <c r="F148">
        <v>0.13795886065259499</v>
      </c>
      <c r="G148" t="s">
        <v>647</v>
      </c>
      <c r="H148">
        <v>48.595999999999997</v>
      </c>
      <c r="I148">
        <v>31.052</v>
      </c>
      <c r="J148">
        <v>48.595999999999997</v>
      </c>
      <c r="K148">
        <v>48.595999999999997</v>
      </c>
      <c r="L148" t="s">
        <v>158</v>
      </c>
      <c r="M148" t="s">
        <v>275</v>
      </c>
      <c r="N148" t="s">
        <v>35</v>
      </c>
      <c r="O148" t="s">
        <v>35</v>
      </c>
      <c r="P148" t="s">
        <v>35</v>
      </c>
      <c r="Q148" t="s">
        <v>648</v>
      </c>
      <c r="R148" t="s">
        <v>158</v>
      </c>
      <c r="S148" t="s">
        <v>277</v>
      </c>
      <c r="T148" t="s">
        <v>35</v>
      </c>
      <c r="U148" t="s">
        <v>35</v>
      </c>
      <c r="V148" t="s">
        <v>35</v>
      </c>
      <c r="W148" t="s">
        <v>649</v>
      </c>
      <c r="X148">
        <v>4813259</v>
      </c>
    </row>
    <row r="149" spans="1:24" x14ac:dyDescent="0.25">
      <c r="A149">
        <v>74</v>
      </c>
      <c r="B149">
        <v>-1.0005910452854201</v>
      </c>
      <c r="C149" t="s">
        <v>650</v>
      </c>
      <c r="D149">
        <v>0.104364046076197</v>
      </c>
      <c r="E149">
        <v>0.13567325989905599</v>
      </c>
      <c r="F149">
        <v>0.13787736888374999</v>
      </c>
      <c r="G149" t="s">
        <v>647</v>
      </c>
      <c r="H149">
        <v>17.544</v>
      </c>
      <c r="I149">
        <v>31.052</v>
      </c>
      <c r="J149">
        <v>17.544</v>
      </c>
      <c r="K149">
        <v>17.544</v>
      </c>
      <c r="L149" t="s">
        <v>158</v>
      </c>
      <c r="M149" t="s">
        <v>275</v>
      </c>
      <c r="N149" t="s">
        <v>601</v>
      </c>
      <c r="O149" t="s">
        <v>35</v>
      </c>
      <c r="P149" t="s">
        <v>35</v>
      </c>
      <c r="Q149" t="s">
        <v>651</v>
      </c>
      <c r="R149" t="s">
        <v>158</v>
      </c>
      <c r="S149" t="s">
        <v>277</v>
      </c>
      <c r="T149" t="s">
        <v>35</v>
      </c>
      <c r="U149" t="s">
        <v>35</v>
      </c>
      <c r="V149" t="s">
        <v>35</v>
      </c>
      <c r="W149" t="s">
        <v>649</v>
      </c>
      <c r="X149">
        <v>4813259</v>
      </c>
    </row>
    <row r="150" spans="1:24" x14ac:dyDescent="0.25">
      <c r="A150">
        <v>75</v>
      </c>
      <c r="B150">
        <v>1.0583105451400601</v>
      </c>
      <c r="C150" t="s">
        <v>652</v>
      </c>
      <c r="D150">
        <v>0.11386298970388201</v>
      </c>
      <c r="E150">
        <v>0.148021886615047</v>
      </c>
      <c r="F150">
        <v>0.15993096024874001</v>
      </c>
      <c r="G150" t="s">
        <v>653</v>
      </c>
      <c r="H150">
        <v>8.7899999999999991</v>
      </c>
      <c r="I150">
        <v>40.36</v>
      </c>
      <c r="J150">
        <v>8.7899999999999991</v>
      </c>
      <c r="K150">
        <v>8.7899999999999991</v>
      </c>
      <c r="L150" t="s">
        <v>158</v>
      </c>
      <c r="M150" t="s">
        <v>212</v>
      </c>
      <c r="N150" t="s">
        <v>221</v>
      </c>
      <c r="O150" t="s">
        <v>654</v>
      </c>
      <c r="P150" t="s">
        <v>655</v>
      </c>
      <c r="Q150" t="s">
        <v>656</v>
      </c>
      <c r="R150" t="s">
        <v>158</v>
      </c>
      <c r="S150" t="s">
        <v>407</v>
      </c>
      <c r="T150" t="s">
        <v>408</v>
      </c>
      <c r="U150" t="s">
        <v>35</v>
      </c>
      <c r="V150" t="s">
        <v>35</v>
      </c>
      <c r="W150" t="s">
        <v>657</v>
      </c>
      <c r="X150">
        <v>4835123</v>
      </c>
    </row>
    <row r="151" spans="1:24" x14ac:dyDescent="0.25">
      <c r="A151">
        <v>75</v>
      </c>
      <c r="B151">
        <v>1.0583105451400601</v>
      </c>
      <c r="C151" t="s">
        <v>658</v>
      </c>
      <c r="D151">
        <v>0.11386298970388201</v>
      </c>
      <c r="E151">
        <v>0.148021886615047</v>
      </c>
      <c r="F151">
        <v>0.151119121871335</v>
      </c>
      <c r="G151" t="s">
        <v>653</v>
      </c>
      <c r="H151">
        <v>49.15</v>
      </c>
      <c r="I151">
        <v>40.36</v>
      </c>
      <c r="J151">
        <v>49.15</v>
      </c>
      <c r="K151">
        <v>49.15</v>
      </c>
      <c r="L151" t="s">
        <v>158</v>
      </c>
      <c r="M151" t="s">
        <v>212</v>
      </c>
      <c r="N151" t="s">
        <v>35</v>
      </c>
      <c r="O151" t="s">
        <v>35</v>
      </c>
      <c r="P151" t="s">
        <v>35</v>
      </c>
      <c r="Q151" t="s">
        <v>659</v>
      </c>
      <c r="R151" t="s">
        <v>158</v>
      </c>
      <c r="S151" t="s">
        <v>407</v>
      </c>
      <c r="T151" t="s">
        <v>408</v>
      </c>
      <c r="U151" t="s">
        <v>35</v>
      </c>
      <c r="V151" t="s">
        <v>35</v>
      </c>
      <c r="W151" t="s">
        <v>657</v>
      </c>
      <c r="X151">
        <v>4835123</v>
      </c>
    </row>
    <row r="152" spans="1:24" x14ac:dyDescent="0.25">
      <c r="A152">
        <v>76</v>
      </c>
      <c r="B152">
        <v>-1.01949243044658</v>
      </c>
      <c r="C152" t="s">
        <v>660</v>
      </c>
      <c r="D152">
        <v>9.8618638093547595E-2</v>
      </c>
      <c r="E152">
        <v>0.12820422952161201</v>
      </c>
      <c r="F152">
        <v>0.137196760936493</v>
      </c>
      <c r="G152" t="s">
        <v>661</v>
      </c>
      <c r="H152">
        <v>33.648000000000003</v>
      </c>
      <c r="I152">
        <v>20.965</v>
      </c>
      <c r="J152">
        <v>33.648000000000003</v>
      </c>
      <c r="K152">
        <v>33.648000000000003</v>
      </c>
      <c r="L152" t="s">
        <v>158</v>
      </c>
      <c r="M152" t="s">
        <v>161</v>
      </c>
      <c r="N152" t="s">
        <v>35</v>
      </c>
      <c r="O152" t="s">
        <v>35</v>
      </c>
      <c r="P152" t="s">
        <v>35</v>
      </c>
      <c r="Q152" t="s">
        <v>662</v>
      </c>
      <c r="R152" t="s">
        <v>158</v>
      </c>
      <c r="S152" t="s">
        <v>161</v>
      </c>
      <c r="T152" t="s">
        <v>428</v>
      </c>
      <c r="U152" t="s">
        <v>429</v>
      </c>
      <c r="V152" t="s">
        <v>663</v>
      </c>
      <c r="W152" t="s">
        <v>664</v>
      </c>
      <c r="X152">
        <v>4922966</v>
      </c>
    </row>
    <row r="153" spans="1:24" x14ac:dyDescent="0.25">
      <c r="A153">
        <v>76</v>
      </c>
      <c r="B153">
        <v>-1.01949243044658</v>
      </c>
      <c r="C153" t="s">
        <v>665</v>
      </c>
      <c r="D153">
        <v>9.8618638093547595E-2</v>
      </c>
      <c r="E153">
        <v>0.12820422952161201</v>
      </c>
      <c r="F153">
        <v>0.13457359450564599</v>
      </c>
      <c r="G153" t="s">
        <v>661</v>
      </c>
      <c r="H153">
        <v>12.683</v>
      </c>
      <c r="I153">
        <v>20.965</v>
      </c>
      <c r="J153">
        <v>12.683</v>
      </c>
      <c r="K153">
        <v>12.683</v>
      </c>
      <c r="L153" t="s">
        <v>158</v>
      </c>
      <c r="M153" t="s">
        <v>161</v>
      </c>
      <c r="N153" t="s">
        <v>35</v>
      </c>
      <c r="O153" t="s">
        <v>35</v>
      </c>
      <c r="P153" t="s">
        <v>35</v>
      </c>
      <c r="Q153" t="s">
        <v>666</v>
      </c>
      <c r="R153" t="s">
        <v>158</v>
      </c>
      <c r="S153" t="s">
        <v>161</v>
      </c>
      <c r="T153" t="s">
        <v>428</v>
      </c>
      <c r="U153" t="s">
        <v>429</v>
      </c>
      <c r="V153" t="s">
        <v>663</v>
      </c>
      <c r="W153" t="s">
        <v>664</v>
      </c>
      <c r="X153">
        <v>4922966</v>
      </c>
    </row>
    <row r="154" spans="1:24" x14ac:dyDescent="0.25">
      <c r="A154">
        <v>77</v>
      </c>
      <c r="B154">
        <v>1.0007678965687401</v>
      </c>
      <c r="C154" t="s">
        <v>667</v>
      </c>
      <c r="D154">
        <v>0.10530522322958</v>
      </c>
      <c r="E154">
        <v>0.13689679019845399</v>
      </c>
      <c r="F154">
        <v>0.13948756371353799</v>
      </c>
      <c r="G154" t="s">
        <v>668</v>
      </c>
      <c r="H154">
        <v>13.542999999999999</v>
      </c>
      <c r="I154">
        <v>31.306999999999999</v>
      </c>
      <c r="J154">
        <v>13.542999999999999</v>
      </c>
      <c r="K154">
        <v>13.542999999999999</v>
      </c>
      <c r="L154" t="s">
        <v>158</v>
      </c>
      <c r="M154" t="s">
        <v>212</v>
      </c>
      <c r="N154" t="s">
        <v>287</v>
      </c>
      <c r="O154" t="s">
        <v>288</v>
      </c>
      <c r="P154" t="s">
        <v>669</v>
      </c>
      <c r="Q154" t="s">
        <v>670</v>
      </c>
      <c r="R154" t="s">
        <v>158</v>
      </c>
      <c r="S154" t="s">
        <v>212</v>
      </c>
      <c r="T154" t="s">
        <v>287</v>
      </c>
      <c r="U154" t="s">
        <v>288</v>
      </c>
      <c r="V154" t="s">
        <v>671</v>
      </c>
      <c r="W154" t="s">
        <v>672</v>
      </c>
      <c r="X154">
        <v>5026905</v>
      </c>
    </row>
    <row r="155" spans="1:24" x14ac:dyDescent="0.25">
      <c r="A155">
        <v>77</v>
      </c>
      <c r="B155">
        <v>1.0007678965687401</v>
      </c>
      <c r="C155" t="s">
        <v>673</v>
      </c>
      <c r="D155">
        <v>0.10530522322958</v>
      </c>
      <c r="E155">
        <v>0.13689679019845399</v>
      </c>
      <c r="F155">
        <v>0.13938053387982199</v>
      </c>
      <c r="G155" t="s">
        <v>668</v>
      </c>
      <c r="H155">
        <v>44.85</v>
      </c>
      <c r="I155">
        <v>31.306999999999999</v>
      </c>
      <c r="J155">
        <v>38.475999999999999</v>
      </c>
      <c r="K155">
        <v>51.561</v>
      </c>
      <c r="L155" t="s">
        <v>158</v>
      </c>
      <c r="M155" t="s">
        <v>212</v>
      </c>
      <c r="N155" t="s">
        <v>287</v>
      </c>
      <c r="O155" t="s">
        <v>288</v>
      </c>
      <c r="P155" t="s">
        <v>674</v>
      </c>
      <c r="Q155" t="s">
        <v>675</v>
      </c>
      <c r="R155" t="s">
        <v>158</v>
      </c>
      <c r="S155" t="s">
        <v>212</v>
      </c>
      <c r="T155" t="s">
        <v>287</v>
      </c>
      <c r="U155" t="s">
        <v>288</v>
      </c>
      <c r="V155" t="s">
        <v>671</v>
      </c>
      <c r="W155" t="s">
        <v>672</v>
      </c>
      <c r="X155">
        <v>5026905</v>
      </c>
    </row>
    <row r="156" spans="1:24" x14ac:dyDescent="0.25">
      <c r="A156">
        <v>78</v>
      </c>
      <c r="B156">
        <v>-1.1081582713275799</v>
      </c>
      <c r="C156" t="s">
        <v>676</v>
      </c>
      <c r="D156">
        <v>6.3470613537949597E-2</v>
      </c>
      <c r="E156">
        <v>8.2511797599334399E-2</v>
      </c>
      <c r="F156">
        <v>8.37883728761947E-2</v>
      </c>
      <c r="G156" t="s">
        <v>677</v>
      </c>
      <c r="H156">
        <v>24.8612</v>
      </c>
      <c r="I156">
        <v>23.408799999999999</v>
      </c>
      <c r="J156">
        <v>24.8612</v>
      </c>
      <c r="K156">
        <v>24.8612</v>
      </c>
      <c r="L156" t="s">
        <v>158</v>
      </c>
      <c r="M156" t="s">
        <v>555</v>
      </c>
      <c r="N156" t="s">
        <v>557</v>
      </c>
      <c r="O156" t="s">
        <v>678</v>
      </c>
      <c r="P156" t="s">
        <v>679</v>
      </c>
      <c r="Q156" t="s">
        <v>680</v>
      </c>
      <c r="R156" t="s">
        <v>158</v>
      </c>
      <c r="S156" t="s">
        <v>555</v>
      </c>
      <c r="T156" t="s">
        <v>557</v>
      </c>
      <c r="U156" t="s">
        <v>678</v>
      </c>
      <c r="V156" t="s">
        <v>679</v>
      </c>
      <c r="W156" t="s">
        <v>681</v>
      </c>
      <c r="X156">
        <v>5497069</v>
      </c>
    </row>
    <row r="157" spans="1:24" x14ac:dyDescent="0.25">
      <c r="A157">
        <v>78</v>
      </c>
      <c r="B157">
        <v>-1.1081582713275799</v>
      </c>
      <c r="C157" t="s">
        <v>682</v>
      </c>
      <c r="D157">
        <v>6.3470613537949597E-2</v>
      </c>
      <c r="E157">
        <v>8.2511797599334399E-2</v>
      </c>
      <c r="F157">
        <v>9.28507784438347E-2</v>
      </c>
      <c r="G157" t="s">
        <v>677</v>
      </c>
      <c r="H157">
        <v>48.27</v>
      </c>
      <c r="I157">
        <v>23.408799999999999</v>
      </c>
      <c r="J157">
        <v>42.357700000000001</v>
      </c>
      <c r="K157">
        <v>50.677500000000002</v>
      </c>
      <c r="L157" t="s">
        <v>158</v>
      </c>
      <c r="M157" t="s">
        <v>555</v>
      </c>
      <c r="N157" t="s">
        <v>557</v>
      </c>
      <c r="O157" t="s">
        <v>678</v>
      </c>
      <c r="P157" t="s">
        <v>683</v>
      </c>
      <c r="Q157" t="s">
        <v>684</v>
      </c>
      <c r="R157" t="s">
        <v>158</v>
      </c>
      <c r="S157" t="s">
        <v>555</v>
      </c>
      <c r="T157" t="s">
        <v>557</v>
      </c>
      <c r="U157" t="s">
        <v>678</v>
      </c>
      <c r="V157" t="s">
        <v>679</v>
      </c>
      <c r="W157" t="s">
        <v>681</v>
      </c>
      <c r="X157">
        <v>5497069</v>
      </c>
    </row>
    <row r="158" spans="1:24" x14ac:dyDescent="0.25">
      <c r="A158">
        <v>79</v>
      </c>
      <c r="B158">
        <v>-1.00278919679804</v>
      </c>
      <c r="C158" t="s">
        <v>685</v>
      </c>
      <c r="D158">
        <v>0.13847393777591499</v>
      </c>
      <c r="E158">
        <v>0.180016119108689</v>
      </c>
      <c r="F158">
        <v>0.18129821402107599</v>
      </c>
      <c r="G158" t="s">
        <v>414</v>
      </c>
      <c r="H158">
        <v>29.781600000000001</v>
      </c>
      <c r="I158">
        <v>21.304400000000001</v>
      </c>
      <c r="J158">
        <v>29.781600000000001</v>
      </c>
      <c r="K158">
        <v>29.781600000000001</v>
      </c>
      <c r="L158" t="s">
        <v>158</v>
      </c>
      <c r="M158" t="s">
        <v>277</v>
      </c>
      <c r="N158" t="s">
        <v>35</v>
      </c>
      <c r="O158" t="s">
        <v>35</v>
      </c>
      <c r="P158" t="s">
        <v>35</v>
      </c>
      <c r="Q158" t="s">
        <v>686</v>
      </c>
      <c r="R158" t="s">
        <v>158</v>
      </c>
      <c r="S158" t="s">
        <v>212</v>
      </c>
      <c r="T158" t="s">
        <v>35</v>
      </c>
      <c r="U158" t="s">
        <v>35</v>
      </c>
      <c r="V158" t="s">
        <v>35</v>
      </c>
      <c r="W158" t="s">
        <v>415</v>
      </c>
      <c r="X158">
        <v>5611025</v>
      </c>
    </row>
    <row r="159" spans="1:24" x14ac:dyDescent="0.25">
      <c r="A159">
        <v>79</v>
      </c>
      <c r="B159">
        <v>-1.00278919679804</v>
      </c>
      <c r="C159" t="s">
        <v>687</v>
      </c>
      <c r="D159">
        <v>0.13847393777591499</v>
      </c>
      <c r="E159">
        <v>0.180016119108689</v>
      </c>
      <c r="F159">
        <v>0.18180389041911399</v>
      </c>
      <c r="G159" t="s">
        <v>414</v>
      </c>
      <c r="H159">
        <v>51.085999999999999</v>
      </c>
      <c r="I159">
        <v>21.304400000000001</v>
      </c>
      <c r="J159">
        <v>47.66</v>
      </c>
      <c r="K159">
        <v>51.085999999999999</v>
      </c>
      <c r="L159" t="s">
        <v>158</v>
      </c>
      <c r="M159" t="s">
        <v>275</v>
      </c>
      <c r="N159" t="s">
        <v>688</v>
      </c>
      <c r="O159" t="s">
        <v>689</v>
      </c>
      <c r="P159" t="s">
        <v>690</v>
      </c>
      <c r="Q159" t="s">
        <v>691</v>
      </c>
      <c r="R159" t="s">
        <v>158</v>
      </c>
      <c r="S159" t="s">
        <v>212</v>
      </c>
      <c r="T159" t="s">
        <v>35</v>
      </c>
      <c r="U159" t="s">
        <v>35</v>
      </c>
      <c r="V159" t="s">
        <v>35</v>
      </c>
      <c r="W159" t="s">
        <v>415</v>
      </c>
      <c r="X159">
        <v>5611025</v>
      </c>
    </row>
    <row r="160" spans="1:24" x14ac:dyDescent="0.25">
      <c r="A160">
        <v>80</v>
      </c>
      <c r="B160">
        <v>1.0831005881223801</v>
      </c>
      <c r="C160" t="s">
        <v>692</v>
      </c>
      <c r="D160">
        <v>0.121420038239829</v>
      </c>
      <c r="E160">
        <v>0.15784604971177801</v>
      </c>
      <c r="F160">
        <v>0.18741554941765901</v>
      </c>
      <c r="G160" t="s">
        <v>382</v>
      </c>
      <c r="H160">
        <v>67.402199999999993</v>
      </c>
      <c r="I160">
        <v>52.439500000000002</v>
      </c>
      <c r="J160">
        <v>60.430199999999999</v>
      </c>
      <c r="K160">
        <v>70.296000000000006</v>
      </c>
      <c r="L160" t="s">
        <v>158</v>
      </c>
      <c r="M160" t="s">
        <v>466</v>
      </c>
      <c r="N160" t="s">
        <v>35</v>
      </c>
      <c r="O160" t="s">
        <v>35</v>
      </c>
      <c r="P160" t="s">
        <v>35</v>
      </c>
      <c r="Q160" t="s">
        <v>693</v>
      </c>
      <c r="R160" t="s">
        <v>158</v>
      </c>
      <c r="S160" t="s">
        <v>212</v>
      </c>
      <c r="T160" t="s">
        <v>225</v>
      </c>
      <c r="U160" t="s">
        <v>384</v>
      </c>
      <c r="V160" t="s">
        <v>385</v>
      </c>
      <c r="W160" t="s">
        <v>386</v>
      </c>
      <c r="X160">
        <v>5640934</v>
      </c>
    </row>
    <row r="161" spans="1:24" x14ac:dyDescent="0.25">
      <c r="A161">
        <v>80</v>
      </c>
      <c r="B161">
        <v>1.0831005881223801</v>
      </c>
      <c r="C161" t="s">
        <v>694</v>
      </c>
      <c r="D161">
        <v>0.121420038239829</v>
      </c>
      <c r="E161">
        <v>0.15784604971177801</v>
      </c>
      <c r="F161">
        <v>0.20298989179754501</v>
      </c>
      <c r="G161" t="s">
        <v>382</v>
      </c>
      <c r="H161">
        <v>14.9627</v>
      </c>
      <c r="I161">
        <v>52.439500000000002</v>
      </c>
      <c r="J161">
        <v>14.9627</v>
      </c>
      <c r="K161">
        <v>14.9627</v>
      </c>
      <c r="L161" t="s">
        <v>158</v>
      </c>
      <c r="M161" t="s">
        <v>466</v>
      </c>
      <c r="N161" t="s">
        <v>695</v>
      </c>
      <c r="O161" t="s">
        <v>696</v>
      </c>
      <c r="P161" t="s">
        <v>697</v>
      </c>
      <c r="Q161" t="s">
        <v>698</v>
      </c>
      <c r="R161" t="s">
        <v>158</v>
      </c>
      <c r="S161" t="s">
        <v>212</v>
      </c>
      <c r="T161" t="s">
        <v>225</v>
      </c>
      <c r="U161" t="s">
        <v>384</v>
      </c>
      <c r="V161" t="s">
        <v>385</v>
      </c>
      <c r="W161" t="s">
        <v>386</v>
      </c>
      <c r="X161">
        <v>5640934</v>
      </c>
    </row>
    <row r="162" spans="1:24" x14ac:dyDescent="0.25">
      <c r="A162">
        <v>81</v>
      </c>
      <c r="B162">
        <v>1.0335757597187401</v>
      </c>
      <c r="C162" t="s">
        <v>536</v>
      </c>
      <c r="D162">
        <v>0.119945723555265</v>
      </c>
      <c r="E162">
        <v>0.15592944062184499</v>
      </c>
      <c r="F162">
        <v>0.15636616938115</v>
      </c>
      <c r="G162" t="s">
        <v>414</v>
      </c>
      <c r="H162">
        <v>30.109100000000002</v>
      </c>
      <c r="I162">
        <v>20.5091</v>
      </c>
      <c r="J162">
        <v>30.109100000000002</v>
      </c>
      <c r="K162">
        <v>30.109100000000002</v>
      </c>
      <c r="L162" t="s">
        <v>158</v>
      </c>
      <c r="M162" t="s">
        <v>212</v>
      </c>
      <c r="N162" t="s">
        <v>35</v>
      </c>
      <c r="O162" t="s">
        <v>35</v>
      </c>
      <c r="P162" t="s">
        <v>35</v>
      </c>
      <c r="Q162" t="s">
        <v>540</v>
      </c>
      <c r="R162" t="s">
        <v>158</v>
      </c>
      <c r="S162" t="s">
        <v>212</v>
      </c>
      <c r="T162" t="s">
        <v>35</v>
      </c>
      <c r="U162" t="s">
        <v>35</v>
      </c>
      <c r="V162" t="s">
        <v>35</v>
      </c>
      <c r="W162" t="s">
        <v>415</v>
      </c>
      <c r="X162">
        <v>5671000</v>
      </c>
    </row>
    <row r="163" spans="1:24" x14ac:dyDescent="0.25">
      <c r="A163">
        <v>81</v>
      </c>
      <c r="B163">
        <v>1.0335757597187401</v>
      </c>
      <c r="C163" t="s">
        <v>699</v>
      </c>
      <c r="D163">
        <v>0.119945723555265</v>
      </c>
      <c r="E163">
        <v>0.15592944062184499</v>
      </c>
      <c r="F163">
        <v>0.16161628231243</v>
      </c>
      <c r="G163" t="s">
        <v>414</v>
      </c>
      <c r="H163">
        <v>9.6</v>
      </c>
      <c r="I163">
        <v>20.5091</v>
      </c>
      <c r="J163">
        <v>9.6</v>
      </c>
      <c r="K163">
        <v>9.6</v>
      </c>
      <c r="L163" t="s">
        <v>158</v>
      </c>
      <c r="M163" t="s">
        <v>212</v>
      </c>
      <c r="N163" t="s">
        <v>266</v>
      </c>
      <c r="O163" t="s">
        <v>700</v>
      </c>
      <c r="P163" t="s">
        <v>701</v>
      </c>
      <c r="Q163" t="s">
        <v>702</v>
      </c>
      <c r="R163" t="s">
        <v>158</v>
      </c>
      <c r="S163" t="s">
        <v>212</v>
      </c>
      <c r="T163" t="s">
        <v>35</v>
      </c>
      <c r="U163" t="s">
        <v>35</v>
      </c>
      <c r="V163" t="s">
        <v>35</v>
      </c>
      <c r="W163" t="s">
        <v>415</v>
      </c>
      <c r="X163">
        <v>5671000</v>
      </c>
    </row>
    <row r="164" spans="1:24" x14ac:dyDescent="0.25">
      <c r="A164">
        <v>82</v>
      </c>
      <c r="B164">
        <v>-1.00510810120926</v>
      </c>
      <c r="C164" t="s">
        <v>703</v>
      </c>
      <c r="D164">
        <v>0.12935330072006701</v>
      </c>
      <c r="E164">
        <v>0.168159290936088</v>
      </c>
      <c r="F164">
        <v>0.17189184286409201</v>
      </c>
      <c r="G164" t="s">
        <v>310</v>
      </c>
      <c r="H164">
        <v>29.928899999999999</v>
      </c>
      <c r="I164">
        <v>20.38223</v>
      </c>
      <c r="J164">
        <v>29.928899999999999</v>
      </c>
      <c r="K164">
        <v>29.928899999999999</v>
      </c>
      <c r="L164" t="s">
        <v>158</v>
      </c>
      <c r="M164" t="s">
        <v>212</v>
      </c>
      <c r="N164" t="s">
        <v>35</v>
      </c>
      <c r="O164" t="s">
        <v>35</v>
      </c>
      <c r="P164" t="s">
        <v>35</v>
      </c>
      <c r="Q164" t="s">
        <v>704</v>
      </c>
      <c r="R164" t="s">
        <v>158</v>
      </c>
      <c r="S164" t="s">
        <v>212</v>
      </c>
      <c r="T164" t="s">
        <v>213</v>
      </c>
      <c r="U164" t="s">
        <v>314</v>
      </c>
      <c r="V164" t="s">
        <v>315</v>
      </c>
      <c r="W164" t="s">
        <v>316</v>
      </c>
      <c r="X164">
        <v>5677738</v>
      </c>
    </row>
    <row r="165" spans="1:24" x14ac:dyDescent="0.25">
      <c r="A165">
        <v>82</v>
      </c>
      <c r="B165">
        <v>-1.00510810120926</v>
      </c>
      <c r="C165" t="s">
        <v>705</v>
      </c>
      <c r="D165">
        <v>0.12935330072006701</v>
      </c>
      <c r="E165">
        <v>0.168159290936088</v>
      </c>
      <c r="F165">
        <v>0.17101826426161201</v>
      </c>
      <c r="G165" t="s">
        <v>310</v>
      </c>
      <c r="H165">
        <v>9.5466700000000007</v>
      </c>
      <c r="I165">
        <v>20.38223</v>
      </c>
      <c r="J165">
        <v>9.5466700000000007</v>
      </c>
      <c r="K165">
        <v>9.5466700000000007</v>
      </c>
      <c r="L165" t="s">
        <v>158</v>
      </c>
      <c r="M165" t="s">
        <v>212</v>
      </c>
      <c r="N165" t="s">
        <v>266</v>
      </c>
      <c r="O165" t="s">
        <v>35</v>
      </c>
      <c r="P165" t="s">
        <v>35</v>
      </c>
      <c r="Q165" t="s">
        <v>706</v>
      </c>
      <c r="R165" t="s">
        <v>158</v>
      </c>
      <c r="S165" t="s">
        <v>212</v>
      </c>
      <c r="T165" t="s">
        <v>213</v>
      </c>
      <c r="U165" t="s">
        <v>314</v>
      </c>
      <c r="V165" t="s">
        <v>315</v>
      </c>
      <c r="W165" t="s">
        <v>316</v>
      </c>
      <c r="X165">
        <v>5677738</v>
      </c>
    </row>
    <row r="166" spans="1:24" x14ac:dyDescent="0.25">
      <c r="A166">
        <v>83</v>
      </c>
      <c r="B166">
        <v>-1.0750081670531699</v>
      </c>
      <c r="C166" t="s">
        <v>639</v>
      </c>
      <c r="D166">
        <v>6.4391449851356294E-2</v>
      </c>
      <c r="E166">
        <v>8.3708884806763195E-2</v>
      </c>
      <c r="F166">
        <v>8.6453938603826205E-2</v>
      </c>
      <c r="G166" t="s">
        <v>707</v>
      </c>
      <c r="H166">
        <v>50.722000000000001</v>
      </c>
      <c r="I166">
        <v>27.277999999999999</v>
      </c>
      <c r="J166">
        <v>50.722000000000001</v>
      </c>
      <c r="K166">
        <v>50.722000000000001</v>
      </c>
      <c r="L166" t="s">
        <v>158</v>
      </c>
      <c r="M166" t="s">
        <v>212</v>
      </c>
      <c r="N166" t="s">
        <v>35</v>
      </c>
      <c r="O166" t="s">
        <v>35</v>
      </c>
      <c r="P166" t="s">
        <v>35</v>
      </c>
      <c r="Q166" t="s">
        <v>643</v>
      </c>
      <c r="R166" t="s">
        <v>158</v>
      </c>
      <c r="S166" t="s">
        <v>212</v>
      </c>
      <c r="T166" t="s">
        <v>221</v>
      </c>
      <c r="U166" t="s">
        <v>708</v>
      </c>
      <c r="V166" t="s">
        <v>709</v>
      </c>
      <c r="W166" t="s">
        <v>710</v>
      </c>
      <c r="X166">
        <v>5834360</v>
      </c>
    </row>
    <row r="167" spans="1:24" x14ac:dyDescent="0.25">
      <c r="A167">
        <v>83</v>
      </c>
      <c r="B167">
        <v>-1.0750081670531699</v>
      </c>
      <c r="C167" t="s">
        <v>711</v>
      </c>
      <c r="D167">
        <v>6.4391449851356294E-2</v>
      </c>
      <c r="E167">
        <v>8.3708884806763195E-2</v>
      </c>
      <c r="F167">
        <v>9.2938690073026894E-2</v>
      </c>
      <c r="G167" t="s">
        <v>707</v>
      </c>
      <c r="H167">
        <v>78</v>
      </c>
      <c r="I167">
        <v>27.277999999999999</v>
      </c>
      <c r="J167">
        <v>78</v>
      </c>
      <c r="K167">
        <v>78</v>
      </c>
      <c r="L167" t="s">
        <v>158</v>
      </c>
      <c r="M167" t="s">
        <v>212</v>
      </c>
      <c r="N167" t="s">
        <v>221</v>
      </c>
      <c r="O167" t="s">
        <v>712</v>
      </c>
      <c r="P167" t="s">
        <v>713</v>
      </c>
      <c r="Q167" t="s">
        <v>714</v>
      </c>
      <c r="R167" t="s">
        <v>158</v>
      </c>
      <c r="S167" t="s">
        <v>212</v>
      </c>
      <c r="T167" t="s">
        <v>221</v>
      </c>
      <c r="U167" t="s">
        <v>708</v>
      </c>
      <c r="V167" t="s">
        <v>709</v>
      </c>
      <c r="W167" t="s">
        <v>710</v>
      </c>
      <c r="X167">
        <v>5834360</v>
      </c>
    </row>
    <row r="168" spans="1:24" x14ac:dyDescent="0.25">
      <c r="A168">
        <v>84</v>
      </c>
      <c r="B168">
        <v>-1.04696903141243</v>
      </c>
      <c r="C168" t="s">
        <v>715</v>
      </c>
      <c r="D168">
        <v>0.12090226381666801</v>
      </c>
      <c r="E168">
        <v>0.15717294296166801</v>
      </c>
      <c r="F168">
        <v>0.16475809907252401</v>
      </c>
      <c r="G168" t="s">
        <v>716</v>
      </c>
      <c r="H168">
        <v>30.109100000000002</v>
      </c>
      <c r="I168">
        <v>21.097429999999999</v>
      </c>
      <c r="J168">
        <v>30.109100000000002</v>
      </c>
      <c r="K168">
        <v>30.109100000000002</v>
      </c>
      <c r="L168" t="s">
        <v>158</v>
      </c>
      <c r="M168" t="s">
        <v>212</v>
      </c>
      <c r="N168" t="s">
        <v>35</v>
      </c>
      <c r="O168" t="s">
        <v>35</v>
      </c>
      <c r="P168" t="s">
        <v>35</v>
      </c>
      <c r="Q168" t="s">
        <v>717</v>
      </c>
      <c r="R168" t="s">
        <v>158</v>
      </c>
      <c r="S168" t="s">
        <v>212</v>
      </c>
      <c r="T168" t="s">
        <v>718</v>
      </c>
      <c r="U168" t="s">
        <v>719</v>
      </c>
      <c r="V168" t="s">
        <v>720</v>
      </c>
      <c r="W168" t="s">
        <v>721</v>
      </c>
      <c r="X168">
        <v>5947260</v>
      </c>
    </row>
    <row r="169" spans="1:24" x14ac:dyDescent="0.25">
      <c r="A169">
        <v>84</v>
      </c>
      <c r="B169">
        <v>-1.04696903141243</v>
      </c>
      <c r="C169" t="s">
        <v>722</v>
      </c>
      <c r="D169">
        <v>0.12090226381666801</v>
      </c>
      <c r="E169">
        <v>0.15717294296166801</v>
      </c>
      <c r="F169">
        <v>0.157366735910281</v>
      </c>
      <c r="G169" t="s">
        <v>716</v>
      </c>
      <c r="H169">
        <v>9.0116700000000005</v>
      </c>
      <c r="I169">
        <v>21.097429999999999</v>
      </c>
      <c r="J169">
        <v>9.0116700000000005</v>
      </c>
      <c r="K169">
        <v>9.0116700000000005</v>
      </c>
      <c r="L169" t="s">
        <v>158</v>
      </c>
      <c r="M169" t="s">
        <v>212</v>
      </c>
      <c r="N169" t="s">
        <v>718</v>
      </c>
      <c r="O169" t="s">
        <v>723</v>
      </c>
      <c r="P169" t="s">
        <v>724</v>
      </c>
      <c r="Q169" t="s">
        <v>725</v>
      </c>
      <c r="R169" t="s">
        <v>158</v>
      </c>
      <c r="S169" t="s">
        <v>212</v>
      </c>
      <c r="T169" t="s">
        <v>718</v>
      </c>
      <c r="U169" t="s">
        <v>719</v>
      </c>
      <c r="V169" t="s">
        <v>720</v>
      </c>
      <c r="W169" t="s">
        <v>721</v>
      </c>
      <c r="X169">
        <v>5947260</v>
      </c>
    </row>
    <row r="170" spans="1:24" x14ac:dyDescent="0.25">
      <c r="A170">
        <v>85</v>
      </c>
      <c r="B170">
        <v>-1.1336055981661901</v>
      </c>
      <c r="C170" t="s">
        <v>726</v>
      </c>
      <c r="D170">
        <v>0.103896333198955</v>
      </c>
      <c r="E170">
        <v>0.135065233158642</v>
      </c>
      <c r="F170">
        <v>0.17418179926791799</v>
      </c>
      <c r="G170" t="s">
        <v>727</v>
      </c>
      <c r="H170">
        <v>63.220500000000001</v>
      </c>
      <c r="I170">
        <v>48.232700000000001</v>
      </c>
      <c r="J170">
        <v>62.34</v>
      </c>
      <c r="K170">
        <v>80.108999999999995</v>
      </c>
      <c r="L170" t="s">
        <v>158</v>
      </c>
      <c r="M170" t="s">
        <v>466</v>
      </c>
      <c r="N170" t="s">
        <v>35</v>
      </c>
      <c r="O170" t="s">
        <v>35</v>
      </c>
      <c r="P170" t="s">
        <v>35</v>
      </c>
      <c r="Q170" t="s">
        <v>728</v>
      </c>
      <c r="R170" t="s">
        <v>158</v>
      </c>
      <c r="S170" t="s">
        <v>212</v>
      </c>
      <c r="T170" t="s">
        <v>225</v>
      </c>
      <c r="U170" t="s">
        <v>729</v>
      </c>
      <c r="V170" t="s">
        <v>730</v>
      </c>
      <c r="W170" t="s">
        <v>731</v>
      </c>
      <c r="X170">
        <v>6023256</v>
      </c>
    </row>
    <row r="171" spans="1:24" x14ac:dyDescent="0.25">
      <c r="A171">
        <v>85</v>
      </c>
      <c r="B171">
        <v>-1.1336055981661901</v>
      </c>
      <c r="C171" t="s">
        <v>732</v>
      </c>
      <c r="D171">
        <v>0.103896333198955</v>
      </c>
      <c r="E171">
        <v>0.135065233158642</v>
      </c>
      <c r="F171">
        <v>0.15365291027998501</v>
      </c>
      <c r="G171" t="s">
        <v>727</v>
      </c>
      <c r="H171">
        <v>14.9878</v>
      </c>
      <c r="I171">
        <v>48.232700000000001</v>
      </c>
      <c r="J171">
        <v>14.9878</v>
      </c>
      <c r="K171">
        <v>14.9878</v>
      </c>
      <c r="L171" t="s">
        <v>158</v>
      </c>
      <c r="M171" t="s">
        <v>466</v>
      </c>
      <c r="N171" t="s">
        <v>476</v>
      </c>
      <c r="O171" t="s">
        <v>477</v>
      </c>
      <c r="P171" t="s">
        <v>478</v>
      </c>
      <c r="Q171" t="s">
        <v>733</v>
      </c>
      <c r="R171" t="s">
        <v>158</v>
      </c>
      <c r="S171" t="s">
        <v>212</v>
      </c>
      <c r="T171" t="s">
        <v>225</v>
      </c>
      <c r="U171" t="s">
        <v>729</v>
      </c>
      <c r="V171" t="s">
        <v>730</v>
      </c>
      <c r="W171" t="s">
        <v>731</v>
      </c>
      <c r="X171">
        <v>6023256</v>
      </c>
    </row>
    <row r="172" spans="1:24" x14ac:dyDescent="0.25">
      <c r="A172">
        <v>86</v>
      </c>
      <c r="B172">
        <v>-1.0370804999324901</v>
      </c>
      <c r="C172" t="s">
        <v>734</v>
      </c>
      <c r="D172">
        <v>0.100802453818308</v>
      </c>
      <c r="E172">
        <v>0.13104318996379999</v>
      </c>
      <c r="F172">
        <v>0.138474092065306</v>
      </c>
      <c r="G172" t="s">
        <v>735</v>
      </c>
      <c r="H172">
        <v>49.103000000000002</v>
      </c>
      <c r="I172">
        <v>33.529699999999998</v>
      </c>
      <c r="J172">
        <v>49.06</v>
      </c>
      <c r="K172">
        <v>49.146000000000001</v>
      </c>
      <c r="L172" t="s">
        <v>158</v>
      </c>
      <c r="M172" t="s">
        <v>212</v>
      </c>
      <c r="N172" t="s">
        <v>287</v>
      </c>
      <c r="O172" t="s">
        <v>288</v>
      </c>
      <c r="P172" t="s">
        <v>736</v>
      </c>
      <c r="Q172" t="s">
        <v>737</v>
      </c>
      <c r="R172" t="s">
        <v>158</v>
      </c>
      <c r="S172" t="s">
        <v>212</v>
      </c>
      <c r="T172" t="s">
        <v>287</v>
      </c>
      <c r="U172" t="s">
        <v>288</v>
      </c>
      <c r="V172" t="s">
        <v>738</v>
      </c>
      <c r="W172" t="s">
        <v>739</v>
      </c>
      <c r="X172">
        <v>6329069</v>
      </c>
    </row>
    <row r="173" spans="1:24" x14ac:dyDescent="0.25">
      <c r="A173">
        <v>86</v>
      </c>
      <c r="B173">
        <v>-1.0370804999324901</v>
      </c>
      <c r="C173" t="s">
        <v>740</v>
      </c>
      <c r="D173">
        <v>0.100802453818308</v>
      </c>
      <c r="E173">
        <v>0.13104318996379999</v>
      </c>
      <c r="F173">
        <v>0.13352299274195301</v>
      </c>
      <c r="G173" t="s">
        <v>735</v>
      </c>
      <c r="H173">
        <v>15.5733</v>
      </c>
      <c r="I173">
        <v>33.529699999999998</v>
      </c>
      <c r="J173">
        <v>15.5733</v>
      </c>
      <c r="K173">
        <v>15.5733</v>
      </c>
      <c r="L173" t="s">
        <v>158</v>
      </c>
      <c r="M173" t="s">
        <v>212</v>
      </c>
      <c r="N173" t="s">
        <v>287</v>
      </c>
      <c r="O173" t="s">
        <v>288</v>
      </c>
      <c r="P173" t="s">
        <v>741</v>
      </c>
      <c r="Q173" t="s">
        <v>742</v>
      </c>
      <c r="R173" t="s">
        <v>158</v>
      </c>
      <c r="S173" t="s">
        <v>212</v>
      </c>
      <c r="T173" t="s">
        <v>287</v>
      </c>
      <c r="U173" t="s">
        <v>288</v>
      </c>
      <c r="V173" t="s">
        <v>738</v>
      </c>
      <c r="W173" t="s">
        <v>739</v>
      </c>
      <c r="X173">
        <v>6329069</v>
      </c>
    </row>
    <row r="174" spans="1:24" x14ac:dyDescent="0.25">
      <c r="A174">
        <v>87</v>
      </c>
      <c r="B174">
        <v>1.0500121738026</v>
      </c>
      <c r="C174" t="s">
        <v>743</v>
      </c>
      <c r="D174">
        <v>0.105073318121901</v>
      </c>
      <c r="E174">
        <v>0.13659531355847099</v>
      </c>
      <c r="F174">
        <v>0.15124998609669399</v>
      </c>
      <c r="G174" t="s">
        <v>744</v>
      </c>
      <c r="H174">
        <v>29.02</v>
      </c>
      <c r="I174">
        <v>20.135000000000002</v>
      </c>
      <c r="J174">
        <v>29.02</v>
      </c>
      <c r="K174">
        <v>29.02</v>
      </c>
      <c r="L174" t="s">
        <v>158</v>
      </c>
      <c r="M174" t="s">
        <v>466</v>
      </c>
      <c r="N174" t="s">
        <v>476</v>
      </c>
      <c r="O174" t="s">
        <v>477</v>
      </c>
      <c r="P174" t="s">
        <v>745</v>
      </c>
      <c r="Q174" t="s">
        <v>746</v>
      </c>
      <c r="R174" t="s">
        <v>158</v>
      </c>
      <c r="S174" t="s">
        <v>212</v>
      </c>
      <c r="T174" t="s">
        <v>244</v>
      </c>
      <c r="U174" t="s">
        <v>397</v>
      </c>
      <c r="V174" t="s">
        <v>747</v>
      </c>
      <c r="W174" t="s">
        <v>748</v>
      </c>
      <c r="X174">
        <v>6421804</v>
      </c>
    </row>
    <row r="175" spans="1:24" x14ac:dyDescent="0.25">
      <c r="A175">
        <v>87</v>
      </c>
      <c r="B175">
        <v>1.0500121738026</v>
      </c>
      <c r="C175" t="s">
        <v>749</v>
      </c>
      <c r="D175">
        <v>0.105073318121901</v>
      </c>
      <c r="E175">
        <v>0.13659531355847099</v>
      </c>
      <c r="F175">
        <v>0.158814326689002</v>
      </c>
      <c r="G175" t="s">
        <v>744</v>
      </c>
      <c r="H175">
        <v>8.8849999999999998</v>
      </c>
      <c r="I175">
        <v>20.135000000000002</v>
      </c>
      <c r="J175">
        <v>8.8849999999999998</v>
      </c>
      <c r="K175">
        <v>8.8849999999999998</v>
      </c>
      <c r="L175" t="s">
        <v>158</v>
      </c>
      <c r="M175" t="s">
        <v>466</v>
      </c>
      <c r="N175" t="s">
        <v>476</v>
      </c>
      <c r="O175" t="s">
        <v>477</v>
      </c>
      <c r="P175" t="s">
        <v>478</v>
      </c>
      <c r="Q175" t="s">
        <v>750</v>
      </c>
      <c r="R175" t="s">
        <v>158</v>
      </c>
      <c r="S175" t="s">
        <v>212</v>
      </c>
      <c r="T175" t="s">
        <v>244</v>
      </c>
      <c r="U175" t="s">
        <v>397</v>
      </c>
      <c r="V175" t="s">
        <v>747</v>
      </c>
      <c r="W175" t="s">
        <v>748</v>
      </c>
      <c r="X175">
        <v>6421804</v>
      </c>
    </row>
    <row r="176" spans="1:24" x14ac:dyDescent="0.25">
      <c r="A176">
        <v>88</v>
      </c>
      <c r="B176">
        <v>-1.11932985928704</v>
      </c>
      <c r="C176" t="s">
        <v>751</v>
      </c>
      <c r="D176">
        <v>8.1280388981904803E-2</v>
      </c>
      <c r="E176">
        <v>0.10566450567647601</v>
      </c>
      <c r="F176">
        <v>0.11926177673720301</v>
      </c>
      <c r="G176" t="s">
        <v>752</v>
      </c>
      <c r="H176">
        <v>30.017499999999998</v>
      </c>
      <c r="I176">
        <v>20.5275</v>
      </c>
      <c r="J176">
        <v>30.017499999999998</v>
      </c>
      <c r="K176">
        <v>30.017499999999998</v>
      </c>
      <c r="L176" t="s">
        <v>158</v>
      </c>
      <c r="M176" t="s">
        <v>212</v>
      </c>
      <c r="N176" t="s">
        <v>35</v>
      </c>
      <c r="O176" t="s">
        <v>35</v>
      </c>
      <c r="P176" t="s">
        <v>35</v>
      </c>
      <c r="Q176" t="s">
        <v>753</v>
      </c>
      <c r="R176" t="s">
        <v>158</v>
      </c>
      <c r="S176" t="s">
        <v>212</v>
      </c>
      <c r="T176" t="s">
        <v>754</v>
      </c>
      <c r="U176" t="s">
        <v>35</v>
      </c>
      <c r="V176" t="s">
        <v>35</v>
      </c>
      <c r="W176" t="s">
        <v>755</v>
      </c>
      <c r="X176">
        <v>6558855</v>
      </c>
    </row>
    <row r="177" spans="1:24" x14ac:dyDescent="0.25">
      <c r="A177">
        <v>88</v>
      </c>
      <c r="B177">
        <v>-1.11932985928704</v>
      </c>
      <c r="C177" t="s">
        <v>756</v>
      </c>
      <c r="D177">
        <v>8.1280388981904803E-2</v>
      </c>
      <c r="E177">
        <v>0.10566450567647601</v>
      </c>
      <c r="F177">
        <v>0.10654748084105201</v>
      </c>
      <c r="G177" t="s">
        <v>752</v>
      </c>
      <c r="H177">
        <v>9.49</v>
      </c>
      <c r="I177">
        <v>20.5275</v>
      </c>
      <c r="J177">
        <v>9.49</v>
      </c>
      <c r="K177">
        <v>9.49</v>
      </c>
      <c r="L177" t="s">
        <v>158</v>
      </c>
      <c r="M177" t="s">
        <v>212</v>
      </c>
      <c r="N177" t="s">
        <v>754</v>
      </c>
      <c r="O177" t="s">
        <v>35</v>
      </c>
      <c r="P177" t="s">
        <v>35</v>
      </c>
      <c r="Q177" t="s">
        <v>757</v>
      </c>
      <c r="R177" t="s">
        <v>158</v>
      </c>
      <c r="S177" t="s">
        <v>212</v>
      </c>
      <c r="T177" t="s">
        <v>754</v>
      </c>
      <c r="U177" t="s">
        <v>35</v>
      </c>
      <c r="V177" t="s">
        <v>35</v>
      </c>
      <c r="W177" t="s">
        <v>755</v>
      </c>
      <c r="X177">
        <v>6558855</v>
      </c>
    </row>
    <row r="178" spans="1:24" x14ac:dyDescent="0.25">
      <c r="A178">
        <v>89</v>
      </c>
      <c r="B178">
        <v>-1.0718894500298699</v>
      </c>
      <c r="C178" t="s">
        <v>758</v>
      </c>
      <c r="D178">
        <v>0.12599352048831799</v>
      </c>
      <c r="E178">
        <v>0.163791576634813</v>
      </c>
      <c r="F178">
        <v>0.176033496104365</v>
      </c>
      <c r="G178" t="s">
        <v>229</v>
      </c>
      <c r="H178">
        <v>60.747999999999998</v>
      </c>
      <c r="I178">
        <v>23.879899999999999</v>
      </c>
      <c r="J178">
        <v>60.747999999999998</v>
      </c>
      <c r="K178">
        <v>60.747999999999998</v>
      </c>
      <c r="L178" t="s">
        <v>158</v>
      </c>
      <c r="M178" t="s">
        <v>275</v>
      </c>
      <c r="N178" t="s">
        <v>759</v>
      </c>
      <c r="O178" t="s">
        <v>35</v>
      </c>
      <c r="P178" t="s">
        <v>35</v>
      </c>
      <c r="Q178" t="s">
        <v>760</v>
      </c>
      <c r="R178" t="s">
        <v>158</v>
      </c>
      <c r="S178" t="s">
        <v>212</v>
      </c>
      <c r="T178" t="s">
        <v>221</v>
      </c>
      <c r="U178" t="s">
        <v>230</v>
      </c>
      <c r="V178" t="s">
        <v>231</v>
      </c>
      <c r="W178" t="s">
        <v>232</v>
      </c>
      <c r="X178">
        <v>6711626</v>
      </c>
    </row>
    <row r="179" spans="1:24" x14ac:dyDescent="0.25">
      <c r="A179">
        <v>89</v>
      </c>
      <c r="B179">
        <v>-1.0718894500298699</v>
      </c>
      <c r="C179" t="s">
        <v>761</v>
      </c>
      <c r="D179">
        <v>0.12599352048831799</v>
      </c>
      <c r="E179">
        <v>0.163791576634813</v>
      </c>
      <c r="F179">
        <v>0.164227286777997</v>
      </c>
      <c r="G179" t="s">
        <v>229</v>
      </c>
      <c r="H179">
        <v>36.868099999999998</v>
      </c>
      <c r="I179">
        <v>23.879899999999999</v>
      </c>
      <c r="J179">
        <v>36.868099999999998</v>
      </c>
      <c r="K179">
        <v>36.868099999999998</v>
      </c>
      <c r="L179" t="s">
        <v>158</v>
      </c>
      <c r="M179" t="s">
        <v>275</v>
      </c>
      <c r="N179" t="s">
        <v>35</v>
      </c>
      <c r="O179" t="s">
        <v>35</v>
      </c>
      <c r="P179" t="s">
        <v>35</v>
      </c>
      <c r="Q179" t="s">
        <v>762</v>
      </c>
      <c r="R179" t="s">
        <v>158</v>
      </c>
      <c r="S179" t="s">
        <v>212</v>
      </c>
      <c r="T179" t="s">
        <v>221</v>
      </c>
      <c r="U179" t="s">
        <v>230</v>
      </c>
      <c r="V179" t="s">
        <v>231</v>
      </c>
      <c r="W179" t="s">
        <v>232</v>
      </c>
      <c r="X179">
        <v>6711626</v>
      </c>
    </row>
    <row r="180" spans="1:24" x14ac:dyDescent="0.25">
      <c r="A180">
        <v>90</v>
      </c>
      <c r="B180">
        <v>-1.0013366882449299</v>
      </c>
      <c r="C180" t="s">
        <v>763</v>
      </c>
      <c r="D180">
        <v>0.12904438385146699</v>
      </c>
      <c r="E180">
        <v>0.16775769900690801</v>
      </c>
      <c r="F180">
        <v>0.16900589853533299</v>
      </c>
      <c r="G180" t="s">
        <v>229</v>
      </c>
      <c r="H180">
        <v>24.902000000000001</v>
      </c>
      <c r="I180">
        <v>22.369109999999999</v>
      </c>
      <c r="J180">
        <v>24.902000000000001</v>
      </c>
      <c r="K180">
        <v>24.902000000000001</v>
      </c>
      <c r="L180" t="s">
        <v>158</v>
      </c>
      <c r="M180" t="s">
        <v>275</v>
      </c>
      <c r="N180" t="s">
        <v>35</v>
      </c>
      <c r="O180" t="s">
        <v>35</v>
      </c>
      <c r="P180" t="s">
        <v>35</v>
      </c>
      <c r="Q180" t="s">
        <v>764</v>
      </c>
      <c r="R180" t="s">
        <v>158</v>
      </c>
      <c r="S180" t="s">
        <v>212</v>
      </c>
      <c r="T180" t="s">
        <v>221</v>
      </c>
      <c r="U180" t="s">
        <v>230</v>
      </c>
      <c r="V180" t="s">
        <v>231</v>
      </c>
      <c r="W180" t="s">
        <v>232</v>
      </c>
      <c r="X180">
        <v>6878260</v>
      </c>
    </row>
    <row r="181" spans="1:24" x14ac:dyDescent="0.25">
      <c r="A181">
        <v>90</v>
      </c>
      <c r="B181">
        <v>-1.0013366882449299</v>
      </c>
      <c r="C181" t="s">
        <v>765</v>
      </c>
      <c r="D181">
        <v>0.12904438385146699</v>
      </c>
      <c r="E181">
        <v>0.16775769900690801</v>
      </c>
      <c r="F181">
        <v>0.16878029190317001</v>
      </c>
      <c r="G181" t="s">
        <v>229</v>
      </c>
      <c r="H181">
        <v>2.5328900000000001</v>
      </c>
      <c r="I181">
        <v>22.369109999999999</v>
      </c>
      <c r="J181">
        <v>2.5328900000000001</v>
      </c>
      <c r="K181">
        <v>2.5328900000000001</v>
      </c>
      <c r="L181" t="s">
        <v>158</v>
      </c>
      <c r="M181" t="s">
        <v>277</v>
      </c>
      <c r="N181" t="s">
        <v>35</v>
      </c>
      <c r="O181" t="s">
        <v>35</v>
      </c>
      <c r="P181" t="s">
        <v>35</v>
      </c>
      <c r="Q181" t="s">
        <v>766</v>
      </c>
      <c r="R181" t="s">
        <v>158</v>
      </c>
      <c r="S181" t="s">
        <v>212</v>
      </c>
      <c r="T181" t="s">
        <v>221</v>
      </c>
      <c r="U181" t="s">
        <v>230</v>
      </c>
      <c r="V181" t="s">
        <v>231</v>
      </c>
      <c r="W181" t="s">
        <v>232</v>
      </c>
      <c r="X181">
        <v>6878260</v>
      </c>
    </row>
    <row r="182" spans="1:24" x14ac:dyDescent="0.25">
      <c r="A182">
        <v>91</v>
      </c>
      <c r="B182">
        <v>-1.0619466564473801</v>
      </c>
      <c r="C182" t="s">
        <v>767</v>
      </c>
      <c r="D182">
        <v>8.6087690300399006E-2</v>
      </c>
      <c r="E182">
        <v>0.11191399739051899</v>
      </c>
      <c r="F182">
        <v>0.121324039642479</v>
      </c>
      <c r="G182" t="s">
        <v>768</v>
      </c>
      <c r="H182">
        <v>55.345999999999997</v>
      </c>
      <c r="I182">
        <v>40.231000000000002</v>
      </c>
      <c r="J182">
        <v>55.173000000000002</v>
      </c>
      <c r="K182">
        <v>55.345999999999997</v>
      </c>
      <c r="L182" t="s">
        <v>158</v>
      </c>
      <c r="M182" t="s">
        <v>407</v>
      </c>
      <c r="N182" t="s">
        <v>408</v>
      </c>
      <c r="O182" t="s">
        <v>769</v>
      </c>
      <c r="P182" t="s">
        <v>770</v>
      </c>
      <c r="Q182" t="s">
        <v>771</v>
      </c>
      <c r="R182" t="s">
        <v>158</v>
      </c>
      <c r="S182" t="s">
        <v>407</v>
      </c>
      <c r="T182" t="s">
        <v>408</v>
      </c>
      <c r="U182" t="s">
        <v>35</v>
      </c>
      <c r="V182" t="s">
        <v>35</v>
      </c>
      <c r="W182" t="s">
        <v>772</v>
      </c>
      <c r="X182">
        <v>7019495</v>
      </c>
    </row>
    <row r="183" spans="1:24" x14ac:dyDescent="0.25">
      <c r="A183">
        <v>91</v>
      </c>
      <c r="B183">
        <v>-1.0619466564473801</v>
      </c>
      <c r="C183" t="s">
        <v>630</v>
      </c>
      <c r="D183">
        <v>8.6087690300399006E-2</v>
      </c>
      <c r="E183">
        <v>0.11191399739051899</v>
      </c>
      <c r="F183">
        <v>0.11424683048426799</v>
      </c>
      <c r="G183" t="s">
        <v>768</v>
      </c>
      <c r="H183">
        <v>15.115</v>
      </c>
      <c r="I183">
        <v>40.231000000000002</v>
      </c>
      <c r="J183">
        <v>15.115</v>
      </c>
      <c r="K183">
        <v>15.115</v>
      </c>
      <c r="L183" t="s">
        <v>158</v>
      </c>
      <c r="M183" t="s">
        <v>407</v>
      </c>
      <c r="N183" t="s">
        <v>408</v>
      </c>
      <c r="O183" t="s">
        <v>35</v>
      </c>
      <c r="P183" t="s">
        <v>35</v>
      </c>
      <c r="Q183" t="s">
        <v>635</v>
      </c>
      <c r="R183" t="s">
        <v>158</v>
      </c>
      <c r="S183" t="s">
        <v>407</v>
      </c>
      <c r="T183" t="s">
        <v>408</v>
      </c>
      <c r="U183" t="s">
        <v>35</v>
      </c>
      <c r="V183" t="s">
        <v>35</v>
      </c>
      <c r="W183" t="s">
        <v>772</v>
      </c>
      <c r="X183">
        <v>7019495</v>
      </c>
    </row>
    <row r="184" spans="1:24" x14ac:dyDescent="0.25">
      <c r="A184">
        <v>92</v>
      </c>
      <c r="B184">
        <v>1.0372688241683601</v>
      </c>
      <c r="C184" t="s">
        <v>773</v>
      </c>
      <c r="D184">
        <v>0.10019244065563</v>
      </c>
      <c r="E184">
        <v>0.13025017285231799</v>
      </c>
      <c r="F184">
        <v>0.13071644350876799</v>
      </c>
      <c r="G184" t="s">
        <v>774</v>
      </c>
      <c r="H184">
        <v>32.715800000000002</v>
      </c>
      <c r="I184">
        <v>23.73847</v>
      </c>
      <c r="J184">
        <v>32.715800000000002</v>
      </c>
      <c r="K184">
        <v>32.715800000000002</v>
      </c>
      <c r="L184" t="s">
        <v>158</v>
      </c>
      <c r="M184" t="s">
        <v>407</v>
      </c>
      <c r="N184" t="s">
        <v>35</v>
      </c>
      <c r="O184" t="s">
        <v>35</v>
      </c>
      <c r="P184" t="s">
        <v>35</v>
      </c>
      <c r="Q184" t="s">
        <v>775</v>
      </c>
      <c r="R184" t="s">
        <v>158</v>
      </c>
      <c r="S184" t="s">
        <v>407</v>
      </c>
      <c r="T184" t="s">
        <v>776</v>
      </c>
      <c r="U184" t="s">
        <v>777</v>
      </c>
      <c r="V184" t="s">
        <v>778</v>
      </c>
      <c r="W184" t="s">
        <v>779</v>
      </c>
      <c r="X184">
        <v>7038356</v>
      </c>
    </row>
    <row r="185" spans="1:24" x14ac:dyDescent="0.25">
      <c r="A185">
        <v>92</v>
      </c>
      <c r="B185">
        <v>1.0372688241683601</v>
      </c>
      <c r="C185" t="s">
        <v>780</v>
      </c>
      <c r="D185">
        <v>0.10019244065563</v>
      </c>
      <c r="E185">
        <v>0.13025017285231799</v>
      </c>
      <c r="F185">
        <v>0.13558809165780999</v>
      </c>
      <c r="G185" t="s">
        <v>774</v>
      </c>
      <c r="H185">
        <v>8.9773300000000003</v>
      </c>
      <c r="I185">
        <v>23.73847</v>
      </c>
      <c r="J185">
        <v>8.9773300000000003</v>
      </c>
      <c r="K185">
        <v>7.9067999999999996</v>
      </c>
      <c r="L185" t="s">
        <v>158</v>
      </c>
      <c r="M185" t="s">
        <v>407</v>
      </c>
      <c r="N185" t="s">
        <v>35</v>
      </c>
      <c r="O185" t="s">
        <v>35</v>
      </c>
      <c r="P185" t="s">
        <v>35</v>
      </c>
      <c r="Q185" t="s">
        <v>781</v>
      </c>
      <c r="R185" t="s">
        <v>158</v>
      </c>
      <c r="S185" t="s">
        <v>407</v>
      </c>
      <c r="T185" t="s">
        <v>776</v>
      </c>
      <c r="U185" t="s">
        <v>777</v>
      </c>
      <c r="V185" t="s">
        <v>778</v>
      </c>
      <c r="W185" t="s">
        <v>779</v>
      </c>
      <c r="X185">
        <v>7038356</v>
      </c>
    </row>
    <row r="186" spans="1:24" x14ac:dyDescent="0.25">
      <c r="A186">
        <v>93</v>
      </c>
      <c r="B186">
        <v>-1.0051641394817099</v>
      </c>
      <c r="C186" t="s">
        <v>782</v>
      </c>
      <c r="D186">
        <v>4.4344758330084499E-2</v>
      </c>
      <c r="E186">
        <v>5.7648185829109903E-2</v>
      </c>
      <c r="F186">
        <v>6.25887886134458E-2</v>
      </c>
      <c r="G186" t="s">
        <v>320</v>
      </c>
      <c r="H186">
        <v>8.8249999999999993</v>
      </c>
      <c r="I186">
        <v>29.780899999999999</v>
      </c>
      <c r="J186">
        <v>8.8249999999999993</v>
      </c>
      <c r="K186">
        <v>8.8249999999999993</v>
      </c>
      <c r="L186" t="s">
        <v>158</v>
      </c>
      <c r="M186" t="s">
        <v>321</v>
      </c>
      <c r="N186" t="s">
        <v>322</v>
      </c>
      <c r="O186" t="s">
        <v>323</v>
      </c>
      <c r="P186" t="s">
        <v>783</v>
      </c>
      <c r="Q186" t="s">
        <v>784</v>
      </c>
      <c r="R186" t="s">
        <v>158</v>
      </c>
      <c r="S186" t="s">
        <v>321</v>
      </c>
      <c r="T186" t="s">
        <v>35</v>
      </c>
      <c r="U186" t="s">
        <v>35</v>
      </c>
      <c r="V186" t="s">
        <v>35</v>
      </c>
      <c r="W186" t="s">
        <v>326</v>
      </c>
      <c r="X186">
        <v>7083724</v>
      </c>
    </row>
    <row r="187" spans="1:24" x14ac:dyDescent="0.25">
      <c r="A187">
        <v>93</v>
      </c>
      <c r="B187">
        <v>-1.0051641394817099</v>
      </c>
      <c r="C187" t="s">
        <v>785</v>
      </c>
      <c r="D187">
        <v>4.4344758330084499E-2</v>
      </c>
      <c r="E187">
        <v>5.7648185829109903E-2</v>
      </c>
      <c r="F187">
        <v>6.2912005847836905E-2</v>
      </c>
      <c r="G187" t="s">
        <v>320</v>
      </c>
      <c r="H187">
        <v>38.605899999999998</v>
      </c>
      <c r="I187">
        <v>29.780899999999999</v>
      </c>
      <c r="J187">
        <v>38.605899999999998</v>
      </c>
      <c r="K187">
        <v>38.605899999999998</v>
      </c>
      <c r="L187" t="s">
        <v>158</v>
      </c>
      <c r="M187" t="s">
        <v>321</v>
      </c>
      <c r="N187" t="s">
        <v>35</v>
      </c>
      <c r="O187" t="s">
        <v>35</v>
      </c>
      <c r="P187" t="s">
        <v>35</v>
      </c>
      <c r="Q187" t="s">
        <v>786</v>
      </c>
      <c r="R187" t="s">
        <v>158</v>
      </c>
      <c r="S187" t="s">
        <v>321</v>
      </c>
      <c r="T187" t="s">
        <v>35</v>
      </c>
      <c r="U187" t="s">
        <v>35</v>
      </c>
      <c r="V187" t="s">
        <v>35</v>
      </c>
      <c r="W187" t="s">
        <v>326</v>
      </c>
      <c r="X187">
        <v>7083724</v>
      </c>
    </row>
    <row r="188" spans="1:24" x14ac:dyDescent="0.25">
      <c r="A188">
        <v>94</v>
      </c>
      <c r="B188">
        <v>1.0741371672900399</v>
      </c>
      <c r="C188" t="s">
        <v>787</v>
      </c>
      <c r="D188">
        <v>8.7491900091867802E-2</v>
      </c>
      <c r="E188">
        <v>0.113739470119428</v>
      </c>
      <c r="F188">
        <v>0.13117200577997101</v>
      </c>
      <c r="G188" t="s">
        <v>269</v>
      </c>
      <c r="H188">
        <v>2.13</v>
      </c>
      <c r="I188">
        <v>47.451999999999998</v>
      </c>
      <c r="J188">
        <v>2.13</v>
      </c>
      <c r="K188">
        <v>2.13</v>
      </c>
      <c r="L188" t="s">
        <v>158</v>
      </c>
      <c r="M188" t="s">
        <v>212</v>
      </c>
      <c r="N188" t="s">
        <v>221</v>
      </c>
      <c r="O188" t="s">
        <v>788</v>
      </c>
      <c r="P188" t="s">
        <v>789</v>
      </c>
      <c r="Q188" t="s">
        <v>790</v>
      </c>
      <c r="R188" t="s">
        <v>158</v>
      </c>
      <c r="S188" t="s">
        <v>212</v>
      </c>
      <c r="T188" t="s">
        <v>221</v>
      </c>
      <c r="U188" t="s">
        <v>270</v>
      </c>
      <c r="V188" t="s">
        <v>271</v>
      </c>
      <c r="W188" t="s">
        <v>272</v>
      </c>
      <c r="X188">
        <v>7110186</v>
      </c>
    </row>
    <row r="189" spans="1:24" x14ac:dyDescent="0.25">
      <c r="A189">
        <v>94</v>
      </c>
      <c r="B189">
        <v>1.0741371672900399</v>
      </c>
      <c r="C189" t="s">
        <v>791</v>
      </c>
      <c r="D189">
        <v>8.7491900091867802E-2</v>
      </c>
      <c r="E189">
        <v>0.113739470119428</v>
      </c>
      <c r="F189">
        <v>0.122118487074521</v>
      </c>
      <c r="G189" t="s">
        <v>269</v>
      </c>
      <c r="H189">
        <v>49.582000000000001</v>
      </c>
      <c r="I189">
        <v>47.451999999999998</v>
      </c>
      <c r="J189">
        <v>49.582000000000001</v>
      </c>
      <c r="K189">
        <v>49.582000000000001</v>
      </c>
      <c r="L189" t="s">
        <v>158</v>
      </c>
      <c r="M189" t="s">
        <v>212</v>
      </c>
      <c r="N189" t="s">
        <v>35</v>
      </c>
      <c r="O189" t="s">
        <v>35</v>
      </c>
      <c r="P189" t="s">
        <v>35</v>
      </c>
      <c r="Q189" t="s">
        <v>792</v>
      </c>
      <c r="R189" t="s">
        <v>158</v>
      </c>
      <c r="S189" t="s">
        <v>212</v>
      </c>
      <c r="T189" t="s">
        <v>221</v>
      </c>
      <c r="U189" t="s">
        <v>270</v>
      </c>
      <c r="V189" t="s">
        <v>271</v>
      </c>
      <c r="W189" t="s">
        <v>272</v>
      </c>
      <c r="X189">
        <v>7110186</v>
      </c>
    </row>
    <row r="190" spans="1:24" x14ac:dyDescent="0.25">
      <c r="A190">
        <v>95</v>
      </c>
      <c r="B190">
        <v>1.09583364685004</v>
      </c>
      <c r="C190" t="s">
        <v>793</v>
      </c>
      <c r="D190">
        <v>0.11353774906625801</v>
      </c>
      <c r="E190">
        <v>0.14759907378613599</v>
      </c>
      <c r="F190">
        <v>0.16424354469906999</v>
      </c>
      <c r="G190" t="s">
        <v>794</v>
      </c>
      <c r="H190">
        <v>32.715800000000002</v>
      </c>
      <c r="I190">
        <v>23.1708</v>
      </c>
      <c r="J190">
        <v>32.715800000000002</v>
      </c>
      <c r="K190">
        <v>32.715800000000002</v>
      </c>
      <c r="L190" t="s">
        <v>158</v>
      </c>
      <c r="M190" t="s">
        <v>407</v>
      </c>
      <c r="N190" t="s">
        <v>35</v>
      </c>
      <c r="O190" t="s">
        <v>35</v>
      </c>
      <c r="P190" t="s">
        <v>35</v>
      </c>
      <c r="Q190" t="s">
        <v>795</v>
      </c>
      <c r="R190" t="s">
        <v>158</v>
      </c>
      <c r="S190" t="s">
        <v>212</v>
      </c>
      <c r="T190" t="s">
        <v>213</v>
      </c>
      <c r="U190" t="s">
        <v>796</v>
      </c>
      <c r="V190" t="s">
        <v>797</v>
      </c>
      <c r="W190" t="s">
        <v>798</v>
      </c>
      <c r="X190">
        <v>7155166</v>
      </c>
    </row>
    <row r="191" spans="1:24" x14ac:dyDescent="0.25">
      <c r="A191">
        <v>95</v>
      </c>
      <c r="B191">
        <v>1.09583364685004</v>
      </c>
      <c r="C191" t="s">
        <v>799</v>
      </c>
      <c r="D191">
        <v>0.11353774906625801</v>
      </c>
      <c r="E191">
        <v>0.14759907378613599</v>
      </c>
      <c r="F191">
        <v>0.17998360255915999</v>
      </c>
      <c r="G191" t="s">
        <v>794</v>
      </c>
      <c r="H191">
        <v>9.5449999999999999</v>
      </c>
      <c r="I191">
        <v>23.1708</v>
      </c>
      <c r="J191">
        <v>9.5449999999999999</v>
      </c>
      <c r="K191">
        <v>9.5449999999999999</v>
      </c>
      <c r="L191" t="s">
        <v>158</v>
      </c>
      <c r="M191" t="s">
        <v>407</v>
      </c>
      <c r="N191" t="s">
        <v>35</v>
      </c>
      <c r="O191" t="s">
        <v>35</v>
      </c>
      <c r="P191" t="s">
        <v>35</v>
      </c>
      <c r="Q191" t="s">
        <v>800</v>
      </c>
      <c r="R191" t="s">
        <v>158</v>
      </c>
      <c r="S191" t="s">
        <v>212</v>
      </c>
      <c r="T191" t="s">
        <v>213</v>
      </c>
      <c r="U191" t="s">
        <v>796</v>
      </c>
      <c r="V191" t="s">
        <v>797</v>
      </c>
      <c r="W191" t="s">
        <v>798</v>
      </c>
      <c r="X191">
        <v>7155166</v>
      </c>
    </row>
    <row r="192" spans="1:24" x14ac:dyDescent="0.25">
      <c r="A192">
        <v>96</v>
      </c>
      <c r="B192">
        <v>-1.0010916336932001</v>
      </c>
      <c r="C192" t="s">
        <v>801</v>
      </c>
      <c r="D192">
        <v>0.145779799507362</v>
      </c>
      <c r="E192">
        <v>0.18951373935957</v>
      </c>
      <c r="F192">
        <v>0.19064690029926901</v>
      </c>
      <c r="G192" t="s">
        <v>302</v>
      </c>
      <c r="H192">
        <v>17.47</v>
      </c>
      <c r="I192">
        <v>21.442</v>
      </c>
      <c r="J192">
        <v>17.47</v>
      </c>
      <c r="K192">
        <v>17.47</v>
      </c>
      <c r="L192" t="s">
        <v>158</v>
      </c>
      <c r="M192" t="s">
        <v>277</v>
      </c>
      <c r="N192" t="s">
        <v>802</v>
      </c>
      <c r="O192" t="s">
        <v>803</v>
      </c>
      <c r="P192" t="s">
        <v>804</v>
      </c>
      <c r="Q192" t="s">
        <v>805</v>
      </c>
      <c r="R192" t="s">
        <v>158</v>
      </c>
      <c r="S192" t="s">
        <v>212</v>
      </c>
      <c r="T192" t="s">
        <v>221</v>
      </c>
      <c r="U192" t="s">
        <v>304</v>
      </c>
      <c r="V192" t="s">
        <v>305</v>
      </c>
      <c r="W192" t="s">
        <v>306</v>
      </c>
      <c r="X192">
        <v>8677329</v>
      </c>
    </row>
    <row r="193" spans="1:24" x14ac:dyDescent="0.25">
      <c r="A193">
        <v>96</v>
      </c>
      <c r="B193">
        <v>-1.0010916336932001</v>
      </c>
      <c r="C193" t="s">
        <v>806</v>
      </c>
      <c r="D193">
        <v>0.145779799507362</v>
      </c>
      <c r="E193">
        <v>0.18951373935957</v>
      </c>
      <c r="F193">
        <v>0.19085501687914</v>
      </c>
      <c r="G193" t="s">
        <v>302</v>
      </c>
      <c r="H193">
        <v>38.911999999999999</v>
      </c>
      <c r="I193">
        <v>21.442</v>
      </c>
      <c r="J193">
        <v>38.911999999999999</v>
      </c>
      <c r="K193">
        <v>38.911999999999999</v>
      </c>
      <c r="L193" t="s">
        <v>158</v>
      </c>
      <c r="M193" t="s">
        <v>275</v>
      </c>
      <c r="N193" t="s">
        <v>35</v>
      </c>
      <c r="O193" t="s">
        <v>35</v>
      </c>
      <c r="P193" t="s">
        <v>35</v>
      </c>
      <c r="Q193" t="s">
        <v>807</v>
      </c>
      <c r="R193" t="s">
        <v>158</v>
      </c>
      <c r="S193" t="s">
        <v>212</v>
      </c>
      <c r="T193" t="s">
        <v>221</v>
      </c>
      <c r="U193" t="s">
        <v>304</v>
      </c>
      <c r="V193" t="s">
        <v>305</v>
      </c>
      <c r="W193" t="s">
        <v>306</v>
      </c>
      <c r="X193">
        <v>8677329</v>
      </c>
    </row>
    <row r="194" spans="1:24" x14ac:dyDescent="0.25">
      <c r="A194">
        <v>97</v>
      </c>
      <c r="B194">
        <v>-1.0205114226574701</v>
      </c>
      <c r="C194" t="s">
        <v>808</v>
      </c>
      <c r="D194">
        <v>0.11455255331759499</v>
      </c>
      <c r="E194">
        <v>0.148918319312874</v>
      </c>
      <c r="F194">
        <v>0.14897255834604001</v>
      </c>
      <c r="G194" t="s">
        <v>809</v>
      </c>
      <c r="H194">
        <v>4.5209999999999999</v>
      </c>
      <c r="I194">
        <v>42.395699999999998</v>
      </c>
      <c r="J194">
        <v>4.5209999999999999</v>
      </c>
      <c r="K194">
        <v>4.5209999999999999</v>
      </c>
      <c r="L194" t="s">
        <v>158</v>
      </c>
      <c r="M194" t="s">
        <v>212</v>
      </c>
      <c r="N194" t="s">
        <v>287</v>
      </c>
      <c r="O194" t="s">
        <v>288</v>
      </c>
      <c r="P194" t="s">
        <v>810</v>
      </c>
      <c r="Q194" t="s">
        <v>811</v>
      </c>
      <c r="R194" t="s">
        <v>158</v>
      </c>
      <c r="S194" t="s">
        <v>212</v>
      </c>
      <c r="T194" t="s">
        <v>213</v>
      </c>
      <c r="U194" t="s">
        <v>796</v>
      </c>
      <c r="V194" t="s">
        <v>812</v>
      </c>
      <c r="W194" t="s">
        <v>813</v>
      </c>
      <c r="X194">
        <v>9382983</v>
      </c>
    </row>
    <row r="195" spans="1:24" x14ac:dyDescent="0.25">
      <c r="A195">
        <v>97</v>
      </c>
      <c r="B195">
        <v>-1.0205114226574701</v>
      </c>
      <c r="C195" t="s">
        <v>814</v>
      </c>
      <c r="D195">
        <v>0.11455255331759499</v>
      </c>
      <c r="E195">
        <v>0.148918319312874</v>
      </c>
      <c r="F195">
        <v>0.15202819745464</v>
      </c>
      <c r="G195" t="s">
        <v>809</v>
      </c>
      <c r="H195">
        <v>46.916699999999999</v>
      </c>
      <c r="I195">
        <v>42.395699999999998</v>
      </c>
      <c r="J195">
        <v>46.916699999999999</v>
      </c>
      <c r="K195">
        <v>46.916699999999999</v>
      </c>
      <c r="L195" t="s">
        <v>158</v>
      </c>
      <c r="M195" t="s">
        <v>212</v>
      </c>
      <c r="N195" t="s">
        <v>221</v>
      </c>
      <c r="O195" t="s">
        <v>815</v>
      </c>
      <c r="P195" t="s">
        <v>816</v>
      </c>
      <c r="Q195" t="s">
        <v>817</v>
      </c>
      <c r="R195" t="s">
        <v>158</v>
      </c>
      <c r="S195" t="s">
        <v>212</v>
      </c>
      <c r="T195" t="s">
        <v>213</v>
      </c>
      <c r="U195" t="s">
        <v>796</v>
      </c>
      <c r="V195" t="s">
        <v>812</v>
      </c>
      <c r="W195" t="s">
        <v>813</v>
      </c>
      <c r="X195">
        <v>9382983</v>
      </c>
    </row>
    <row r="196" spans="1:24" x14ac:dyDescent="0.25">
      <c r="A196">
        <v>98</v>
      </c>
      <c r="B196">
        <v>-1.09789997539819</v>
      </c>
      <c r="C196" t="s">
        <v>818</v>
      </c>
      <c r="D196">
        <v>2.0664419141229601E-2</v>
      </c>
      <c r="E196">
        <v>2.6863744883598401E-2</v>
      </c>
      <c r="F196">
        <v>4.8903003355133902E-2</v>
      </c>
      <c r="G196" t="s">
        <v>819</v>
      </c>
      <c r="H196">
        <v>25.591200000000001</v>
      </c>
      <c r="I196">
        <v>20.434200000000001</v>
      </c>
      <c r="J196">
        <v>25.714700000000001</v>
      </c>
      <c r="K196">
        <v>25.591200000000001</v>
      </c>
      <c r="L196" t="s">
        <v>158</v>
      </c>
      <c r="M196" t="s">
        <v>212</v>
      </c>
      <c r="N196" t="s">
        <v>244</v>
      </c>
      <c r="O196" t="s">
        <v>820</v>
      </c>
      <c r="P196" t="s">
        <v>821</v>
      </c>
      <c r="Q196" t="s">
        <v>822</v>
      </c>
      <c r="R196" t="s">
        <v>158</v>
      </c>
      <c r="S196" t="s">
        <v>212</v>
      </c>
      <c r="T196" t="s">
        <v>244</v>
      </c>
      <c r="U196" t="s">
        <v>820</v>
      </c>
      <c r="V196" t="s">
        <v>823</v>
      </c>
      <c r="W196" t="s">
        <v>824</v>
      </c>
      <c r="X196">
        <v>9644672</v>
      </c>
    </row>
    <row r="197" spans="1:24" x14ac:dyDescent="0.25">
      <c r="A197">
        <v>98</v>
      </c>
      <c r="B197">
        <v>-1.09789997539819</v>
      </c>
      <c r="C197" t="s">
        <v>825</v>
      </c>
      <c r="D197">
        <v>2.0664419141229601E-2</v>
      </c>
      <c r="E197">
        <v>2.6863744883598401E-2</v>
      </c>
      <c r="F197">
        <v>4.4542312096689497E-2</v>
      </c>
      <c r="G197" t="s">
        <v>819</v>
      </c>
      <c r="H197">
        <v>5.157</v>
      </c>
      <c r="I197">
        <v>20.434200000000001</v>
      </c>
      <c r="J197">
        <v>23.750699999999998</v>
      </c>
      <c r="K197">
        <v>20.265000000000001</v>
      </c>
      <c r="L197" t="s">
        <v>158</v>
      </c>
      <c r="M197" t="s">
        <v>212</v>
      </c>
      <c r="N197" t="s">
        <v>826</v>
      </c>
      <c r="O197" t="s">
        <v>827</v>
      </c>
      <c r="P197" t="s">
        <v>828</v>
      </c>
      <c r="Q197" t="s">
        <v>829</v>
      </c>
      <c r="R197" t="s">
        <v>158</v>
      </c>
      <c r="S197" t="s">
        <v>212</v>
      </c>
      <c r="T197" t="s">
        <v>244</v>
      </c>
      <c r="U197" t="s">
        <v>820</v>
      </c>
      <c r="V197" t="s">
        <v>823</v>
      </c>
      <c r="W197" t="s">
        <v>824</v>
      </c>
      <c r="X197">
        <v>9644672</v>
      </c>
    </row>
    <row r="198" spans="1:24" x14ac:dyDescent="0.25">
      <c r="A198">
        <v>99</v>
      </c>
      <c r="B198">
        <v>-1.00006390517993</v>
      </c>
      <c r="C198" t="s">
        <v>830</v>
      </c>
      <c r="D198">
        <v>9.25281353066119E-2</v>
      </c>
      <c r="E198">
        <v>0.120286575898595</v>
      </c>
      <c r="F198">
        <v>0.12736971404119099</v>
      </c>
      <c r="G198" t="s">
        <v>831</v>
      </c>
      <c r="H198">
        <v>5.2895700000000003</v>
      </c>
      <c r="I198">
        <v>43.838430000000002</v>
      </c>
      <c r="J198">
        <v>5.28247</v>
      </c>
      <c r="K198">
        <v>5.2895700000000003</v>
      </c>
      <c r="L198" t="s">
        <v>158</v>
      </c>
      <c r="M198" t="s">
        <v>212</v>
      </c>
      <c r="N198" t="s">
        <v>754</v>
      </c>
      <c r="O198" t="s">
        <v>832</v>
      </c>
      <c r="P198" t="s">
        <v>833</v>
      </c>
      <c r="Q198" t="s">
        <v>834</v>
      </c>
      <c r="R198" t="s">
        <v>158</v>
      </c>
      <c r="S198" t="s">
        <v>35</v>
      </c>
      <c r="T198" t="s">
        <v>35</v>
      </c>
      <c r="U198" t="s">
        <v>35</v>
      </c>
      <c r="V198" t="s">
        <v>35</v>
      </c>
      <c r="W198" t="s">
        <v>835</v>
      </c>
      <c r="X198">
        <v>9697135</v>
      </c>
    </row>
    <row r="199" spans="1:24" x14ac:dyDescent="0.25">
      <c r="A199">
        <v>99</v>
      </c>
      <c r="B199">
        <v>-1.00006390517993</v>
      </c>
      <c r="C199" t="s">
        <v>836</v>
      </c>
      <c r="D199">
        <v>9.25281353066119E-2</v>
      </c>
      <c r="E199">
        <v>0.120286575898595</v>
      </c>
      <c r="F199">
        <v>0.12737785362568499</v>
      </c>
      <c r="G199" t="s">
        <v>831</v>
      </c>
      <c r="H199">
        <v>49.128</v>
      </c>
      <c r="I199">
        <v>43.838430000000002</v>
      </c>
      <c r="J199">
        <v>49.109000000000002</v>
      </c>
      <c r="K199">
        <v>50.728000000000002</v>
      </c>
      <c r="L199" t="s">
        <v>158</v>
      </c>
      <c r="M199" t="s">
        <v>212</v>
      </c>
      <c r="N199" t="s">
        <v>754</v>
      </c>
      <c r="O199" t="s">
        <v>837</v>
      </c>
      <c r="P199" t="s">
        <v>838</v>
      </c>
      <c r="Q199" t="s">
        <v>839</v>
      </c>
      <c r="R199" t="s">
        <v>158</v>
      </c>
      <c r="S199" t="s">
        <v>35</v>
      </c>
      <c r="T199" t="s">
        <v>35</v>
      </c>
      <c r="U199" t="s">
        <v>35</v>
      </c>
      <c r="V199" t="s">
        <v>35</v>
      </c>
      <c r="W199" t="s">
        <v>835</v>
      </c>
      <c r="X199">
        <v>9697135</v>
      </c>
    </row>
    <row r="200" spans="1:24" x14ac:dyDescent="0.25">
      <c r="A200">
        <v>100</v>
      </c>
      <c r="B200">
        <v>-1.00470963433408</v>
      </c>
      <c r="C200" t="s">
        <v>840</v>
      </c>
      <c r="D200">
        <v>0.13756796243289601</v>
      </c>
      <c r="E200">
        <v>0.178838351162765</v>
      </c>
      <c r="F200">
        <v>0.17897382023535499</v>
      </c>
      <c r="G200" t="s">
        <v>269</v>
      </c>
      <c r="H200">
        <v>5.1859999999999999</v>
      </c>
      <c r="I200">
        <v>20.7973</v>
      </c>
      <c r="J200">
        <v>5.1859999999999999</v>
      </c>
      <c r="K200">
        <v>5.1859999999999999</v>
      </c>
      <c r="L200" t="s">
        <v>158</v>
      </c>
      <c r="M200" t="s">
        <v>212</v>
      </c>
      <c r="N200" t="s">
        <v>841</v>
      </c>
      <c r="O200" t="s">
        <v>842</v>
      </c>
      <c r="P200" t="s">
        <v>843</v>
      </c>
      <c r="Q200" t="s">
        <v>844</v>
      </c>
      <c r="R200" t="s">
        <v>158</v>
      </c>
      <c r="S200" t="s">
        <v>212</v>
      </c>
      <c r="T200" t="s">
        <v>221</v>
      </c>
      <c r="U200" t="s">
        <v>270</v>
      </c>
      <c r="V200" t="s">
        <v>271</v>
      </c>
      <c r="W200" t="s">
        <v>272</v>
      </c>
      <c r="X200">
        <v>9865275</v>
      </c>
    </row>
    <row r="201" spans="1:24" x14ac:dyDescent="0.25">
      <c r="A201">
        <v>100</v>
      </c>
      <c r="B201">
        <v>-1.00470963433408</v>
      </c>
      <c r="C201" t="s">
        <v>845</v>
      </c>
      <c r="D201">
        <v>0.13756796243289601</v>
      </c>
      <c r="E201">
        <v>0.178838351162765</v>
      </c>
      <c r="F201">
        <v>0.17981672148403699</v>
      </c>
      <c r="G201" t="s">
        <v>269</v>
      </c>
      <c r="H201">
        <v>25.9833</v>
      </c>
      <c r="I201">
        <v>20.7973</v>
      </c>
      <c r="J201">
        <v>25.9833</v>
      </c>
      <c r="K201">
        <v>25.9833</v>
      </c>
      <c r="L201" t="s">
        <v>158</v>
      </c>
      <c r="M201" t="s">
        <v>255</v>
      </c>
      <c r="N201" t="s">
        <v>256</v>
      </c>
      <c r="O201" t="s">
        <v>614</v>
      </c>
      <c r="P201" t="s">
        <v>846</v>
      </c>
      <c r="Q201" t="s">
        <v>847</v>
      </c>
      <c r="R201" t="s">
        <v>158</v>
      </c>
      <c r="S201" t="s">
        <v>212</v>
      </c>
      <c r="T201" t="s">
        <v>221</v>
      </c>
      <c r="U201" t="s">
        <v>270</v>
      </c>
      <c r="V201" t="s">
        <v>271</v>
      </c>
      <c r="W201" t="s">
        <v>272</v>
      </c>
      <c r="X201">
        <v>9865275</v>
      </c>
    </row>
    <row r="202" spans="1:24" x14ac:dyDescent="0.25">
      <c r="A202">
        <v>101</v>
      </c>
      <c r="B202">
        <v>-1.0297901067213899</v>
      </c>
      <c r="C202" t="s">
        <v>848</v>
      </c>
      <c r="D202">
        <v>6.6205605498540404E-2</v>
      </c>
      <c r="E202">
        <v>8.6067287148102495E-2</v>
      </c>
      <c r="F202">
        <v>8.9562611685290699E-2</v>
      </c>
      <c r="G202" t="s">
        <v>849</v>
      </c>
      <c r="H202">
        <v>39.695599999999999</v>
      </c>
      <c r="I202">
        <v>22.5716</v>
      </c>
      <c r="J202">
        <v>35.906999999999996</v>
      </c>
      <c r="K202">
        <v>43.484200000000001</v>
      </c>
      <c r="L202" t="s">
        <v>158</v>
      </c>
      <c r="M202" t="s">
        <v>275</v>
      </c>
      <c r="N202" t="s">
        <v>35</v>
      </c>
      <c r="O202" t="s">
        <v>35</v>
      </c>
      <c r="P202" t="s">
        <v>35</v>
      </c>
      <c r="Q202" t="s">
        <v>850</v>
      </c>
      <c r="R202" t="s">
        <v>158</v>
      </c>
      <c r="S202" t="s">
        <v>275</v>
      </c>
      <c r="T202" t="s">
        <v>35</v>
      </c>
      <c r="U202" t="s">
        <v>35</v>
      </c>
      <c r="V202" t="s">
        <v>35</v>
      </c>
      <c r="W202" t="s">
        <v>851</v>
      </c>
      <c r="X202">
        <v>9914407</v>
      </c>
    </row>
    <row r="203" spans="1:24" x14ac:dyDescent="0.25">
      <c r="A203">
        <v>101</v>
      </c>
      <c r="B203">
        <v>-1.0297901067213899</v>
      </c>
      <c r="C203" t="s">
        <v>852</v>
      </c>
      <c r="D203">
        <v>6.6205605498540404E-2</v>
      </c>
      <c r="E203">
        <v>8.6067287148102495E-2</v>
      </c>
      <c r="F203">
        <v>9.2230691445642193E-2</v>
      </c>
      <c r="G203" t="s">
        <v>849</v>
      </c>
      <c r="H203">
        <v>62.267200000000003</v>
      </c>
      <c r="I203">
        <v>22.5716</v>
      </c>
      <c r="J203">
        <v>62.267200000000003</v>
      </c>
      <c r="K203">
        <v>62.267200000000003</v>
      </c>
      <c r="L203" t="s">
        <v>158</v>
      </c>
      <c r="M203" t="s">
        <v>275</v>
      </c>
      <c r="N203" t="s">
        <v>347</v>
      </c>
      <c r="O203" t="s">
        <v>348</v>
      </c>
      <c r="P203" t="s">
        <v>853</v>
      </c>
      <c r="Q203" t="s">
        <v>854</v>
      </c>
      <c r="R203" t="s">
        <v>158</v>
      </c>
      <c r="S203" t="s">
        <v>275</v>
      </c>
      <c r="T203" t="s">
        <v>35</v>
      </c>
      <c r="U203" t="s">
        <v>35</v>
      </c>
      <c r="V203" t="s">
        <v>35</v>
      </c>
      <c r="W203" t="s">
        <v>851</v>
      </c>
      <c r="X203">
        <v>9914407</v>
      </c>
    </row>
    <row r="204" spans="1:24" x14ac:dyDescent="0.25">
      <c r="A204">
        <v>102</v>
      </c>
      <c r="B204">
        <v>-1.00459249859098</v>
      </c>
      <c r="C204" t="s">
        <v>855</v>
      </c>
      <c r="D204">
        <v>5.8339762918295998E-2</v>
      </c>
      <c r="E204">
        <v>7.5841691793784902E-2</v>
      </c>
      <c r="F204">
        <v>9.1768454533319693E-2</v>
      </c>
      <c r="G204" t="s">
        <v>856</v>
      </c>
      <c r="H204">
        <v>22.853000000000002</v>
      </c>
      <c r="I204">
        <v>22.183</v>
      </c>
      <c r="J204">
        <v>22.853000000000002</v>
      </c>
      <c r="K204">
        <v>22.853000000000002</v>
      </c>
      <c r="L204" t="s">
        <v>158</v>
      </c>
      <c r="M204" t="s">
        <v>212</v>
      </c>
      <c r="N204" t="s">
        <v>287</v>
      </c>
      <c r="O204" t="s">
        <v>288</v>
      </c>
      <c r="P204" t="s">
        <v>857</v>
      </c>
      <c r="Q204" t="s">
        <v>858</v>
      </c>
      <c r="R204" t="s">
        <v>158</v>
      </c>
      <c r="S204" t="s">
        <v>212</v>
      </c>
      <c r="T204" t="s">
        <v>287</v>
      </c>
      <c r="U204" t="s">
        <v>288</v>
      </c>
      <c r="V204" t="s">
        <v>859</v>
      </c>
      <c r="W204" t="s">
        <v>860</v>
      </c>
      <c r="X204">
        <v>10552417</v>
      </c>
    </row>
    <row r="205" spans="1:24" x14ac:dyDescent="0.25">
      <c r="A205">
        <v>102</v>
      </c>
      <c r="B205">
        <v>-1.00459249859098</v>
      </c>
      <c r="C205" t="s">
        <v>861</v>
      </c>
      <c r="D205">
        <v>5.8339762918295998E-2</v>
      </c>
      <c r="E205">
        <v>7.5841691793784902E-2</v>
      </c>
      <c r="F205">
        <v>9.1348934679516297E-2</v>
      </c>
      <c r="G205" t="s">
        <v>856</v>
      </c>
      <c r="H205">
        <v>0.67</v>
      </c>
      <c r="I205">
        <v>22.183</v>
      </c>
      <c r="J205">
        <v>0.67</v>
      </c>
      <c r="K205">
        <v>0.67</v>
      </c>
      <c r="L205" t="s">
        <v>158</v>
      </c>
      <c r="M205" t="s">
        <v>212</v>
      </c>
      <c r="N205" t="s">
        <v>287</v>
      </c>
      <c r="O205" t="s">
        <v>288</v>
      </c>
      <c r="P205" t="s">
        <v>862</v>
      </c>
      <c r="Q205" t="s">
        <v>863</v>
      </c>
      <c r="R205" t="s">
        <v>158</v>
      </c>
      <c r="S205" t="s">
        <v>212</v>
      </c>
      <c r="T205" t="s">
        <v>287</v>
      </c>
      <c r="U205" t="s">
        <v>288</v>
      </c>
      <c r="V205" t="s">
        <v>859</v>
      </c>
      <c r="W205" t="s">
        <v>860</v>
      </c>
      <c r="X205">
        <v>10552417</v>
      </c>
    </row>
    <row r="206" spans="1:24" x14ac:dyDescent="0.25">
      <c r="A206">
        <v>103</v>
      </c>
      <c r="B206">
        <v>1.0178922320932</v>
      </c>
      <c r="C206" t="s">
        <v>864</v>
      </c>
      <c r="D206">
        <v>0.109604991093278</v>
      </c>
      <c r="E206">
        <v>0.14248648842126199</v>
      </c>
      <c r="F206">
        <v>0.14599838599450601</v>
      </c>
      <c r="G206" t="s">
        <v>865</v>
      </c>
      <c r="H206">
        <v>2.6720000000000002</v>
      </c>
      <c r="I206">
        <v>23.984000000000002</v>
      </c>
      <c r="J206">
        <v>2.6720000000000002</v>
      </c>
      <c r="K206">
        <v>2.6469999999999998</v>
      </c>
      <c r="L206" t="s">
        <v>158</v>
      </c>
      <c r="M206" t="s">
        <v>212</v>
      </c>
      <c r="N206" t="s">
        <v>244</v>
      </c>
      <c r="O206" t="s">
        <v>820</v>
      </c>
      <c r="P206" t="s">
        <v>823</v>
      </c>
      <c r="Q206" t="s">
        <v>866</v>
      </c>
      <c r="R206" t="s">
        <v>158</v>
      </c>
      <c r="S206" t="s">
        <v>212</v>
      </c>
      <c r="T206" t="s">
        <v>244</v>
      </c>
      <c r="U206" t="s">
        <v>820</v>
      </c>
      <c r="V206" t="s">
        <v>867</v>
      </c>
      <c r="W206" t="s">
        <v>868</v>
      </c>
      <c r="X206">
        <v>10797034</v>
      </c>
    </row>
    <row r="207" spans="1:24" x14ac:dyDescent="0.25">
      <c r="A207">
        <v>103</v>
      </c>
      <c r="B207">
        <v>1.0178922320932</v>
      </c>
      <c r="C207" t="s">
        <v>869</v>
      </c>
      <c r="D207">
        <v>0.109604991093278</v>
      </c>
      <c r="E207">
        <v>0.14248648842126199</v>
      </c>
      <c r="F207">
        <v>0.14343206617686199</v>
      </c>
      <c r="G207" t="s">
        <v>865</v>
      </c>
      <c r="H207">
        <v>26.655999999999999</v>
      </c>
      <c r="I207">
        <v>23.984000000000002</v>
      </c>
      <c r="J207">
        <v>26.655999999999999</v>
      </c>
      <c r="K207">
        <v>26.655999999999999</v>
      </c>
      <c r="L207" t="s">
        <v>158</v>
      </c>
      <c r="M207" t="s">
        <v>212</v>
      </c>
      <c r="N207" t="s">
        <v>35</v>
      </c>
      <c r="O207" t="s">
        <v>35</v>
      </c>
      <c r="P207" t="s">
        <v>35</v>
      </c>
      <c r="Q207" t="s">
        <v>870</v>
      </c>
      <c r="R207" t="s">
        <v>158</v>
      </c>
      <c r="S207" t="s">
        <v>212</v>
      </c>
      <c r="T207" t="s">
        <v>244</v>
      </c>
      <c r="U207" t="s">
        <v>820</v>
      </c>
      <c r="V207" t="s">
        <v>867</v>
      </c>
      <c r="W207" t="s">
        <v>868</v>
      </c>
      <c r="X207">
        <v>10797034</v>
      </c>
    </row>
    <row r="208" spans="1:24" x14ac:dyDescent="0.25">
      <c r="A208">
        <v>104</v>
      </c>
      <c r="B208">
        <v>1.0036185497233501</v>
      </c>
      <c r="C208" t="s">
        <v>871</v>
      </c>
      <c r="D208">
        <v>0.130252841773942</v>
      </c>
      <c r="E208">
        <v>0.16932869430612499</v>
      </c>
      <c r="F208">
        <v>0.17129991220412499</v>
      </c>
      <c r="G208" t="s">
        <v>872</v>
      </c>
      <c r="H208">
        <v>5.56</v>
      </c>
      <c r="I208">
        <v>20.046700000000001</v>
      </c>
      <c r="J208">
        <v>5.56</v>
      </c>
      <c r="K208">
        <v>5.56</v>
      </c>
      <c r="L208" t="s">
        <v>158</v>
      </c>
      <c r="M208" t="s">
        <v>212</v>
      </c>
      <c r="N208" t="s">
        <v>244</v>
      </c>
      <c r="O208" t="s">
        <v>820</v>
      </c>
      <c r="P208" t="s">
        <v>873</v>
      </c>
      <c r="Q208" t="s">
        <v>874</v>
      </c>
      <c r="R208" t="s">
        <v>158</v>
      </c>
      <c r="S208" t="s">
        <v>212</v>
      </c>
      <c r="T208" t="s">
        <v>244</v>
      </c>
      <c r="U208" t="s">
        <v>820</v>
      </c>
      <c r="V208" t="s">
        <v>875</v>
      </c>
      <c r="W208" t="s">
        <v>876</v>
      </c>
      <c r="X208">
        <v>10988661</v>
      </c>
    </row>
    <row r="209" spans="1:24" x14ac:dyDescent="0.25">
      <c r="A209">
        <v>104</v>
      </c>
      <c r="B209">
        <v>1.0036185497233501</v>
      </c>
      <c r="C209" t="s">
        <v>877</v>
      </c>
      <c r="D209">
        <v>0.130252841773942</v>
      </c>
      <c r="E209">
        <v>0.16932869430612499</v>
      </c>
      <c r="F209">
        <v>0.17068228985140299</v>
      </c>
      <c r="G209" t="s">
        <v>872</v>
      </c>
      <c r="H209">
        <v>25.6067</v>
      </c>
      <c r="I209">
        <v>20.046700000000001</v>
      </c>
      <c r="J209">
        <v>25.657299999999999</v>
      </c>
      <c r="K209">
        <v>25.556100000000001</v>
      </c>
      <c r="L209" t="s">
        <v>158</v>
      </c>
      <c r="M209" t="s">
        <v>212</v>
      </c>
      <c r="N209" t="s">
        <v>244</v>
      </c>
      <c r="O209" t="s">
        <v>820</v>
      </c>
      <c r="P209" t="s">
        <v>878</v>
      </c>
      <c r="Q209" t="s">
        <v>879</v>
      </c>
      <c r="R209" t="s">
        <v>158</v>
      </c>
      <c r="S209" t="s">
        <v>212</v>
      </c>
      <c r="T209" t="s">
        <v>244</v>
      </c>
      <c r="U209" t="s">
        <v>820</v>
      </c>
      <c r="V209" t="s">
        <v>875</v>
      </c>
      <c r="W209" t="s">
        <v>876</v>
      </c>
      <c r="X209">
        <v>10988661</v>
      </c>
    </row>
    <row r="210" spans="1:24" x14ac:dyDescent="0.25">
      <c r="A210">
        <v>105</v>
      </c>
      <c r="B210">
        <v>1.0250358937938799</v>
      </c>
      <c r="C210" t="s">
        <v>880</v>
      </c>
      <c r="D210">
        <v>6.0446894248273597E-2</v>
      </c>
      <c r="E210">
        <v>7.8580962522755704E-2</v>
      </c>
      <c r="F210">
        <v>8.2115757326673894E-2</v>
      </c>
      <c r="G210" t="s">
        <v>881</v>
      </c>
      <c r="H210">
        <v>19.295999999999999</v>
      </c>
      <c r="I210">
        <v>38.602899999999998</v>
      </c>
      <c r="J210">
        <v>19.295999999999999</v>
      </c>
      <c r="K210">
        <v>19.295999999999999</v>
      </c>
      <c r="L210" t="s">
        <v>158</v>
      </c>
      <c r="M210" t="s">
        <v>407</v>
      </c>
      <c r="N210" t="s">
        <v>408</v>
      </c>
      <c r="O210" t="s">
        <v>769</v>
      </c>
      <c r="P210" t="s">
        <v>882</v>
      </c>
      <c r="Q210" t="s">
        <v>883</v>
      </c>
      <c r="R210" t="s">
        <v>158</v>
      </c>
      <c r="S210" t="s">
        <v>407</v>
      </c>
      <c r="T210" t="s">
        <v>408</v>
      </c>
      <c r="U210" t="s">
        <v>35</v>
      </c>
      <c r="V210" t="s">
        <v>35</v>
      </c>
      <c r="W210" t="s">
        <v>884</v>
      </c>
      <c r="X210">
        <v>11582461</v>
      </c>
    </row>
    <row r="211" spans="1:24" x14ac:dyDescent="0.25">
      <c r="A211">
        <v>105</v>
      </c>
      <c r="B211">
        <v>1.0250358937938799</v>
      </c>
      <c r="C211" t="s">
        <v>885</v>
      </c>
      <c r="D211">
        <v>6.0446894248273597E-2</v>
      </c>
      <c r="E211">
        <v>7.8580962522755704E-2</v>
      </c>
      <c r="F211">
        <v>8.0110128653881604E-2</v>
      </c>
      <c r="G211" t="s">
        <v>881</v>
      </c>
      <c r="H211">
        <v>57.898899999999998</v>
      </c>
      <c r="I211">
        <v>38.602899999999998</v>
      </c>
      <c r="J211">
        <v>55.868000000000002</v>
      </c>
      <c r="K211">
        <v>58.637999999999998</v>
      </c>
      <c r="L211" t="s">
        <v>158</v>
      </c>
      <c r="M211" t="s">
        <v>407</v>
      </c>
      <c r="N211" t="s">
        <v>408</v>
      </c>
      <c r="O211" t="s">
        <v>769</v>
      </c>
      <c r="P211" t="s">
        <v>882</v>
      </c>
      <c r="Q211" t="s">
        <v>886</v>
      </c>
      <c r="R211" t="s">
        <v>158</v>
      </c>
      <c r="S211" t="s">
        <v>407</v>
      </c>
      <c r="T211" t="s">
        <v>408</v>
      </c>
      <c r="U211" t="s">
        <v>35</v>
      </c>
      <c r="V211" t="s">
        <v>35</v>
      </c>
      <c r="W211" t="s">
        <v>884</v>
      </c>
      <c r="X211">
        <v>11582461</v>
      </c>
    </row>
    <row r="212" spans="1:24" x14ac:dyDescent="0.25">
      <c r="A212">
        <v>106</v>
      </c>
      <c r="B212">
        <v>1.04549558973082</v>
      </c>
      <c r="C212" t="s">
        <v>887</v>
      </c>
      <c r="D212">
        <v>7.6537880023614002E-2</v>
      </c>
      <c r="E212">
        <v>9.9499244030698195E-2</v>
      </c>
      <c r="F212">
        <v>0.104773726996153</v>
      </c>
      <c r="G212" t="s">
        <v>888</v>
      </c>
      <c r="H212">
        <v>19.295999999999999</v>
      </c>
      <c r="I212">
        <v>38.734000000000002</v>
      </c>
      <c r="J212">
        <v>19.295999999999999</v>
      </c>
      <c r="K212">
        <v>19.295999999999999</v>
      </c>
      <c r="L212" t="s">
        <v>158</v>
      </c>
      <c r="M212" t="s">
        <v>407</v>
      </c>
      <c r="N212" t="s">
        <v>408</v>
      </c>
      <c r="O212" t="s">
        <v>889</v>
      </c>
      <c r="P212" t="s">
        <v>890</v>
      </c>
      <c r="Q212" t="s">
        <v>891</v>
      </c>
      <c r="R212" t="s">
        <v>158</v>
      </c>
      <c r="S212" t="s">
        <v>277</v>
      </c>
      <c r="T212" t="s">
        <v>35</v>
      </c>
      <c r="U212" t="s">
        <v>35</v>
      </c>
      <c r="V212" t="s">
        <v>35</v>
      </c>
      <c r="W212" t="s">
        <v>892</v>
      </c>
      <c r="X212">
        <v>11645112</v>
      </c>
    </row>
    <row r="213" spans="1:24" x14ac:dyDescent="0.25">
      <c r="A213">
        <v>106</v>
      </c>
      <c r="B213">
        <v>1.04549558973082</v>
      </c>
      <c r="C213" t="s">
        <v>893</v>
      </c>
      <c r="D213">
        <v>7.6537880023614002E-2</v>
      </c>
      <c r="E213">
        <v>9.9499244030698195E-2</v>
      </c>
      <c r="F213">
        <v>0.10021441316948</v>
      </c>
      <c r="G213" t="s">
        <v>888</v>
      </c>
      <c r="H213">
        <v>58.03</v>
      </c>
      <c r="I213">
        <v>38.734000000000002</v>
      </c>
      <c r="J213">
        <v>57.804000000000002</v>
      </c>
      <c r="K213">
        <v>59.185000000000002</v>
      </c>
      <c r="L213" t="s">
        <v>158</v>
      </c>
      <c r="M213" t="s">
        <v>407</v>
      </c>
      <c r="N213" t="s">
        <v>408</v>
      </c>
      <c r="O213" t="s">
        <v>769</v>
      </c>
      <c r="P213" t="s">
        <v>894</v>
      </c>
      <c r="Q213" t="s">
        <v>895</v>
      </c>
      <c r="R213" t="s">
        <v>158</v>
      </c>
      <c r="S213" t="s">
        <v>277</v>
      </c>
      <c r="T213" t="s">
        <v>35</v>
      </c>
      <c r="U213" t="s">
        <v>35</v>
      </c>
      <c r="V213" t="s">
        <v>35</v>
      </c>
      <c r="W213" t="s">
        <v>892</v>
      </c>
      <c r="X213">
        <v>11645112</v>
      </c>
    </row>
    <row r="214" spans="1:24" x14ac:dyDescent="0.25">
      <c r="A214">
        <v>107</v>
      </c>
      <c r="B214">
        <v>-1.1164064836568599</v>
      </c>
      <c r="C214" t="s">
        <v>896</v>
      </c>
      <c r="D214">
        <v>0.100824403658935</v>
      </c>
      <c r="E214">
        <v>0.13107172475661499</v>
      </c>
      <c r="F214">
        <v>0.17939563539297701</v>
      </c>
      <c r="G214" t="s">
        <v>302</v>
      </c>
      <c r="H214">
        <v>63.68</v>
      </c>
      <c r="I214">
        <v>25</v>
      </c>
      <c r="J214">
        <v>63.68</v>
      </c>
      <c r="K214">
        <v>63.68</v>
      </c>
      <c r="L214" t="s">
        <v>158</v>
      </c>
      <c r="M214" t="s">
        <v>897</v>
      </c>
      <c r="N214" t="s">
        <v>35</v>
      </c>
      <c r="O214" t="s">
        <v>35</v>
      </c>
      <c r="P214" t="s">
        <v>35</v>
      </c>
      <c r="Q214" t="s">
        <v>898</v>
      </c>
      <c r="R214" t="s">
        <v>158</v>
      </c>
      <c r="S214" t="s">
        <v>212</v>
      </c>
      <c r="T214" t="s">
        <v>221</v>
      </c>
      <c r="U214" t="s">
        <v>304</v>
      </c>
      <c r="V214" t="s">
        <v>305</v>
      </c>
      <c r="W214" t="s">
        <v>306</v>
      </c>
      <c r="X214">
        <v>11736833</v>
      </c>
    </row>
    <row r="215" spans="1:24" x14ac:dyDescent="0.25">
      <c r="A215">
        <v>107</v>
      </c>
      <c r="B215">
        <v>-1.1164064836568599</v>
      </c>
      <c r="C215" t="s">
        <v>899</v>
      </c>
      <c r="D215">
        <v>0.100824403658935</v>
      </c>
      <c r="E215">
        <v>0.13107172475661499</v>
      </c>
      <c r="F215">
        <v>0.160690248595974</v>
      </c>
      <c r="G215" t="s">
        <v>302</v>
      </c>
      <c r="H215">
        <v>38.68</v>
      </c>
      <c r="I215">
        <v>25</v>
      </c>
      <c r="J215">
        <v>38.68</v>
      </c>
      <c r="K215">
        <v>38.68</v>
      </c>
      <c r="L215" t="s">
        <v>158</v>
      </c>
      <c r="M215" t="s">
        <v>897</v>
      </c>
      <c r="N215" t="s">
        <v>900</v>
      </c>
      <c r="O215" t="s">
        <v>901</v>
      </c>
      <c r="P215" t="s">
        <v>902</v>
      </c>
      <c r="Q215" t="s">
        <v>903</v>
      </c>
      <c r="R215" t="s">
        <v>158</v>
      </c>
      <c r="S215" t="s">
        <v>212</v>
      </c>
      <c r="T215" t="s">
        <v>221</v>
      </c>
      <c r="U215" t="s">
        <v>304</v>
      </c>
      <c r="V215" t="s">
        <v>305</v>
      </c>
      <c r="W215" t="s">
        <v>306</v>
      </c>
      <c r="X215">
        <v>11736833</v>
      </c>
    </row>
    <row r="216" spans="1:24" x14ac:dyDescent="0.25">
      <c r="A216">
        <v>108</v>
      </c>
      <c r="B216">
        <v>1.0818925488693201</v>
      </c>
      <c r="C216" t="s">
        <v>904</v>
      </c>
      <c r="D216">
        <v>6.4563638705220999E-2</v>
      </c>
      <c r="E216">
        <v>8.3932730316787205E-2</v>
      </c>
      <c r="F216">
        <v>9.4579904698865097E-2</v>
      </c>
      <c r="G216" t="s">
        <v>905</v>
      </c>
      <c r="H216">
        <v>36.692500000000003</v>
      </c>
      <c r="I216">
        <v>23.056999999999999</v>
      </c>
      <c r="J216">
        <v>36.692500000000003</v>
      </c>
      <c r="K216">
        <v>36.692500000000003</v>
      </c>
      <c r="L216" t="s">
        <v>158</v>
      </c>
      <c r="M216" t="s">
        <v>212</v>
      </c>
      <c r="N216" t="s">
        <v>221</v>
      </c>
      <c r="O216" t="s">
        <v>906</v>
      </c>
      <c r="P216" t="s">
        <v>907</v>
      </c>
      <c r="Q216" t="s">
        <v>908</v>
      </c>
      <c r="R216" t="s">
        <v>158</v>
      </c>
      <c r="S216" t="s">
        <v>212</v>
      </c>
      <c r="T216" t="s">
        <v>221</v>
      </c>
      <c r="U216" t="s">
        <v>708</v>
      </c>
      <c r="V216" t="s">
        <v>909</v>
      </c>
      <c r="W216" t="s">
        <v>910</v>
      </c>
      <c r="X216">
        <v>12162227</v>
      </c>
    </row>
    <row r="217" spans="1:24" x14ac:dyDescent="0.25">
      <c r="A217">
        <v>108</v>
      </c>
      <c r="B217">
        <v>1.0818925488693201</v>
      </c>
      <c r="C217" t="s">
        <v>911</v>
      </c>
      <c r="D217">
        <v>6.4563638705220999E-2</v>
      </c>
      <c r="E217">
        <v>8.3932730316787205E-2</v>
      </c>
      <c r="F217">
        <v>8.7420793125629601E-2</v>
      </c>
      <c r="G217" t="s">
        <v>905</v>
      </c>
      <c r="H217">
        <v>59.749499999999998</v>
      </c>
      <c r="I217">
        <v>23.056999999999999</v>
      </c>
      <c r="J217">
        <v>59.734999999999999</v>
      </c>
      <c r="K217">
        <v>59.764000000000003</v>
      </c>
      <c r="L217" t="s">
        <v>158</v>
      </c>
      <c r="M217" t="s">
        <v>212</v>
      </c>
      <c r="N217" t="s">
        <v>221</v>
      </c>
      <c r="O217" t="s">
        <v>906</v>
      </c>
      <c r="P217" t="s">
        <v>912</v>
      </c>
      <c r="Q217" t="s">
        <v>913</v>
      </c>
      <c r="R217" t="s">
        <v>158</v>
      </c>
      <c r="S217" t="s">
        <v>212</v>
      </c>
      <c r="T217" t="s">
        <v>221</v>
      </c>
      <c r="U217" t="s">
        <v>708</v>
      </c>
      <c r="V217" t="s">
        <v>909</v>
      </c>
      <c r="W217" t="s">
        <v>910</v>
      </c>
      <c r="X217">
        <v>12162227</v>
      </c>
    </row>
    <row r="218" spans="1:24" x14ac:dyDescent="0.25">
      <c r="A218">
        <v>109</v>
      </c>
      <c r="B218">
        <v>1.07172654211831</v>
      </c>
      <c r="C218" t="s">
        <v>914</v>
      </c>
      <c r="D218">
        <v>0.103378301423594</v>
      </c>
      <c r="E218">
        <v>0.13439179185067299</v>
      </c>
      <c r="F218">
        <v>0.13725519604628</v>
      </c>
      <c r="G218" t="s">
        <v>915</v>
      </c>
      <c r="H218">
        <v>23.398</v>
      </c>
      <c r="I218">
        <v>20.914670000000001</v>
      </c>
      <c r="J218">
        <v>23.398</v>
      </c>
      <c r="K218">
        <v>23.398</v>
      </c>
      <c r="L218" t="s">
        <v>158</v>
      </c>
      <c r="M218" t="s">
        <v>277</v>
      </c>
      <c r="N218" t="s">
        <v>488</v>
      </c>
      <c r="O218" t="s">
        <v>489</v>
      </c>
      <c r="P218" t="s">
        <v>916</v>
      </c>
      <c r="Q218" t="s">
        <v>917</v>
      </c>
      <c r="R218" t="s">
        <v>158</v>
      </c>
      <c r="S218" t="s">
        <v>277</v>
      </c>
      <c r="T218" t="s">
        <v>488</v>
      </c>
      <c r="U218" t="s">
        <v>489</v>
      </c>
      <c r="V218" t="s">
        <v>918</v>
      </c>
      <c r="W218" t="s">
        <v>919</v>
      </c>
      <c r="X218">
        <v>12455032</v>
      </c>
    </row>
    <row r="219" spans="1:24" x14ac:dyDescent="0.25">
      <c r="A219">
        <v>109</v>
      </c>
      <c r="B219">
        <v>1.07172654211831</v>
      </c>
      <c r="C219" t="s">
        <v>920</v>
      </c>
      <c r="D219">
        <v>0.103378301423594</v>
      </c>
      <c r="E219">
        <v>0.13439179185067299</v>
      </c>
      <c r="F219">
        <v>0.147100036646449</v>
      </c>
      <c r="G219" t="s">
        <v>915</v>
      </c>
      <c r="H219">
        <v>2.48333</v>
      </c>
      <c r="I219">
        <v>20.914670000000001</v>
      </c>
      <c r="J219">
        <v>2.48333</v>
      </c>
      <c r="K219">
        <v>2.48333</v>
      </c>
      <c r="L219" t="s">
        <v>158</v>
      </c>
      <c r="M219" t="s">
        <v>277</v>
      </c>
      <c r="N219" t="s">
        <v>488</v>
      </c>
      <c r="O219" t="s">
        <v>489</v>
      </c>
      <c r="P219" t="s">
        <v>921</v>
      </c>
      <c r="Q219" t="s">
        <v>922</v>
      </c>
      <c r="R219" t="s">
        <v>158</v>
      </c>
      <c r="S219" t="s">
        <v>277</v>
      </c>
      <c r="T219" t="s">
        <v>488</v>
      </c>
      <c r="U219" t="s">
        <v>489</v>
      </c>
      <c r="V219" t="s">
        <v>918</v>
      </c>
      <c r="W219" t="s">
        <v>919</v>
      </c>
      <c r="X219">
        <v>12455032</v>
      </c>
    </row>
    <row r="220" spans="1:24" x14ac:dyDescent="0.25">
      <c r="A220">
        <v>110</v>
      </c>
      <c r="B220">
        <v>-1.1728525558810901</v>
      </c>
      <c r="C220" t="s">
        <v>923</v>
      </c>
      <c r="D220">
        <v>0.118712526499787</v>
      </c>
      <c r="E220">
        <v>0.15432628444972299</v>
      </c>
      <c r="F220">
        <v>0.15916422372778399</v>
      </c>
      <c r="G220" t="s">
        <v>924</v>
      </c>
      <c r="H220">
        <v>3.51</v>
      </c>
      <c r="I220">
        <v>30.06</v>
      </c>
      <c r="J220">
        <v>3.51</v>
      </c>
      <c r="K220">
        <v>3.51</v>
      </c>
      <c r="L220" t="s">
        <v>158</v>
      </c>
      <c r="M220" t="s">
        <v>925</v>
      </c>
      <c r="N220" t="s">
        <v>926</v>
      </c>
      <c r="O220" t="s">
        <v>927</v>
      </c>
      <c r="P220" t="s">
        <v>928</v>
      </c>
      <c r="Q220" t="s">
        <v>929</v>
      </c>
      <c r="R220" t="s">
        <v>158</v>
      </c>
      <c r="S220" t="s">
        <v>212</v>
      </c>
      <c r="T220" t="s">
        <v>244</v>
      </c>
      <c r="U220" t="s">
        <v>930</v>
      </c>
      <c r="V220" t="s">
        <v>931</v>
      </c>
      <c r="W220" t="s">
        <v>932</v>
      </c>
      <c r="X220">
        <v>12510001</v>
      </c>
    </row>
    <row r="221" spans="1:24" x14ac:dyDescent="0.25">
      <c r="A221">
        <v>110</v>
      </c>
      <c r="B221">
        <v>-1.1728525558810901</v>
      </c>
      <c r="C221" t="s">
        <v>933</v>
      </c>
      <c r="D221">
        <v>0.118712526499787</v>
      </c>
      <c r="E221">
        <v>0.15432628444972299</v>
      </c>
      <c r="F221">
        <v>0.186676166603961</v>
      </c>
      <c r="G221" t="s">
        <v>924</v>
      </c>
      <c r="H221">
        <v>33.57</v>
      </c>
      <c r="I221">
        <v>30.06</v>
      </c>
      <c r="J221">
        <v>33.57</v>
      </c>
      <c r="K221">
        <v>33.57</v>
      </c>
      <c r="L221" t="s">
        <v>158</v>
      </c>
      <c r="M221" t="s">
        <v>925</v>
      </c>
      <c r="N221" t="s">
        <v>926</v>
      </c>
      <c r="O221" t="s">
        <v>934</v>
      </c>
      <c r="P221" t="s">
        <v>935</v>
      </c>
      <c r="Q221" t="s">
        <v>936</v>
      </c>
      <c r="R221" t="s">
        <v>158</v>
      </c>
      <c r="S221" t="s">
        <v>212</v>
      </c>
      <c r="T221" t="s">
        <v>244</v>
      </c>
      <c r="U221" t="s">
        <v>930</v>
      </c>
      <c r="V221" t="s">
        <v>931</v>
      </c>
      <c r="W221" t="s">
        <v>932</v>
      </c>
      <c r="X221">
        <v>12510001</v>
      </c>
    </row>
    <row r="222" spans="1:24" x14ac:dyDescent="0.25">
      <c r="A222">
        <v>111</v>
      </c>
      <c r="B222">
        <v>-1.0126185172456601</v>
      </c>
      <c r="C222" t="s">
        <v>937</v>
      </c>
      <c r="D222">
        <v>0.10221954283276</v>
      </c>
      <c r="E222">
        <v>0.132885405682589</v>
      </c>
      <c r="F222">
        <v>0.13575144946536499</v>
      </c>
      <c r="G222" t="s">
        <v>938</v>
      </c>
      <c r="H222">
        <v>50.668100000000003</v>
      </c>
      <c r="I222">
        <v>21.331299999999999</v>
      </c>
      <c r="J222">
        <v>50.668100000000003</v>
      </c>
      <c r="K222">
        <v>50.668100000000003</v>
      </c>
      <c r="L222" t="s">
        <v>158</v>
      </c>
      <c r="M222" t="s">
        <v>555</v>
      </c>
      <c r="N222" t="s">
        <v>557</v>
      </c>
      <c r="O222" t="s">
        <v>678</v>
      </c>
      <c r="P222" t="s">
        <v>939</v>
      </c>
      <c r="Q222" t="s">
        <v>940</v>
      </c>
      <c r="R222" t="s">
        <v>158</v>
      </c>
      <c r="S222" t="s">
        <v>555</v>
      </c>
      <c r="T222" t="s">
        <v>557</v>
      </c>
      <c r="U222" t="s">
        <v>678</v>
      </c>
      <c r="V222" t="s">
        <v>679</v>
      </c>
      <c r="W222" t="s">
        <v>941</v>
      </c>
      <c r="X222">
        <v>12640391</v>
      </c>
    </row>
    <row r="223" spans="1:24" x14ac:dyDescent="0.25">
      <c r="A223">
        <v>111</v>
      </c>
      <c r="B223">
        <v>-1.0126185172456601</v>
      </c>
      <c r="C223" t="s">
        <v>942</v>
      </c>
      <c r="D223">
        <v>0.10221954283276</v>
      </c>
      <c r="E223">
        <v>0.132885405682589</v>
      </c>
      <c r="F223">
        <v>0.13405981339805201</v>
      </c>
      <c r="G223" t="s">
        <v>938</v>
      </c>
      <c r="H223">
        <v>29.3368</v>
      </c>
      <c r="I223">
        <v>21.331299999999999</v>
      </c>
      <c r="J223">
        <v>29.3368</v>
      </c>
      <c r="K223">
        <v>29.3368</v>
      </c>
      <c r="L223" t="s">
        <v>158</v>
      </c>
      <c r="M223" t="s">
        <v>555</v>
      </c>
      <c r="N223" t="s">
        <v>557</v>
      </c>
      <c r="O223" t="s">
        <v>678</v>
      </c>
      <c r="P223" t="s">
        <v>943</v>
      </c>
      <c r="Q223" t="s">
        <v>944</v>
      </c>
      <c r="R223" t="s">
        <v>158</v>
      </c>
      <c r="S223" t="s">
        <v>555</v>
      </c>
      <c r="T223" t="s">
        <v>557</v>
      </c>
      <c r="U223" t="s">
        <v>678</v>
      </c>
      <c r="V223" t="s">
        <v>679</v>
      </c>
      <c r="W223" t="s">
        <v>941</v>
      </c>
      <c r="X223">
        <v>12640391</v>
      </c>
    </row>
    <row r="224" spans="1:24" x14ac:dyDescent="0.25">
      <c r="A224">
        <v>112</v>
      </c>
      <c r="B224">
        <v>1.06031721873171</v>
      </c>
      <c r="C224" t="s">
        <v>945</v>
      </c>
      <c r="D224">
        <v>0.114692112346157</v>
      </c>
      <c r="E224">
        <v>0.14909974605000401</v>
      </c>
      <c r="F224">
        <v>0.24255103900241701</v>
      </c>
      <c r="G224" t="s">
        <v>207</v>
      </c>
      <c r="H224">
        <v>32.328099999999999</v>
      </c>
      <c r="I224">
        <v>20.9481</v>
      </c>
      <c r="J224">
        <v>32.328099999999999</v>
      </c>
      <c r="K224">
        <v>32.328099999999999</v>
      </c>
      <c r="L224" t="s">
        <v>158</v>
      </c>
      <c r="M224" t="s">
        <v>946</v>
      </c>
      <c r="N224" t="s">
        <v>947</v>
      </c>
      <c r="O224" t="s">
        <v>948</v>
      </c>
      <c r="P224" t="s">
        <v>35</v>
      </c>
      <c r="Q224" t="s">
        <v>949</v>
      </c>
      <c r="R224" t="s">
        <v>158</v>
      </c>
      <c r="S224" t="s">
        <v>201</v>
      </c>
      <c r="T224" t="s">
        <v>35</v>
      </c>
      <c r="U224" t="s">
        <v>35</v>
      </c>
      <c r="V224" t="s">
        <v>35</v>
      </c>
      <c r="W224" t="s">
        <v>208</v>
      </c>
      <c r="X224">
        <v>13230289</v>
      </c>
    </row>
    <row r="225" spans="1:24" x14ac:dyDescent="0.25">
      <c r="A225">
        <v>112</v>
      </c>
      <c r="B225">
        <v>1.06031721873171</v>
      </c>
      <c r="C225" t="s">
        <v>950</v>
      </c>
      <c r="D225">
        <v>0.114692112346157</v>
      </c>
      <c r="E225">
        <v>0.14909974605000401</v>
      </c>
      <c r="F225">
        <v>0.25718104307553002</v>
      </c>
      <c r="G225" t="s">
        <v>207</v>
      </c>
      <c r="H225">
        <v>11.38</v>
      </c>
      <c r="I225">
        <v>20.9481</v>
      </c>
      <c r="J225">
        <v>11.38</v>
      </c>
      <c r="K225">
        <v>11.38</v>
      </c>
      <c r="L225" t="s">
        <v>158</v>
      </c>
      <c r="M225" t="s">
        <v>946</v>
      </c>
      <c r="N225" t="s">
        <v>947</v>
      </c>
      <c r="O225" t="s">
        <v>948</v>
      </c>
      <c r="P225" t="s">
        <v>951</v>
      </c>
      <c r="Q225" t="s">
        <v>952</v>
      </c>
      <c r="R225" t="s">
        <v>158</v>
      </c>
      <c r="S225" t="s">
        <v>201</v>
      </c>
      <c r="T225" t="s">
        <v>35</v>
      </c>
      <c r="U225" t="s">
        <v>35</v>
      </c>
      <c r="V225" t="s">
        <v>35</v>
      </c>
      <c r="W225" t="s">
        <v>208</v>
      </c>
      <c r="X225">
        <v>13230289</v>
      </c>
    </row>
    <row r="226" spans="1:24" x14ac:dyDescent="0.25">
      <c r="A226">
        <v>113</v>
      </c>
      <c r="B226">
        <v>1.05211161636435</v>
      </c>
      <c r="C226" t="s">
        <v>953</v>
      </c>
      <c r="D226">
        <v>6.3096745268009097E-2</v>
      </c>
      <c r="E226">
        <v>8.2025768848411798E-2</v>
      </c>
      <c r="F226">
        <v>0.104423983374242</v>
      </c>
      <c r="G226" t="s">
        <v>954</v>
      </c>
      <c r="H226">
        <v>5.6230799999999999</v>
      </c>
      <c r="I226">
        <v>21.157920000000001</v>
      </c>
      <c r="J226">
        <v>5.6058300000000001</v>
      </c>
      <c r="K226">
        <v>5.6403299999999996</v>
      </c>
      <c r="L226" t="s">
        <v>158</v>
      </c>
      <c r="M226" t="s">
        <v>212</v>
      </c>
      <c r="N226" t="s">
        <v>754</v>
      </c>
      <c r="O226" t="s">
        <v>955</v>
      </c>
      <c r="P226" t="s">
        <v>956</v>
      </c>
      <c r="Q226" t="s">
        <v>957</v>
      </c>
      <c r="R226" t="s">
        <v>158</v>
      </c>
      <c r="S226" t="s">
        <v>212</v>
      </c>
      <c r="T226" t="s">
        <v>754</v>
      </c>
      <c r="U226" t="s">
        <v>958</v>
      </c>
      <c r="V226" t="s">
        <v>959</v>
      </c>
      <c r="W226" t="s">
        <v>960</v>
      </c>
      <c r="X226">
        <v>14119278</v>
      </c>
    </row>
    <row r="227" spans="1:24" x14ac:dyDescent="0.25">
      <c r="A227">
        <v>113</v>
      </c>
      <c r="B227">
        <v>1.05211161636435</v>
      </c>
      <c r="C227" t="s">
        <v>961</v>
      </c>
      <c r="D227">
        <v>6.3096745268009097E-2</v>
      </c>
      <c r="E227">
        <v>8.2025768848411798E-2</v>
      </c>
      <c r="F227">
        <v>9.9251811072180895E-2</v>
      </c>
      <c r="G227" t="s">
        <v>954</v>
      </c>
      <c r="H227">
        <v>26.780999999999999</v>
      </c>
      <c r="I227">
        <v>21.157920000000001</v>
      </c>
      <c r="J227">
        <v>26.780999999999999</v>
      </c>
      <c r="K227">
        <v>26.780999999999999</v>
      </c>
      <c r="L227" t="s">
        <v>158</v>
      </c>
      <c r="M227" t="s">
        <v>212</v>
      </c>
      <c r="N227" t="s">
        <v>35</v>
      </c>
      <c r="O227" t="s">
        <v>35</v>
      </c>
      <c r="P227" t="s">
        <v>35</v>
      </c>
      <c r="Q227" t="s">
        <v>962</v>
      </c>
      <c r="R227" t="s">
        <v>158</v>
      </c>
      <c r="S227" t="s">
        <v>212</v>
      </c>
      <c r="T227" t="s">
        <v>754</v>
      </c>
      <c r="U227" t="s">
        <v>958</v>
      </c>
      <c r="V227" t="s">
        <v>959</v>
      </c>
      <c r="W227" t="s">
        <v>960</v>
      </c>
      <c r="X227">
        <v>14119278</v>
      </c>
    </row>
    <row r="229" spans="1:24" x14ac:dyDescent="0.25">
      <c r="C229" t="s">
        <v>1025</v>
      </c>
      <c r="D229">
        <f>AVERAGE(D2:D227)</f>
        <v>0.10335980844817957</v>
      </c>
    </row>
    <row r="230" spans="1:24" x14ac:dyDescent="0.25">
      <c r="C230" t="s">
        <v>1026</v>
      </c>
      <c r="D230">
        <f>MEDIAN(D2:D227)</f>
        <v>0.10652442974283199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"/>
  <sheetViews>
    <sheetView workbookViewId="0">
      <selection sqref="A1:CM1"/>
    </sheetView>
  </sheetViews>
  <sheetFormatPr defaultRowHeight="15" x14ac:dyDescent="0.25"/>
  <sheetData>
    <row r="1" spans="1:91" x14ac:dyDescent="0.25">
      <c r="A1">
        <v>-1.6684287623654068</v>
      </c>
      <c r="B1">
        <v>-1.6033282196903555</v>
      </c>
      <c r="C1">
        <v>-1.4924917438027649</v>
      </c>
      <c r="D1">
        <v>-1.4732260518022793</v>
      </c>
      <c r="E1">
        <v>-1.4629665215145529</v>
      </c>
      <c r="F1">
        <v>-1.4555677238185323</v>
      </c>
      <c r="G1">
        <v>-1.4488043036976668</v>
      </c>
      <c r="H1">
        <v>-1.4451573488932112</v>
      </c>
      <c r="I1">
        <v>-1.4348011259936277</v>
      </c>
      <c r="J1">
        <v>-1.3708624868052368</v>
      </c>
      <c r="K1">
        <v>-1.3331264125657412</v>
      </c>
      <c r="L1">
        <v>-1.3101398274535283</v>
      </c>
      <c r="M1">
        <v>-1.2698489553085501</v>
      </c>
      <c r="N1">
        <v>-1.2681533240783767</v>
      </c>
      <c r="O1">
        <v>-1.257037538982579</v>
      </c>
      <c r="P1">
        <v>-1.2239724125317777</v>
      </c>
      <c r="Q1">
        <v>-1.2188091316616518</v>
      </c>
      <c r="R1">
        <v>-1.206786712222752</v>
      </c>
      <c r="S1">
        <v>-1.1946674853615515</v>
      </c>
      <c r="T1">
        <v>-1.1817436280644866</v>
      </c>
      <c r="U1">
        <v>-1.1302317772060575</v>
      </c>
      <c r="V1">
        <v>-1.104367763673245</v>
      </c>
      <c r="W1">
        <v>-1.1033078635026194</v>
      </c>
      <c r="X1">
        <v>-1.0992330596815125</v>
      </c>
      <c r="Y1">
        <v>-1.0551026378139288</v>
      </c>
      <c r="Z1">
        <v>-1.0548111870230301</v>
      </c>
      <c r="AA1">
        <v>-1.0547683063174662</v>
      </c>
      <c r="AB1">
        <v>-1.0528826427470688</v>
      </c>
      <c r="AC1">
        <v>-1.0447807994277483</v>
      </c>
      <c r="AD1">
        <v>-1.0420585067878387</v>
      </c>
      <c r="AE1">
        <v>-1.0350740330609627</v>
      </c>
      <c r="AF1">
        <v>-1.0336550540390725</v>
      </c>
      <c r="AG1">
        <v>-1.0280008481460923</v>
      </c>
      <c r="AH1">
        <v>-1.0247673179065968</v>
      </c>
      <c r="AI1">
        <v>-1.0222743696007386</v>
      </c>
      <c r="AJ1">
        <v>-1.0153692517625659</v>
      </c>
      <c r="AK1">
        <v>-1.0146845033747682</v>
      </c>
      <c r="AL1">
        <v>-1.0144861220052641</v>
      </c>
      <c r="AM1">
        <v>-1.0135987000607065</v>
      </c>
      <c r="AN1">
        <v>-1.0134920522416166</v>
      </c>
      <c r="AO1">
        <v>-1.0094047459078266</v>
      </c>
      <c r="AP1">
        <v>-1.0031809991256222</v>
      </c>
      <c r="AQ1">
        <v>-1.0011649127103024</v>
      </c>
      <c r="AR1">
        <v>-1.0001759529803362</v>
      </c>
      <c r="AS1">
        <v>-0.13955214093023194</v>
      </c>
      <c r="AT1">
        <v>-2.623038242434006E-2</v>
      </c>
      <c r="AU1">
        <v>-7.2724282651427385E-3</v>
      </c>
      <c r="AV1">
        <v>2.386472526080019E-2</v>
      </c>
      <c r="AW1">
        <v>4.3723834597422795E-2</v>
      </c>
      <c r="AX1">
        <v>7.1059151990528369E-2</v>
      </c>
      <c r="AY1">
        <v>0.1510849420034539</v>
      </c>
      <c r="AZ1">
        <v>0.184708316971682</v>
      </c>
      <c r="BA1">
        <v>1.002034822657329</v>
      </c>
      <c r="BB1">
        <v>1.004135021917314</v>
      </c>
      <c r="BC1">
        <v>1.0078521395535902</v>
      </c>
      <c r="BD1">
        <v>1.0099880438856199</v>
      </c>
      <c r="BE1">
        <v>1.010315228147733</v>
      </c>
      <c r="BF1">
        <v>1.0131427928875996</v>
      </c>
      <c r="BG1">
        <v>1.0219348485864379</v>
      </c>
      <c r="BH1">
        <v>1.0221861140276747</v>
      </c>
      <c r="BI1">
        <v>1.0255723891140149</v>
      </c>
      <c r="BJ1">
        <v>1.0278748639076731</v>
      </c>
      <c r="BK1">
        <v>1.0287399420864549</v>
      </c>
      <c r="BL1">
        <v>1.0310576019259994</v>
      </c>
      <c r="BM1">
        <v>1.031232985433743</v>
      </c>
      <c r="BN1">
        <v>1.0486095648645939</v>
      </c>
      <c r="BO1">
        <v>1.049700754864425</v>
      </c>
      <c r="BP1">
        <v>1.0686374140957597</v>
      </c>
      <c r="BQ1">
        <v>1.0890686406606214</v>
      </c>
      <c r="BR1">
        <v>1.0908681044850452</v>
      </c>
      <c r="BS1">
        <v>1.1022158549238941</v>
      </c>
      <c r="BT1">
        <v>1.1031980265976047</v>
      </c>
      <c r="BU1">
        <v>1.1061617509474155</v>
      </c>
      <c r="BV1">
        <v>1.107239642493578</v>
      </c>
      <c r="BW1">
        <v>1.1224578579215654</v>
      </c>
      <c r="BX1">
        <v>1.1454153030911114</v>
      </c>
      <c r="BY1">
        <v>1.1551516749319273</v>
      </c>
      <c r="BZ1">
        <v>1.1573818648349354</v>
      </c>
      <c r="CA1">
        <v>1.1677628139461254</v>
      </c>
      <c r="CB1">
        <v>1.1785830101881514</v>
      </c>
      <c r="CC1">
        <v>1.2105094906892058</v>
      </c>
      <c r="CD1">
        <v>1.2308440981424358</v>
      </c>
      <c r="CE1">
        <v>1.2494267240203945</v>
      </c>
      <c r="CF1">
        <v>1.2545051520044386</v>
      </c>
      <c r="CG1">
        <v>1.2924184654033366</v>
      </c>
      <c r="CH1">
        <v>1.2942839055164654</v>
      </c>
      <c r="CI1">
        <v>1.3218901727834917</v>
      </c>
      <c r="CJ1">
        <v>1.3331346877532793</v>
      </c>
      <c r="CK1">
        <v>1.3642273004741567</v>
      </c>
      <c r="CL1">
        <v>1.7536582969926289</v>
      </c>
      <c r="CM1">
        <v>2.2934592649407199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5" x14ac:dyDescent="0.25"/>
  <cols>
    <col min="1" max="1" width="12.85546875" customWidth="1"/>
    <col min="2" max="2" width="15.42578125" customWidth="1"/>
    <col min="3" max="3" width="18.140625" customWidth="1"/>
  </cols>
  <sheetData>
    <row r="1" spans="1:3" x14ac:dyDescent="0.25">
      <c r="A1" t="s">
        <v>966</v>
      </c>
      <c r="B1" t="s">
        <v>963</v>
      </c>
      <c r="C1" t="s">
        <v>964</v>
      </c>
    </row>
    <row r="2" spans="1:3" x14ac:dyDescent="0.25">
      <c r="A2" t="s">
        <v>965</v>
      </c>
      <c r="B2">
        <v>0.917041</v>
      </c>
      <c r="C2">
        <v>0.61407900000000004</v>
      </c>
    </row>
    <row r="3" spans="1:3" x14ac:dyDescent="0.25">
      <c r="A3" t="s">
        <v>26</v>
      </c>
      <c r="B3">
        <v>0.79052699999999998</v>
      </c>
      <c r="C3">
        <v>0.50158700000000001</v>
      </c>
    </row>
    <row r="4" spans="1:3" x14ac:dyDescent="0.25">
      <c r="A4" t="s">
        <v>106</v>
      </c>
      <c r="B4">
        <v>1</v>
      </c>
      <c r="C4">
        <v>1</v>
      </c>
    </row>
    <row r="5" spans="1:3" x14ac:dyDescent="0.25">
      <c r="A5" t="s">
        <v>158</v>
      </c>
      <c r="B5">
        <v>1</v>
      </c>
      <c r="C5">
        <v>0.61405500000000002</v>
      </c>
    </row>
    <row r="6" spans="1:3" x14ac:dyDescent="0.25">
      <c r="A6" t="s">
        <v>167</v>
      </c>
      <c r="B6">
        <v>1</v>
      </c>
      <c r="C6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B1" sqref="B1:B1048576"/>
    </sheetView>
  </sheetViews>
  <sheetFormatPr defaultRowHeight="15" x14ac:dyDescent="0.25"/>
  <cols>
    <col min="4" max="4" width="13" customWidth="1"/>
    <col min="7" max="7" width="13.140625" customWidth="1"/>
    <col min="8" max="8" width="12.5703125" customWidth="1"/>
    <col min="9" max="9" width="16.28515625" bestFit="1" customWidth="1"/>
    <col min="10" max="10" width="11.28515625" bestFit="1" customWidth="1"/>
  </cols>
  <sheetData>
    <row r="1" spans="1:8" ht="21.75" thickBot="1" x14ac:dyDescent="0.3">
      <c r="A1" s="1" t="s">
        <v>968</v>
      </c>
      <c r="B1" s="1" t="s">
        <v>967</v>
      </c>
      <c r="C1" s="1" t="s">
        <v>969</v>
      </c>
      <c r="D1" s="1" t="s">
        <v>970</v>
      </c>
      <c r="G1" s="6" t="s">
        <v>1000</v>
      </c>
      <c r="H1" t="s">
        <v>1001</v>
      </c>
    </row>
    <row r="2" spans="1:8" ht="15.75" thickBot="1" x14ac:dyDescent="0.3">
      <c r="A2" s="2">
        <v>1</v>
      </c>
      <c r="B2" s="3">
        <v>1.0386690000000001</v>
      </c>
      <c r="C2" s="2" t="s">
        <v>972</v>
      </c>
      <c r="D2" s="2" t="s">
        <v>26</v>
      </c>
      <c r="G2" s="7" t="s">
        <v>974</v>
      </c>
      <c r="H2" s="8">
        <v>47</v>
      </c>
    </row>
    <row r="3" spans="1:8" ht="15.75" thickBot="1" x14ac:dyDescent="0.3">
      <c r="A3" s="4">
        <v>2</v>
      </c>
      <c r="B3" s="5">
        <v>-1.005568</v>
      </c>
      <c r="C3" s="4" t="s">
        <v>974</v>
      </c>
      <c r="D3" s="4" t="s">
        <v>26</v>
      </c>
      <c r="G3" s="7" t="s">
        <v>972</v>
      </c>
      <c r="H3" s="8">
        <v>45</v>
      </c>
    </row>
    <row r="4" spans="1:8" ht="15.75" thickBot="1" x14ac:dyDescent="0.3">
      <c r="A4" s="2">
        <v>4</v>
      </c>
      <c r="B4" s="3">
        <v>-1.0640210000000001</v>
      </c>
      <c r="C4" s="2" t="s">
        <v>974</v>
      </c>
      <c r="D4" s="2" t="s">
        <v>26</v>
      </c>
      <c r="G4" s="7" t="s">
        <v>998</v>
      </c>
      <c r="H4" s="8"/>
    </row>
    <row r="5" spans="1:8" ht="15.75" thickBot="1" x14ac:dyDescent="0.3">
      <c r="A5" s="4">
        <v>5</v>
      </c>
      <c r="B5" s="5">
        <v>-1.0362910000000001</v>
      </c>
      <c r="C5" s="4" t="s">
        <v>974</v>
      </c>
      <c r="D5" s="4" t="s">
        <v>26</v>
      </c>
      <c r="G5" s="7" t="s">
        <v>999</v>
      </c>
      <c r="H5" s="8">
        <v>92</v>
      </c>
    </row>
    <row r="6" spans="1:8" ht="15.75" thickBot="1" x14ac:dyDescent="0.3">
      <c r="A6" s="2">
        <v>9</v>
      </c>
      <c r="B6" s="3">
        <v>1.0325979999999999</v>
      </c>
      <c r="C6" s="2" t="s">
        <v>972</v>
      </c>
      <c r="D6" s="2" t="s">
        <v>26</v>
      </c>
    </row>
    <row r="7" spans="1:8" ht="15.75" thickBot="1" x14ac:dyDescent="0.3">
      <c r="A7" s="4">
        <v>10</v>
      </c>
      <c r="B7" s="5">
        <v>1.0082770000000001</v>
      </c>
      <c r="C7" s="4" t="s">
        <v>972</v>
      </c>
      <c r="D7" s="4" t="s">
        <v>26</v>
      </c>
    </row>
    <row r="8" spans="1:8" ht="15.75" thickBot="1" x14ac:dyDescent="0.3">
      <c r="A8" s="2">
        <v>11</v>
      </c>
      <c r="B8" s="3">
        <v>1.0547439999999999</v>
      </c>
      <c r="C8" s="2" t="s">
        <v>972</v>
      </c>
      <c r="D8" s="2" t="s">
        <v>106</v>
      </c>
    </row>
    <row r="9" spans="1:8" ht="15.75" thickBot="1" x14ac:dyDescent="0.3">
      <c r="A9" s="4">
        <v>12</v>
      </c>
      <c r="B9" s="5">
        <v>1.050764</v>
      </c>
      <c r="C9" s="4" t="s">
        <v>972</v>
      </c>
      <c r="D9" s="4" t="s">
        <v>26</v>
      </c>
    </row>
    <row r="10" spans="1:8" ht="15.75" thickBot="1" x14ac:dyDescent="0.3">
      <c r="A10" s="2">
        <v>13</v>
      </c>
      <c r="B10" s="3">
        <v>-1.0180340000000001</v>
      </c>
      <c r="C10" s="2" t="s">
        <v>974</v>
      </c>
      <c r="D10" s="2" t="s">
        <v>26</v>
      </c>
    </row>
    <row r="11" spans="1:8" ht="15.75" thickBot="1" x14ac:dyDescent="0.3">
      <c r="A11" s="4">
        <v>15</v>
      </c>
      <c r="B11" s="5">
        <v>1.003798</v>
      </c>
      <c r="C11" s="4" t="s">
        <v>972</v>
      </c>
      <c r="D11" s="4" t="s">
        <v>26</v>
      </c>
    </row>
    <row r="12" spans="1:8" ht="15.75" thickBot="1" x14ac:dyDescent="0.3">
      <c r="A12" s="2">
        <v>16</v>
      </c>
      <c r="B12" s="3">
        <v>-1.0149539999999999</v>
      </c>
      <c r="C12" s="2" t="s">
        <v>974</v>
      </c>
      <c r="D12" s="2" t="s">
        <v>106</v>
      </c>
    </row>
    <row r="13" spans="1:8" ht="15.75" thickBot="1" x14ac:dyDescent="0.3">
      <c r="A13" s="4">
        <v>18</v>
      </c>
      <c r="B13" s="5">
        <v>1.0650839999999999</v>
      </c>
      <c r="C13" s="4" t="s">
        <v>972</v>
      </c>
      <c r="D13" s="4" t="s">
        <v>158</v>
      </c>
    </row>
    <row r="14" spans="1:8" ht="15.75" thickBot="1" x14ac:dyDescent="0.3">
      <c r="A14" s="2">
        <v>23</v>
      </c>
      <c r="B14" s="3">
        <v>-1.0695490000000001</v>
      </c>
      <c r="C14" s="2" t="s">
        <v>974</v>
      </c>
      <c r="D14" s="2" t="s">
        <v>26</v>
      </c>
    </row>
    <row r="15" spans="1:8" ht="15.75" thickBot="1" x14ac:dyDescent="0.3">
      <c r="A15" s="4">
        <v>24</v>
      </c>
      <c r="B15" s="5">
        <v>-1.1409670000000001</v>
      </c>
      <c r="C15" s="4" t="s">
        <v>974</v>
      </c>
      <c r="D15" s="4" t="s">
        <v>158</v>
      </c>
    </row>
    <row r="16" spans="1:8" ht="15.75" thickBot="1" x14ac:dyDescent="0.3">
      <c r="A16" s="2">
        <v>25</v>
      </c>
      <c r="B16" s="3">
        <v>1.0118210000000001</v>
      </c>
      <c r="C16" s="2" t="s">
        <v>972</v>
      </c>
      <c r="D16" s="2" t="s">
        <v>158</v>
      </c>
    </row>
    <row r="17" spans="1:4" ht="15.75" thickBot="1" x14ac:dyDescent="0.3">
      <c r="A17" s="4">
        <v>26</v>
      </c>
      <c r="B17" s="5">
        <v>-1.010588</v>
      </c>
      <c r="C17" s="4" t="s">
        <v>974</v>
      </c>
      <c r="D17" s="4" t="s">
        <v>158</v>
      </c>
    </row>
    <row r="18" spans="1:4" ht="15.75" thickBot="1" x14ac:dyDescent="0.3">
      <c r="A18" s="2">
        <v>27</v>
      </c>
      <c r="B18" s="3">
        <v>1.1135539999999999</v>
      </c>
      <c r="C18" s="2" t="s">
        <v>972</v>
      </c>
      <c r="D18" s="2" t="s">
        <v>158</v>
      </c>
    </row>
    <row r="19" spans="1:4" ht="15.75" thickBot="1" x14ac:dyDescent="0.3">
      <c r="A19" s="4">
        <v>29</v>
      </c>
      <c r="B19" s="5">
        <v>1.03294</v>
      </c>
      <c r="C19" s="4" t="s">
        <v>972</v>
      </c>
      <c r="D19" s="4" t="s">
        <v>158</v>
      </c>
    </row>
    <row r="20" spans="1:4" ht="15.75" thickBot="1" x14ac:dyDescent="0.3">
      <c r="A20" s="2">
        <v>31</v>
      </c>
      <c r="B20" s="3">
        <v>1.0049729999999999</v>
      </c>
      <c r="C20" s="2" t="s">
        <v>972</v>
      </c>
      <c r="D20" s="2" t="s">
        <v>158</v>
      </c>
    </row>
    <row r="21" spans="1:4" ht="15.75" thickBot="1" x14ac:dyDescent="0.3">
      <c r="A21" s="4">
        <v>32</v>
      </c>
      <c r="B21" s="5">
        <v>1.0659050000000001</v>
      </c>
      <c r="C21" s="4" t="s">
        <v>972</v>
      </c>
      <c r="D21" s="4" t="s">
        <v>158</v>
      </c>
    </row>
    <row r="22" spans="1:4" ht="15.75" thickBot="1" x14ac:dyDescent="0.3">
      <c r="A22" s="2">
        <v>36</v>
      </c>
      <c r="B22" s="3">
        <v>-1.1032249999999999</v>
      </c>
      <c r="C22" s="2" t="s">
        <v>974</v>
      </c>
      <c r="D22" s="2" t="s">
        <v>158</v>
      </c>
    </row>
    <row r="23" spans="1:4" ht="15.75" thickBot="1" x14ac:dyDescent="0.3">
      <c r="A23" s="4">
        <v>37</v>
      </c>
      <c r="B23" s="5">
        <v>-1.0674939999999999</v>
      </c>
      <c r="C23" s="4" t="s">
        <v>974</v>
      </c>
      <c r="D23" s="4" t="s">
        <v>158</v>
      </c>
    </row>
    <row r="24" spans="1:4" ht="15.75" thickBot="1" x14ac:dyDescent="0.3">
      <c r="A24" s="2">
        <v>38</v>
      </c>
      <c r="B24" s="3">
        <v>-1.015738</v>
      </c>
      <c r="C24" s="2" t="s">
        <v>974</v>
      </c>
      <c r="D24" s="2" t="s">
        <v>158</v>
      </c>
    </row>
    <row r="25" spans="1:4" ht="15.75" thickBot="1" x14ac:dyDescent="0.3">
      <c r="A25" s="4">
        <v>42</v>
      </c>
      <c r="B25" s="5">
        <v>1.0140830000000001</v>
      </c>
      <c r="C25" s="4" t="s">
        <v>972</v>
      </c>
      <c r="D25" s="4" t="s">
        <v>158</v>
      </c>
    </row>
    <row r="26" spans="1:4" ht="15.75" thickBot="1" x14ac:dyDescent="0.3">
      <c r="A26" s="2">
        <v>43</v>
      </c>
      <c r="B26" s="3">
        <v>-1.008429</v>
      </c>
      <c r="C26" s="2" t="s">
        <v>974</v>
      </c>
      <c r="D26" s="2" t="s">
        <v>158</v>
      </c>
    </row>
    <row r="27" spans="1:4" ht="15.75" thickBot="1" x14ac:dyDescent="0.3">
      <c r="A27" s="4">
        <v>44</v>
      </c>
      <c r="B27" s="5">
        <v>-1.003592</v>
      </c>
      <c r="C27" s="4" t="s">
        <v>974</v>
      </c>
      <c r="D27" s="4" t="s">
        <v>158</v>
      </c>
    </row>
    <row r="28" spans="1:4" ht="15.75" thickBot="1" x14ac:dyDescent="0.3">
      <c r="A28" s="2">
        <v>45</v>
      </c>
      <c r="B28" s="3">
        <v>1.0184439999999999</v>
      </c>
      <c r="C28" s="2" t="s">
        <v>972</v>
      </c>
      <c r="D28" s="2" t="s">
        <v>158</v>
      </c>
    </row>
    <row r="29" spans="1:4" ht="15.75" thickBot="1" x14ac:dyDescent="0.3">
      <c r="A29" s="4">
        <v>49</v>
      </c>
      <c r="B29" s="5">
        <v>1.0380579999999999</v>
      </c>
      <c r="C29" s="4" t="s">
        <v>972</v>
      </c>
      <c r="D29" s="4" t="s">
        <v>158</v>
      </c>
    </row>
    <row r="30" spans="1:4" ht="15.75" thickBot="1" x14ac:dyDescent="0.3">
      <c r="A30" s="2">
        <v>52</v>
      </c>
      <c r="B30" s="3">
        <v>-1.163818</v>
      </c>
      <c r="C30" s="2" t="s">
        <v>974</v>
      </c>
      <c r="D30" s="2" t="s">
        <v>158</v>
      </c>
    </row>
    <row r="31" spans="1:4" ht="15.75" thickBot="1" x14ac:dyDescent="0.3">
      <c r="A31" s="4">
        <v>53</v>
      </c>
      <c r="B31" s="5">
        <v>1.0038750000000001</v>
      </c>
      <c r="C31" s="4" t="s">
        <v>972</v>
      </c>
      <c r="D31" s="4" t="s">
        <v>158</v>
      </c>
    </row>
    <row r="32" spans="1:4" ht="15.75" thickBot="1" x14ac:dyDescent="0.3">
      <c r="A32" s="2">
        <v>54</v>
      </c>
      <c r="B32" s="3">
        <v>1.0368660000000001</v>
      </c>
      <c r="C32" s="2" t="s">
        <v>972</v>
      </c>
      <c r="D32" s="2" t="s">
        <v>158</v>
      </c>
    </row>
    <row r="33" spans="1:4" ht="15.75" thickBot="1" x14ac:dyDescent="0.3">
      <c r="A33" s="4">
        <v>55</v>
      </c>
      <c r="B33" s="5">
        <v>1.0411889999999999</v>
      </c>
      <c r="C33" s="4" t="s">
        <v>972</v>
      </c>
      <c r="D33" s="4" t="s">
        <v>158</v>
      </c>
    </row>
    <row r="34" spans="1:4" ht="15.75" thickBot="1" x14ac:dyDescent="0.3">
      <c r="A34" s="2">
        <v>56</v>
      </c>
      <c r="B34" s="3">
        <v>-1.0092460000000001</v>
      </c>
      <c r="C34" s="2" t="s">
        <v>974</v>
      </c>
      <c r="D34" s="2" t="s">
        <v>158</v>
      </c>
    </row>
    <row r="35" spans="1:4" ht="15.75" thickBot="1" x14ac:dyDescent="0.3">
      <c r="A35" s="4">
        <v>57</v>
      </c>
      <c r="B35" s="5">
        <v>1.009709</v>
      </c>
      <c r="C35" s="4" t="s">
        <v>972</v>
      </c>
      <c r="D35" s="4" t="s">
        <v>158</v>
      </c>
    </row>
    <row r="36" spans="1:4" ht="15.75" thickBot="1" x14ac:dyDescent="0.3">
      <c r="A36" s="2">
        <v>58</v>
      </c>
      <c r="B36" s="3">
        <v>1.0029859999999999</v>
      </c>
      <c r="C36" s="2" t="s">
        <v>972</v>
      </c>
      <c r="D36" s="2" t="s">
        <v>158</v>
      </c>
    </row>
    <row r="37" spans="1:4" ht="15.75" thickBot="1" x14ac:dyDescent="0.3">
      <c r="A37" s="4">
        <v>62</v>
      </c>
      <c r="B37" s="5">
        <v>1.008386</v>
      </c>
      <c r="C37" s="4" t="s">
        <v>972</v>
      </c>
      <c r="D37" s="4" t="s">
        <v>158</v>
      </c>
    </row>
    <row r="38" spans="1:4" ht="15.75" thickBot="1" x14ac:dyDescent="0.3">
      <c r="A38" s="2">
        <v>64</v>
      </c>
      <c r="B38" s="3">
        <v>-1.020335</v>
      </c>
      <c r="C38" s="2" t="s">
        <v>974</v>
      </c>
      <c r="D38" s="2" t="s">
        <v>158</v>
      </c>
    </row>
    <row r="39" spans="1:4" ht="15.75" thickBot="1" x14ac:dyDescent="0.3">
      <c r="A39" s="4">
        <v>66</v>
      </c>
      <c r="B39" s="5">
        <v>-1.075431</v>
      </c>
      <c r="C39" s="4" t="s">
        <v>974</v>
      </c>
      <c r="D39" s="4" t="s">
        <v>158</v>
      </c>
    </row>
    <row r="40" spans="1:4" ht="15.75" thickBot="1" x14ac:dyDescent="0.3">
      <c r="A40" s="2">
        <v>67</v>
      </c>
      <c r="B40" s="3">
        <v>1.0423230000000001</v>
      </c>
      <c r="C40" s="2" t="s">
        <v>972</v>
      </c>
      <c r="D40" s="2" t="s">
        <v>158</v>
      </c>
    </row>
    <row r="41" spans="1:4" ht="15.75" thickBot="1" x14ac:dyDescent="0.3">
      <c r="A41" s="4">
        <v>68</v>
      </c>
      <c r="B41" s="5">
        <v>1.001582</v>
      </c>
      <c r="C41" s="4" t="s">
        <v>972</v>
      </c>
      <c r="D41" s="4" t="s">
        <v>158</v>
      </c>
    </row>
    <row r="42" spans="1:4" ht="15.75" thickBot="1" x14ac:dyDescent="0.3">
      <c r="A42" s="2">
        <v>70</v>
      </c>
      <c r="B42" s="3">
        <v>-1.1292489999999999</v>
      </c>
      <c r="C42" s="2" t="s">
        <v>974</v>
      </c>
      <c r="D42" s="2" t="s">
        <v>158</v>
      </c>
    </row>
    <row r="43" spans="1:4" ht="15.75" thickBot="1" x14ac:dyDescent="0.3">
      <c r="A43" s="4">
        <v>71</v>
      </c>
      <c r="B43" s="5">
        <v>-1.0970500000000001</v>
      </c>
      <c r="C43" s="4" t="s">
        <v>974</v>
      </c>
      <c r="D43" s="4" t="s">
        <v>158</v>
      </c>
    </row>
    <row r="44" spans="1:4" ht="15.75" thickBot="1" x14ac:dyDescent="0.3">
      <c r="A44" s="2">
        <v>72</v>
      </c>
      <c r="B44" s="3">
        <v>1.067283</v>
      </c>
      <c r="C44" s="2" t="s">
        <v>972</v>
      </c>
      <c r="D44" s="2" t="s">
        <v>158</v>
      </c>
    </row>
    <row r="45" spans="1:4" ht="15.75" thickBot="1" x14ac:dyDescent="0.3">
      <c r="A45" s="4">
        <v>73</v>
      </c>
      <c r="B45" s="5">
        <v>-1.1181460000000001</v>
      </c>
      <c r="C45" s="4" t="s">
        <v>974</v>
      </c>
      <c r="D45" s="4" t="s">
        <v>158</v>
      </c>
    </row>
    <row r="46" spans="1:4" ht="15.75" thickBot="1" x14ac:dyDescent="0.3">
      <c r="A46" s="2">
        <v>75</v>
      </c>
      <c r="B46" s="3">
        <v>1.058311</v>
      </c>
      <c r="C46" s="2" t="s">
        <v>972</v>
      </c>
      <c r="D46" s="2" t="s">
        <v>158</v>
      </c>
    </row>
    <row r="47" spans="1:4" ht="15.75" thickBot="1" x14ac:dyDescent="0.3">
      <c r="A47" s="4">
        <v>77</v>
      </c>
      <c r="B47" s="5">
        <v>1.0007680000000001</v>
      </c>
      <c r="C47" s="4" t="s">
        <v>972</v>
      </c>
      <c r="D47" s="4" t="s">
        <v>158</v>
      </c>
    </row>
    <row r="48" spans="1:4" ht="15.75" thickBot="1" x14ac:dyDescent="0.3">
      <c r="A48" s="2">
        <v>78</v>
      </c>
      <c r="B48" s="3">
        <v>-1.108158</v>
      </c>
      <c r="C48" s="2" t="s">
        <v>974</v>
      </c>
      <c r="D48" s="2" t="s">
        <v>158</v>
      </c>
    </row>
    <row r="49" spans="1:4" ht="15.75" thickBot="1" x14ac:dyDescent="0.3">
      <c r="A49" s="4">
        <v>80</v>
      </c>
      <c r="B49" s="5">
        <v>1.0831010000000001</v>
      </c>
      <c r="C49" s="4" t="s">
        <v>972</v>
      </c>
      <c r="D49" s="4" t="s">
        <v>158</v>
      </c>
    </row>
    <row r="50" spans="1:4" ht="15.75" thickBot="1" x14ac:dyDescent="0.3">
      <c r="A50" s="2">
        <v>82</v>
      </c>
      <c r="B50" s="3">
        <v>-1.0051079999999999</v>
      </c>
      <c r="C50" s="2" t="s">
        <v>974</v>
      </c>
      <c r="D50" s="2" t="s">
        <v>158</v>
      </c>
    </row>
    <row r="51" spans="1:4" ht="15.75" thickBot="1" x14ac:dyDescent="0.3">
      <c r="A51" s="4">
        <v>83</v>
      </c>
      <c r="B51" s="5">
        <v>-1.075008</v>
      </c>
      <c r="C51" s="4" t="s">
        <v>974</v>
      </c>
      <c r="D51" s="4" t="s">
        <v>158</v>
      </c>
    </row>
    <row r="52" spans="1:4" ht="15.75" thickBot="1" x14ac:dyDescent="0.3">
      <c r="A52" s="2">
        <v>84</v>
      </c>
      <c r="B52" s="3">
        <v>-1.046969</v>
      </c>
      <c r="C52" s="2" t="s">
        <v>974</v>
      </c>
      <c r="D52" s="2" t="s">
        <v>158</v>
      </c>
    </row>
    <row r="53" spans="1:4" ht="15.75" thickBot="1" x14ac:dyDescent="0.3">
      <c r="A53" s="4">
        <v>85</v>
      </c>
      <c r="B53" s="5">
        <v>-1.1336059999999999</v>
      </c>
      <c r="C53" s="4" t="s">
        <v>974</v>
      </c>
      <c r="D53" s="4" t="s">
        <v>158</v>
      </c>
    </row>
    <row r="54" spans="1:4" ht="15.75" thickBot="1" x14ac:dyDescent="0.3">
      <c r="A54" s="2">
        <v>86</v>
      </c>
      <c r="B54" s="3">
        <v>-1.03708</v>
      </c>
      <c r="C54" s="2" t="s">
        <v>974</v>
      </c>
      <c r="D54" s="2" t="s">
        <v>158</v>
      </c>
    </row>
    <row r="55" spans="1:4" ht="15.75" thickBot="1" x14ac:dyDescent="0.3">
      <c r="A55" s="4">
        <v>87</v>
      </c>
      <c r="B55" s="5">
        <v>1.0500119999999999</v>
      </c>
      <c r="C55" s="4" t="s">
        <v>972</v>
      </c>
      <c r="D55" s="4" t="s">
        <v>158</v>
      </c>
    </row>
    <row r="56" spans="1:4" ht="15.75" thickBot="1" x14ac:dyDescent="0.3">
      <c r="A56" s="2">
        <v>88</v>
      </c>
      <c r="B56" s="3">
        <v>-1.1193299999999999</v>
      </c>
      <c r="C56" s="2" t="s">
        <v>974</v>
      </c>
      <c r="D56" s="2" t="s">
        <v>158</v>
      </c>
    </row>
    <row r="57" spans="1:4" ht="15.75" thickBot="1" x14ac:dyDescent="0.3">
      <c r="A57" s="4">
        <v>89</v>
      </c>
      <c r="B57" s="5">
        <v>-1.0718890000000001</v>
      </c>
      <c r="C57" s="4" t="s">
        <v>974</v>
      </c>
      <c r="D57" s="4" t="s">
        <v>158</v>
      </c>
    </row>
    <row r="58" spans="1:4" ht="15.75" thickBot="1" x14ac:dyDescent="0.3">
      <c r="A58" s="2">
        <v>92</v>
      </c>
      <c r="B58" s="3">
        <v>1.037269</v>
      </c>
      <c r="C58" s="2" t="s">
        <v>972</v>
      </c>
      <c r="D58" s="2" t="s">
        <v>158</v>
      </c>
    </row>
    <row r="59" spans="1:4" ht="15.75" thickBot="1" x14ac:dyDescent="0.3">
      <c r="A59" s="4">
        <v>93</v>
      </c>
      <c r="B59" s="5">
        <v>-1.0051639999999999</v>
      </c>
      <c r="C59" s="4" t="s">
        <v>974</v>
      </c>
      <c r="D59" s="4" t="s">
        <v>158</v>
      </c>
    </row>
    <row r="60" spans="1:4" ht="15.75" thickBot="1" x14ac:dyDescent="0.3">
      <c r="A60" s="2">
        <v>94</v>
      </c>
      <c r="B60" s="3">
        <v>1.0741369999999999</v>
      </c>
      <c r="C60" s="2" t="s">
        <v>972</v>
      </c>
      <c r="D60" s="2" t="s">
        <v>158</v>
      </c>
    </row>
    <row r="61" spans="1:4" ht="15.75" thickBot="1" x14ac:dyDescent="0.3">
      <c r="A61" s="4">
        <v>95</v>
      </c>
      <c r="B61" s="5">
        <v>1.095834</v>
      </c>
      <c r="C61" s="4" t="s">
        <v>972</v>
      </c>
      <c r="D61" s="4" t="s">
        <v>158</v>
      </c>
    </row>
    <row r="62" spans="1:4" ht="15.75" thickBot="1" x14ac:dyDescent="0.3">
      <c r="A62" s="2">
        <v>97</v>
      </c>
      <c r="B62" s="3">
        <v>-1.0205109999999999</v>
      </c>
      <c r="C62" s="2" t="s">
        <v>974</v>
      </c>
      <c r="D62" s="2" t="s">
        <v>158</v>
      </c>
    </row>
    <row r="63" spans="1:4" ht="15.75" thickBot="1" x14ac:dyDescent="0.3">
      <c r="A63" s="4">
        <v>99</v>
      </c>
      <c r="B63" s="5">
        <v>-1.0000640000000001</v>
      </c>
      <c r="C63" s="4" t="s">
        <v>974</v>
      </c>
      <c r="D63" s="4" t="s">
        <v>158</v>
      </c>
    </row>
    <row r="64" spans="1:4" ht="15.75" thickBot="1" x14ac:dyDescent="0.3">
      <c r="A64" s="2">
        <v>102</v>
      </c>
      <c r="B64" s="3">
        <v>-1.0045919999999999</v>
      </c>
      <c r="C64" s="2" t="s">
        <v>974</v>
      </c>
      <c r="D64" s="2" t="s">
        <v>158</v>
      </c>
    </row>
    <row r="65" spans="1:4" ht="15.75" thickBot="1" x14ac:dyDescent="0.3">
      <c r="A65" s="4">
        <v>105</v>
      </c>
      <c r="B65" s="5">
        <v>1.0250360000000001</v>
      </c>
      <c r="C65" s="4" t="s">
        <v>972</v>
      </c>
      <c r="D65" s="4" t="s">
        <v>158</v>
      </c>
    </row>
    <row r="66" spans="1:4" ht="15.75" thickBot="1" x14ac:dyDescent="0.3">
      <c r="A66" s="2">
        <v>107</v>
      </c>
      <c r="B66" s="3">
        <v>-1.116406</v>
      </c>
      <c r="C66" s="2" t="s">
        <v>974</v>
      </c>
      <c r="D66" s="2" t="s">
        <v>158</v>
      </c>
    </row>
    <row r="67" spans="1:4" ht="15.75" thickBot="1" x14ac:dyDescent="0.3">
      <c r="A67" s="4">
        <v>108</v>
      </c>
      <c r="B67" s="5">
        <v>1.081893</v>
      </c>
      <c r="C67" s="4" t="s">
        <v>972</v>
      </c>
      <c r="D67" s="4" t="s">
        <v>158</v>
      </c>
    </row>
    <row r="68" spans="1:4" ht="15.75" thickBot="1" x14ac:dyDescent="0.3">
      <c r="A68" s="2">
        <v>109</v>
      </c>
      <c r="B68" s="3">
        <v>1.0717270000000001</v>
      </c>
      <c r="C68" s="2" t="s">
        <v>972</v>
      </c>
      <c r="D68" s="2" t="s">
        <v>158</v>
      </c>
    </row>
    <row r="69" spans="1:4" ht="15.75" thickBot="1" x14ac:dyDescent="0.3">
      <c r="A69" s="4">
        <v>110</v>
      </c>
      <c r="B69" s="5">
        <v>-1.1728529999999999</v>
      </c>
      <c r="C69" s="4" t="s">
        <v>974</v>
      </c>
      <c r="D69" s="4" t="s">
        <v>158</v>
      </c>
    </row>
    <row r="70" spans="1:4" ht="15.75" thickBot="1" x14ac:dyDescent="0.3">
      <c r="A70" s="2">
        <v>111</v>
      </c>
      <c r="B70" s="3">
        <v>-1.0126189999999999</v>
      </c>
      <c r="C70" s="2" t="s">
        <v>974</v>
      </c>
      <c r="D70" s="2" t="s">
        <v>158</v>
      </c>
    </row>
    <row r="71" spans="1:4" ht="15.75" thickBot="1" x14ac:dyDescent="0.3">
      <c r="A71" s="4">
        <v>112</v>
      </c>
      <c r="B71" s="5">
        <v>1.060317</v>
      </c>
      <c r="C71" s="4" t="s">
        <v>972</v>
      </c>
      <c r="D71" s="4" t="s">
        <v>158</v>
      </c>
    </row>
    <row r="72" spans="1:4" ht="15.75" thickBot="1" x14ac:dyDescent="0.3">
      <c r="A72" s="2">
        <v>113</v>
      </c>
      <c r="B72" s="3">
        <v>1.0521119999999999</v>
      </c>
      <c r="C72" s="2" t="s">
        <v>972</v>
      </c>
      <c r="D72" s="2" t="s">
        <v>158</v>
      </c>
    </row>
    <row r="73" spans="1:4" ht="15.75" thickBot="1" x14ac:dyDescent="0.3">
      <c r="A73" s="4" t="s">
        <v>971</v>
      </c>
      <c r="B73" s="5">
        <v>1.0571710000000001</v>
      </c>
      <c r="C73" s="4" t="s">
        <v>972</v>
      </c>
      <c r="D73" s="4" t="s">
        <v>26</v>
      </c>
    </row>
    <row r="74" spans="1:4" ht="15.75" thickBot="1" x14ac:dyDescent="0.3">
      <c r="A74" s="2" t="s">
        <v>973</v>
      </c>
      <c r="B74" s="3">
        <v>-1.0023500000000001</v>
      </c>
      <c r="C74" s="2" t="s">
        <v>974</v>
      </c>
      <c r="D74" s="2" t="s">
        <v>26</v>
      </c>
    </row>
    <row r="75" spans="1:4" ht="15.75" thickBot="1" x14ac:dyDescent="0.3">
      <c r="A75" s="4" t="s">
        <v>975</v>
      </c>
      <c r="B75" s="5">
        <v>-1.0670759999999999</v>
      </c>
      <c r="C75" s="4" t="s">
        <v>974</v>
      </c>
      <c r="D75" s="4" t="s">
        <v>26</v>
      </c>
    </row>
    <row r="76" spans="1:4" ht="15.75" thickBot="1" x14ac:dyDescent="0.3">
      <c r="A76" s="2" t="s">
        <v>976</v>
      </c>
      <c r="B76" s="3">
        <v>-1.04091</v>
      </c>
      <c r="C76" s="2" t="s">
        <v>974</v>
      </c>
      <c r="D76" s="2" t="s">
        <v>26</v>
      </c>
    </row>
    <row r="77" spans="1:4" ht="15.75" thickBot="1" x14ac:dyDescent="0.3">
      <c r="A77" s="4" t="s">
        <v>977</v>
      </c>
      <c r="B77" s="5">
        <v>1.0658909999999999</v>
      </c>
      <c r="C77" s="4" t="s">
        <v>972</v>
      </c>
      <c r="D77" s="4" t="s">
        <v>167</v>
      </c>
    </row>
    <row r="78" spans="1:4" ht="15.75" thickBot="1" x14ac:dyDescent="0.3">
      <c r="A78" s="2" t="s">
        <v>978</v>
      </c>
      <c r="B78" s="3">
        <v>-1.0051509999999999</v>
      </c>
      <c r="C78" s="2" t="s">
        <v>974</v>
      </c>
      <c r="D78" s="2" t="s">
        <v>158</v>
      </c>
    </row>
    <row r="79" spans="1:4" ht="15.75" thickBot="1" x14ac:dyDescent="0.3">
      <c r="A79" s="4" t="s">
        <v>979</v>
      </c>
      <c r="B79" s="5">
        <v>1.0249010000000001</v>
      </c>
      <c r="C79" s="4" t="s">
        <v>972</v>
      </c>
      <c r="D79" s="4" t="s">
        <v>158</v>
      </c>
    </row>
    <row r="80" spans="1:4" ht="15.75" thickBot="1" x14ac:dyDescent="0.3">
      <c r="A80" s="2" t="s">
        <v>980</v>
      </c>
      <c r="B80" s="3">
        <v>1.016011</v>
      </c>
      <c r="C80" s="2" t="s">
        <v>972</v>
      </c>
      <c r="D80" s="2" t="s">
        <v>158</v>
      </c>
    </row>
    <row r="81" spans="1:4" ht="15.75" thickBot="1" x14ac:dyDescent="0.3">
      <c r="A81" s="4" t="s">
        <v>981</v>
      </c>
      <c r="B81" s="5">
        <v>1.0116050000000001</v>
      </c>
      <c r="C81" s="4" t="s">
        <v>972</v>
      </c>
      <c r="D81" s="4" t="s">
        <v>158</v>
      </c>
    </row>
    <row r="82" spans="1:4" ht="15.75" thickBot="1" x14ac:dyDescent="0.3">
      <c r="A82" s="2" t="s">
        <v>982</v>
      </c>
      <c r="B82" s="3">
        <v>-1.049213</v>
      </c>
      <c r="C82" s="2" t="s">
        <v>974</v>
      </c>
      <c r="D82" s="2" t="s">
        <v>158</v>
      </c>
    </row>
    <row r="83" spans="1:4" ht="15.75" thickBot="1" x14ac:dyDescent="0.3">
      <c r="A83" s="4" t="s">
        <v>983</v>
      </c>
      <c r="B83" s="5">
        <v>1.0077499999999999</v>
      </c>
      <c r="C83" s="4" t="s">
        <v>972</v>
      </c>
      <c r="D83" s="4" t="s">
        <v>158</v>
      </c>
    </row>
    <row r="84" spans="1:4" ht="15.75" thickBot="1" x14ac:dyDescent="0.3">
      <c r="A84" s="2" t="s">
        <v>984</v>
      </c>
      <c r="B84" s="3">
        <v>1.010499</v>
      </c>
      <c r="C84" s="2" t="s">
        <v>972</v>
      </c>
      <c r="D84" s="2" t="s">
        <v>158</v>
      </c>
    </row>
    <row r="85" spans="1:4" ht="15.75" thickBot="1" x14ac:dyDescent="0.3">
      <c r="A85" s="4" t="s">
        <v>985</v>
      </c>
      <c r="B85" s="5">
        <v>-1.0130920000000001</v>
      </c>
      <c r="C85" s="4" t="s">
        <v>974</v>
      </c>
      <c r="D85" s="4" t="s">
        <v>158</v>
      </c>
    </row>
    <row r="86" spans="1:4" ht="15.75" thickBot="1" x14ac:dyDescent="0.3">
      <c r="A86" s="2" t="s">
        <v>986</v>
      </c>
      <c r="B86" s="3">
        <v>-1.0193810000000001</v>
      </c>
      <c r="C86" s="2" t="s">
        <v>974</v>
      </c>
      <c r="D86" s="2" t="s">
        <v>158</v>
      </c>
    </row>
    <row r="87" spans="1:4" ht="15.75" thickBot="1" x14ac:dyDescent="0.3">
      <c r="A87" s="4" t="s">
        <v>987</v>
      </c>
      <c r="B87" s="5">
        <v>-1.0781529999999999</v>
      </c>
      <c r="C87" s="4" t="s">
        <v>974</v>
      </c>
      <c r="D87" s="4" t="s">
        <v>158</v>
      </c>
    </row>
    <row r="88" spans="1:4" ht="15.75" thickBot="1" x14ac:dyDescent="0.3">
      <c r="A88" s="2" t="s">
        <v>988</v>
      </c>
      <c r="B88" s="3">
        <v>1.0488500000000001</v>
      </c>
      <c r="C88" s="2" t="s">
        <v>972</v>
      </c>
      <c r="D88" s="2" t="s">
        <v>158</v>
      </c>
    </row>
    <row r="89" spans="1:4" ht="15.75" thickBot="1" x14ac:dyDescent="0.3">
      <c r="A89" s="4" t="s">
        <v>989</v>
      </c>
      <c r="B89" s="5">
        <v>-1.0160439999999999</v>
      </c>
      <c r="C89" s="4" t="s">
        <v>974</v>
      </c>
      <c r="D89" s="4" t="s">
        <v>158</v>
      </c>
    </row>
    <row r="90" spans="1:4" ht="15.75" thickBot="1" x14ac:dyDescent="0.3">
      <c r="A90" s="2" t="s">
        <v>990</v>
      </c>
      <c r="B90" s="3">
        <v>-1.000443</v>
      </c>
      <c r="C90" s="2" t="s">
        <v>974</v>
      </c>
      <c r="D90" s="2" t="s">
        <v>158</v>
      </c>
    </row>
    <row r="91" spans="1:4" ht="15.75" thickBot="1" x14ac:dyDescent="0.3">
      <c r="A91" s="4" t="s">
        <v>991</v>
      </c>
      <c r="B91" s="5">
        <v>-1.001215</v>
      </c>
      <c r="C91" s="4" t="s">
        <v>974</v>
      </c>
      <c r="D91" s="4" t="s">
        <v>158</v>
      </c>
    </row>
    <row r="92" spans="1:4" ht="15.75" thickBot="1" x14ac:dyDescent="0.3">
      <c r="A92" s="2" t="s">
        <v>992</v>
      </c>
      <c r="B92" s="3">
        <v>-1.0082249999999999</v>
      </c>
      <c r="C92" s="2" t="s">
        <v>974</v>
      </c>
      <c r="D92" s="2" t="s">
        <v>158</v>
      </c>
    </row>
    <row r="93" spans="1:4" ht="15.75" thickBot="1" x14ac:dyDescent="0.3">
      <c r="A93" s="4" t="s">
        <v>993</v>
      </c>
      <c r="B93" s="5">
        <v>1.010756</v>
      </c>
      <c r="C93" s="4" t="s">
        <v>972</v>
      </c>
      <c r="D93" s="4" t="s">
        <v>158</v>
      </c>
    </row>
    <row r="95" spans="1:4" x14ac:dyDescent="0.25">
      <c r="A95" t="s">
        <v>994</v>
      </c>
      <c r="B95">
        <f>AVERAGE(B2:B93)</f>
        <v>-2.9244271739130464E-2</v>
      </c>
    </row>
    <row r="96" spans="1:4" x14ac:dyDescent="0.25">
      <c r="A96" t="s">
        <v>995</v>
      </c>
      <c r="B96">
        <f>MEDIAN(B2:B93)</f>
        <v>-1.0002534999999999</v>
      </c>
    </row>
    <row r="97" spans="1:2" x14ac:dyDescent="0.25">
      <c r="A97" t="s">
        <v>996</v>
      </c>
      <c r="B97">
        <f>MAX(B2:B93)</f>
        <v>1.1135539999999999</v>
      </c>
    </row>
    <row r="98" spans="1:2" x14ac:dyDescent="0.25">
      <c r="A98" t="s">
        <v>997</v>
      </c>
      <c r="B98">
        <f>MIN(B2:B93)</f>
        <v>-1.1728529999999999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B1048576"/>
    </sheetView>
  </sheetViews>
  <sheetFormatPr defaultRowHeight="15" x14ac:dyDescent="0.25"/>
  <cols>
    <col min="1" max="1" width="9.42578125" customWidth="1"/>
    <col min="2" max="2" width="13.140625" customWidth="1"/>
    <col min="4" max="4" width="15.5703125" customWidth="1"/>
  </cols>
  <sheetData>
    <row r="1" spans="1:4" x14ac:dyDescent="0.25">
      <c r="A1" t="s">
        <v>967</v>
      </c>
      <c r="B1" t="s">
        <v>968</v>
      </c>
      <c r="C1" t="s">
        <v>969</v>
      </c>
      <c r="D1" t="s">
        <v>970</v>
      </c>
    </row>
    <row r="2" spans="1:4" x14ac:dyDescent="0.25">
      <c r="A2">
        <v>1.0571710000000001</v>
      </c>
      <c r="B2" t="s">
        <v>971</v>
      </c>
      <c r="C2" t="s">
        <v>972</v>
      </c>
      <c r="D2" t="s">
        <v>26</v>
      </c>
    </row>
    <row r="3" spans="1:4" x14ac:dyDescent="0.25">
      <c r="A3">
        <v>-1.0023500000000001</v>
      </c>
      <c r="B3" t="s">
        <v>973</v>
      </c>
      <c r="C3" t="s">
        <v>974</v>
      </c>
      <c r="D3" t="s">
        <v>26</v>
      </c>
    </row>
    <row r="4" spans="1:4" x14ac:dyDescent="0.25">
      <c r="A4">
        <v>-1.0670759999999999</v>
      </c>
      <c r="B4" t="s">
        <v>975</v>
      </c>
      <c r="C4" t="s">
        <v>974</v>
      </c>
      <c r="D4" t="s">
        <v>26</v>
      </c>
    </row>
    <row r="5" spans="1:4" x14ac:dyDescent="0.25">
      <c r="A5">
        <v>-1.04091</v>
      </c>
      <c r="B5" t="s">
        <v>976</v>
      </c>
      <c r="C5" t="s">
        <v>974</v>
      </c>
      <c r="D5" t="s">
        <v>26</v>
      </c>
    </row>
    <row r="6" spans="1:4" x14ac:dyDescent="0.25">
      <c r="A6">
        <v>1.0658909999999999</v>
      </c>
      <c r="B6" t="s">
        <v>977</v>
      </c>
      <c r="C6" t="s">
        <v>972</v>
      </c>
      <c r="D6" t="s">
        <v>167</v>
      </c>
    </row>
    <row r="7" spans="1:4" x14ac:dyDescent="0.25">
      <c r="A7">
        <v>-1.0051509999999999</v>
      </c>
      <c r="B7" t="s">
        <v>978</v>
      </c>
      <c r="C7" t="s">
        <v>974</v>
      </c>
      <c r="D7" t="s">
        <v>158</v>
      </c>
    </row>
    <row r="8" spans="1:4" x14ac:dyDescent="0.25">
      <c r="A8">
        <v>1.0249010000000001</v>
      </c>
      <c r="B8" t="s">
        <v>979</v>
      </c>
      <c r="C8" t="s">
        <v>972</v>
      </c>
      <c r="D8" t="s">
        <v>158</v>
      </c>
    </row>
    <row r="9" spans="1:4" x14ac:dyDescent="0.25">
      <c r="A9">
        <v>1.016011</v>
      </c>
      <c r="B9" t="s">
        <v>980</v>
      </c>
      <c r="C9" t="s">
        <v>972</v>
      </c>
      <c r="D9" t="s">
        <v>158</v>
      </c>
    </row>
    <row r="10" spans="1:4" x14ac:dyDescent="0.25">
      <c r="A10">
        <v>1.0116050000000001</v>
      </c>
      <c r="B10" t="s">
        <v>981</v>
      </c>
      <c r="C10" t="s">
        <v>972</v>
      </c>
      <c r="D10" t="s">
        <v>158</v>
      </c>
    </row>
    <row r="11" spans="1:4" x14ac:dyDescent="0.25">
      <c r="A11">
        <v>-1.049213</v>
      </c>
      <c r="B11" t="s">
        <v>982</v>
      </c>
      <c r="C11" t="s">
        <v>974</v>
      </c>
      <c r="D11" t="s">
        <v>158</v>
      </c>
    </row>
    <row r="12" spans="1:4" x14ac:dyDescent="0.25">
      <c r="A12">
        <v>1.0077499999999999</v>
      </c>
      <c r="B12" t="s">
        <v>983</v>
      </c>
      <c r="C12" t="s">
        <v>972</v>
      </c>
      <c r="D12" t="s">
        <v>158</v>
      </c>
    </row>
    <row r="13" spans="1:4" x14ac:dyDescent="0.25">
      <c r="A13">
        <v>1.010499</v>
      </c>
      <c r="B13" t="s">
        <v>984</v>
      </c>
      <c r="C13" t="s">
        <v>972</v>
      </c>
      <c r="D13" t="s">
        <v>158</v>
      </c>
    </row>
    <row r="14" spans="1:4" x14ac:dyDescent="0.25">
      <c r="A14">
        <v>-1.0130920000000001</v>
      </c>
      <c r="B14" t="s">
        <v>985</v>
      </c>
      <c r="C14" t="s">
        <v>974</v>
      </c>
      <c r="D14" t="s">
        <v>158</v>
      </c>
    </row>
    <row r="15" spans="1:4" x14ac:dyDescent="0.25">
      <c r="A15">
        <v>-1.0193810000000001</v>
      </c>
      <c r="B15" t="s">
        <v>986</v>
      </c>
      <c r="C15" t="s">
        <v>974</v>
      </c>
      <c r="D15" t="s">
        <v>158</v>
      </c>
    </row>
    <row r="16" spans="1:4" x14ac:dyDescent="0.25">
      <c r="A16">
        <v>-1.0781529999999999</v>
      </c>
      <c r="B16" t="s">
        <v>987</v>
      </c>
      <c r="C16" t="s">
        <v>974</v>
      </c>
      <c r="D16" t="s">
        <v>158</v>
      </c>
    </row>
    <row r="17" spans="1:4" x14ac:dyDescent="0.25">
      <c r="A17">
        <v>1.0488500000000001</v>
      </c>
      <c r="B17" t="s">
        <v>988</v>
      </c>
      <c r="C17" t="s">
        <v>972</v>
      </c>
      <c r="D17" t="s">
        <v>158</v>
      </c>
    </row>
    <row r="18" spans="1:4" x14ac:dyDescent="0.25">
      <c r="A18">
        <v>-1.0160439999999999</v>
      </c>
      <c r="B18" t="s">
        <v>989</v>
      </c>
      <c r="C18" t="s">
        <v>974</v>
      </c>
      <c r="D18" t="s">
        <v>158</v>
      </c>
    </row>
    <row r="19" spans="1:4" x14ac:dyDescent="0.25">
      <c r="A19">
        <v>-1.000443</v>
      </c>
      <c r="B19" t="s">
        <v>990</v>
      </c>
      <c r="C19" t="s">
        <v>974</v>
      </c>
      <c r="D19" t="s">
        <v>158</v>
      </c>
    </row>
    <row r="20" spans="1:4" x14ac:dyDescent="0.25">
      <c r="A20">
        <v>-1.001215</v>
      </c>
      <c r="B20" t="s">
        <v>991</v>
      </c>
      <c r="C20" t="s">
        <v>974</v>
      </c>
      <c r="D20" t="s">
        <v>158</v>
      </c>
    </row>
    <row r="21" spans="1:4" x14ac:dyDescent="0.25">
      <c r="A21">
        <v>-1.0082249999999999</v>
      </c>
      <c r="B21" t="s">
        <v>992</v>
      </c>
      <c r="C21" t="s">
        <v>974</v>
      </c>
      <c r="D21" t="s">
        <v>158</v>
      </c>
    </row>
    <row r="22" spans="1:4" x14ac:dyDescent="0.25">
      <c r="A22">
        <v>1.010756</v>
      </c>
      <c r="B22" t="s">
        <v>993</v>
      </c>
      <c r="C22" t="s">
        <v>972</v>
      </c>
      <c r="D22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D110" sqref="D1:D1048576"/>
    </sheetView>
  </sheetViews>
  <sheetFormatPr defaultRowHeight="15" x14ac:dyDescent="0.25"/>
  <cols>
    <col min="4" max="4" width="12" bestFit="1" customWidth="1"/>
    <col min="5" max="9" width="12" customWidth="1"/>
    <col min="10" max="10" width="15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1002</v>
      </c>
      <c r="F1" t="s">
        <v>1003</v>
      </c>
      <c r="G1" t="s">
        <v>1004</v>
      </c>
      <c r="H1" t="s">
        <v>1005</v>
      </c>
      <c r="I1" t="s">
        <v>1006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>
        <v>1</v>
      </c>
      <c r="B2">
        <v>1.0386687999670601</v>
      </c>
      <c r="C2" t="s">
        <v>24</v>
      </c>
      <c r="D2">
        <v>7.5067281968935903E-2</v>
      </c>
      <c r="E2">
        <f>D2/2</f>
        <v>3.7533640984467952E-2</v>
      </c>
      <c r="F2">
        <f>(K2-K3)/2</f>
        <v>1.910126479916445E-3</v>
      </c>
      <c r="G2">
        <f t="shared" ref="G2:G41" si="0">E2+F2</f>
        <v>3.9443767464384397E-2</v>
      </c>
      <c r="H2">
        <f>LARGE(G2:G3,1)/LARGE(G2:G3,2)</f>
        <v>1.107239642493578</v>
      </c>
      <c r="I2">
        <f>IF(AND(G2&gt;G3,M2&lt;M3),H2,IF(AND(G3&gt;G2,M3&lt;M2),H2,(H2*(-1))))</f>
        <v>1.107239642493578</v>
      </c>
      <c r="J2">
        <v>9.7587466559616698E-2</v>
      </c>
      <c r="K2">
        <v>0.10261444784271199</v>
      </c>
      <c r="L2" t="s">
        <v>25</v>
      </c>
      <c r="M2">
        <v>40.46</v>
      </c>
      <c r="N2">
        <v>27.827999999999999</v>
      </c>
      <c r="O2">
        <v>40.46</v>
      </c>
      <c r="P2">
        <v>40.46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26</v>
      </c>
      <c r="X2" t="s">
        <v>27</v>
      </c>
      <c r="Y2" t="s">
        <v>28</v>
      </c>
      <c r="Z2" t="s">
        <v>29</v>
      </c>
      <c r="AA2" t="s">
        <v>32</v>
      </c>
      <c r="AB2" t="s">
        <v>33</v>
      </c>
      <c r="AC2">
        <v>3034</v>
      </c>
    </row>
    <row r="3" spans="1:29" x14ac:dyDescent="0.25">
      <c r="A3">
        <v>1</v>
      </c>
      <c r="B3">
        <v>1.0386687999670601</v>
      </c>
      <c r="C3" t="s">
        <v>34</v>
      </c>
      <c r="D3">
        <v>7.5067281968935903E-2</v>
      </c>
      <c r="E3">
        <f t="shared" ref="E3:E41" si="1">D3/2</f>
        <v>3.7533640984467952E-2</v>
      </c>
      <c r="F3">
        <f>(K3-K2)/2</f>
        <v>-1.910126479916445E-3</v>
      </c>
      <c r="G3">
        <f t="shared" si="0"/>
        <v>3.5623514504551507E-2</v>
      </c>
      <c r="J3">
        <v>9.7587466559616698E-2</v>
      </c>
      <c r="K3">
        <v>9.8794194882879105E-2</v>
      </c>
      <c r="L3" t="s">
        <v>25</v>
      </c>
      <c r="M3">
        <v>68.287999999999997</v>
      </c>
      <c r="N3">
        <v>27.827999999999999</v>
      </c>
      <c r="O3">
        <v>61.143999999999998</v>
      </c>
      <c r="P3">
        <v>72.352999999999994</v>
      </c>
      <c r="Q3" t="s">
        <v>26</v>
      </c>
      <c r="R3" t="s">
        <v>27</v>
      </c>
      <c r="S3" t="s">
        <v>35</v>
      </c>
      <c r="T3" t="s">
        <v>35</v>
      </c>
      <c r="U3" t="s">
        <v>35</v>
      </c>
      <c r="V3" t="s">
        <v>36</v>
      </c>
      <c r="W3" t="s">
        <v>26</v>
      </c>
      <c r="X3" t="s">
        <v>27</v>
      </c>
      <c r="Y3" t="s">
        <v>28</v>
      </c>
      <c r="Z3" t="s">
        <v>29</v>
      </c>
      <c r="AA3" t="s">
        <v>32</v>
      </c>
      <c r="AB3" t="s">
        <v>33</v>
      </c>
      <c r="AC3">
        <v>3034</v>
      </c>
    </row>
    <row r="4" spans="1:29" x14ac:dyDescent="0.25">
      <c r="A4">
        <v>2</v>
      </c>
      <c r="B4">
        <v>-1.0055684429016001</v>
      </c>
      <c r="C4" t="s">
        <v>37</v>
      </c>
      <c r="D4">
        <v>0.135812728371043</v>
      </c>
      <c r="E4">
        <f t="shared" si="1"/>
        <v>6.7906364185521498E-2</v>
      </c>
      <c r="F4">
        <f>(K4-K5)/2</f>
        <v>-5.1785547811400434E-4</v>
      </c>
      <c r="G4">
        <f t="shared" si="0"/>
        <v>6.7388508707407493E-2</v>
      </c>
      <c r="H4">
        <f>LARGE(G4:G5,1)/LARGE(G4:G5,2)</f>
        <v>1.0153692517625659</v>
      </c>
      <c r="I4">
        <f t="shared" ref="I4:I40" si="2">IF(AND(G4&gt;G5,M4&lt;M5),H4,IF(AND(G5&gt;G4,M5&lt;M4),H4,(H4*(-1))))</f>
        <v>-1.0153692517625659</v>
      </c>
      <c r="J4">
        <v>0.176556546882356</v>
      </c>
      <c r="K4">
        <v>0.18599651186698399</v>
      </c>
      <c r="L4" t="s">
        <v>38</v>
      </c>
      <c r="M4">
        <v>30.902999999999999</v>
      </c>
      <c r="N4">
        <v>23.630299999999998</v>
      </c>
      <c r="O4">
        <v>30.722000000000001</v>
      </c>
      <c r="P4">
        <v>30.998999999999999</v>
      </c>
      <c r="Q4" t="s">
        <v>26</v>
      </c>
      <c r="R4" t="s">
        <v>27</v>
      </c>
      <c r="S4" t="s">
        <v>35</v>
      </c>
      <c r="T4" t="s">
        <v>35</v>
      </c>
      <c r="U4" t="s">
        <v>35</v>
      </c>
      <c r="V4" t="s">
        <v>39</v>
      </c>
      <c r="W4" t="s">
        <v>26</v>
      </c>
      <c r="X4" t="s">
        <v>40</v>
      </c>
      <c r="Y4" t="s">
        <v>35</v>
      </c>
      <c r="Z4" t="s">
        <v>35</v>
      </c>
      <c r="AA4" t="s">
        <v>35</v>
      </c>
      <c r="AB4" t="s">
        <v>41</v>
      </c>
      <c r="AC4">
        <v>4683</v>
      </c>
    </row>
    <row r="5" spans="1:29" x14ac:dyDescent="0.25">
      <c r="A5">
        <v>2</v>
      </c>
      <c r="B5">
        <v>-1.0055684429016001</v>
      </c>
      <c r="C5" t="s">
        <v>42</v>
      </c>
      <c r="D5">
        <v>0.135812728371043</v>
      </c>
      <c r="E5">
        <f t="shared" si="1"/>
        <v>6.7906364185521498E-2</v>
      </c>
      <c r="F5">
        <f>(K5-K4)/2</f>
        <v>5.1785547811400434E-4</v>
      </c>
      <c r="G5">
        <f t="shared" si="0"/>
        <v>6.8424219663635502E-2</v>
      </c>
      <c r="J5">
        <v>0.176556546882356</v>
      </c>
      <c r="K5">
        <v>0.187032222823212</v>
      </c>
      <c r="L5" t="s">
        <v>38</v>
      </c>
      <c r="M5">
        <v>54.533299999999997</v>
      </c>
      <c r="N5">
        <v>23.630299999999998</v>
      </c>
      <c r="O5">
        <v>54.533299999999997</v>
      </c>
      <c r="P5">
        <v>54.533299999999997</v>
      </c>
      <c r="Q5" t="s">
        <v>26</v>
      </c>
      <c r="R5" t="s">
        <v>27</v>
      </c>
      <c r="S5" t="s">
        <v>35</v>
      </c>
      <c r="T5" t="s">
        <v>35</v>
      </c>
      <c r="U5" t="s">
        <v>35</v>
      </c>
      <c r="V5" t="s">
        <v>43</v>
      </c>
      <c r="W5" t="s">
        <v>26</v>
      </c>
      <c r="X5" t="s">
        <v>40</v>
      </c>
      <c r="Y5" t="s">
        <v>35</v>
      </c>
      <c r="Z5" t="s">
        <v>35</v>
      </c>
      <c r="AA5" t="s">
        <v>35</v>
      </c>
      <c r="AB5" t="s">
        <v>41</v>
      </c>
      <c r="AC5">
        <v>4683</v>
      </c>
    </row>
    <row r="6" spans="1:29" x14ac:dyDescent="0.25">
      <c r="A6">
        <v>3</v>
      </c>
      <c r="B6">
        <v>1.1162867291949701</v>
      </c>
      <c r="C6" t="s">
        <v>44</v>
      </c>
      <c r="D6">
        <v>0.111383495934034</v>
      </c>
      <c r="E6">
        <f t="shared" si="1"/>
        <v>5.5691747967017001E-2</v>
      </c>
      <c r="F6">
        <f>(K6-K7)/2</f>
        <v>8.8060053647485009E-3</v>
      </c>
      <c r="G6">
        <f t="shared" si="0"/>
        <v>6.4497753331765495E-2</v>
      </c>
      <c r="H6">
        <f>LARGE(G6:G7,1)/LARGE(G6:G7,2)</f>
        <v>1.3756368088034689</v>
      </c>
      <c r="I6">
        <f t="shared" si="2"/>
        <v>1.3756368088034689</v>
      </c>
      <c r="J6">
        <v>0.144798544714244</v>
      </c>
      <c r="K6">
        <v>0.16906532661016699</v>
      </c>
      <c r="L6" t="s">
        <v>45</v>
      </c>
      <c r="M6">
        <v>30.419</v>
      </c>
      <c r="N6">
        <v>28.326000000000001</v>
      </c>
      <c r="O6">
        <v>30.419</v>
      </c>
      <c r="P6">
        <v>30.419</v>
      </c>
      <c r="Q6" t="s">
        <v>26</v>
      </c>
      <c r="R6" t="s">
        <v>46</v>
      </c>
      <c r="S6" t="s">
        <v>35</v>
      </c>
      <c r="T6" t="s">
        <v>35</v>
      </c>
      <c r="U6" t="s">
        <v>35</v>
      </c>
      <c r="V6" t="s">
        <v>47</v>
      </c>
      <c r="W6" t="s">
        <v>26</v>
      </c>
      <c r="X6" t="s">
        <v>46</v>
      </c>
      <c r="Y6" t="s">
        <v>35</v>
      </c>
      <c r="Z6" t="s">
        <v>35</v>
      </c>
      <c r="AA6" t="s">
        <v>35</v>
      </c>
      <c r="AB6" t="s">
        <v>48</v>
      </c>
      <c r="AC6">
        <v>6271</v>
      </c>
    </row>
    <row r="7" spans="1:29" x14ac:dyDescent="0.25">
      <c r="A7">
        <v>3</v>
      </c>
      <c r="B7">
        <v>1.1162867291949701</v>
      </c>
      <c r="C7" t="s">
        <v>49</v>
      </c>
      <c r="D7">
        <v>0.111383495934034</v>
      </c>
      <c r="E7">
        <f t="shared" si="1"/>
        <v>5.5691747967017001E-2</v>
      </c>
      <c r="F7">
        <f>(K7-K6)/2</f>
        <v>-8.8060053647485009E-3</v>
      </c>
      <c r="G7">
        <f t="shared" si="0"/>
        <v>4.68857426022685E-2</v>
      </c>
      <c r="J7">
        <v>0.144798544714244</v>
      </c>
      <c r="K7">
        <v>0.15145331588066999</v>
      </c>
      <c r="L7" t="s">
        <v>45</v>
      </c>
      <c r="M7">
        <v>58.744999999999997</v>
      </c>
      <c r="N7">
        <v>28.326000000000001</v>
      </c>
      <c r="O7">
        <v>55.869</v>
      </c>
      <c r="P7">
        <v>59.305999999999997</v>
      </c>
      <c r="Q7" t="s">
        <v>26</v>
      </c>
      <c r="R7" t="s">
        <v>46</v>
      </c>
      <c r="S7" t="s">
        <v>50</v>
      </c>
      <c r="T7" t="s">
        <v>51</v>
      </c>
      <c r="U7" t="s">
        <v>52</v>
      </c>
      <c r="V7" t="s">
        <v>53</v>
      </c>
      <c r="W7" t="s">
        <v>26</v>
      </c>
      <c r="X7" t="s">
        <v>46</v>
      </c>
      <c r="Y7" t="s">
        <v>35</v>
      </c>
      <c r="Z7" t="s">
        <v>35</v>
      </c>
      <c r="AA7" t="s">
        <v>35</v>
      </c>
      <c r="AB7" t="s">
        <v>48</v>
      </c>
      <c r="AC7">
        <v>6271</v>
      </c>
    </row>
    <row r="8" spans="1:29" x14ac:dyDescent="0.25">
      <c r="A8">
        <v>4</v>
      </c>
      <c r="B8">
        <v>-1.06402118808048</v>
      </c>
      <c r="C8" t="s">
        <v>54</v>
      </c>
      <c r="D8">
        <v>0.14701393795678999</v>
      </c>
      <c r="E8">
        <f t="shared" si="1"/>
        <v>7.3506968978394996E-2</v>
      </c>
      <c r="F8">
        <f>(K8-K9)/2</f>
        <v>6.1232782157859961E-3</v>
      </c>
      <c r="G8">
        <f t="shared" si="0"/>
        <v>7.9630247194180992E-2</v>
      </c>
      <c r="H8">
        <f>LARGE(G8:G9,1)/LARGE(G8:G9,2)</f>
        <v>1.1817436280644866</v>
      </c>
      <c r="I8">
        <f t="shared" si="2"/>
        <v>-1.1817436280644866</v>
      </c>
      <c r="J8">
        <v>0.191118119343827</v>
      </c>
      <c r="K8">
        <v>0.203535671781575</v>
      </c>
      <c r="L8" t="s">
        <v>55</v>
      </c>
      <c r="M8">
        <v>35.024999999999999</v>
      </c>
      <c r="N8">
        <v>20.346</v>
      </c>
      <c r="O8">
        <v>35.030999999999999</v>
      </c>
      <c r="P8">
        <v>32.133000000000003</v>
      </c>
      <c r="Q8" t="s">
        <v>26</v>
      </c>
      <c r="R8" t="s">
        <v>40</v>
      </c>
      <c r="S8" t="s">
        <v>35</v>
      </c>
      <c r="T8" t="s">
        <v>35</v>
      </c>
      <c r="U8" t="s">
        <v>35</v>
      </c>
      <c r="V8" t="s">
        <v>56</v>
      </c>
      <c r="W8" t="s">
        <v>26</v>
      </c>
      <c r="X8" t="s">
        <v>40</v>
      </c>
      <c r="Y8" t="s">
        <v>35</v>
      </c>
      <c r="Z8" t="s">
        <v>35</v>
      </c>
      <c r="AA8" t="s">
        <v>35</v>
      </c>
      <c r="AB8" t="s">
        <v>57</v>
      </c>
      <c r="AC8">
        <v>6379</v>
      </c>
    </row>
    <row r="9" spans="1:29" x14ac:dyDescent="0.25">
      <c r="A9">
        <v>4</v>
      </c>
      <c r="B9">
        <v>-1.06402118808048</v>
      </c>
      <c r="C9" t="s">
        <v>58</v>
      </c>
      <c r="D9">
        <v>0.14701393795678999</v>
      </c>
      <c r="E9">
        <f t="shared" si="1"/>
        <v>7.3506968978394996E-2</v>
      </c>
      <c r="F9">
        <f>(K9-K8)/2</f>
        <v>-6.1232782157859961E-3</v>
      </c>
      <c r="G9">
        <f t="shared" si="0"/>
        <v>6.7383690762609E-2</v>
      </c>
      <c r="J9">
        <v>0.191118119343827</v>
      </c>
      <c r="K9">
        <v>0.19128911535000301</v>
      </c>
      <c r="L9" t="s">
        <v>55</v>
      </c>
      <c r="M9">
        <v>14.679</v>
      </c>
      <c r="N9">
        <v>20.346</v>
      </c>
      <c r="O9">
        <v>14.683999999999999</v>
      </c>
      <c r="P9">
        <v>13.887</v>
      </c>
      <c r="Q9" t="s">
        <v>26</v>
      </c>
      <c r="R9" t="s">
        <v>40</v>
      </c>
      <c r="S9" t="s">
        <v>35</v>
      </c>
      <c r="T9" t="s">
        <v>35</v>
      </c>
      <c r="U9" t="s">
        <v>35</v>
      </c>
      <c r="V9" t="s">
        <v>59</v>
      </c>
      <c r="W9" t="s">
        <v>26</v>
      </c>
      <c r="X9" t="s">
        <v>40</v>
      </c>
      <c r="Y9" t="s">
        <v>35</v>
      </c>
      <c r="Z9" t="s">
        <v>35</v>
      </c>
      <c r="AA9" t="s">
        <v>35</v>
      </c>
      <c r="AB9" t="s">
        <v>57</v>
      </c>
      <c r="AC9">
        <v>6379</v>
      </c>
    </row>
    <row r="10" spans="1:29" x14ac:dyDescent="0.25">
      <c r="A10">
        <v>5</v>
      </c>
      <c r="B10">
        <v>-1.0362909188940099</v>
      </c>
      <c r="C10" t="s">
        <v>60</v>
      </c>
      <c r="D10">
        <v>0.140238567343239</v>
      </c>
      <c r="E10">
        <f t="shared" si="1"/>
        <v>7.0119283671619501E-2</v>
      </c>
      <c r="F10">
        <f>(K10-K11)/2</f>
        <v>3.3146157970980056E-3</v>
      </c>
      <c r="G10">
        <f t="shared" si="0"/>
        <v>7.3433899468717506E-2</v>
      </c>
      <c r="H10">
        <f>LARGE(G10:G11,1)/LARGE(G10:G11,2)</f>
        <v>1.0992330596815125</v>
      </c>
      <c r="I10">
        <f t="shared" si="2"/>
        <v>-1.0992330596815125</v>
      </c>
      <c r="J10">
        <v>0.182310137546211</v>
      </c>
      <c r="K10">
        <v>0.18929838950550201</v>
      </c>
      <c r="L10" t="s">
        <v>61</v>
      </c>
      <c r="M10">
        <v>56.472000000000001</v>
      </c>
      <c r="N10">
        <v>20.411999999999999</v>
      </c>
      <c r="O10">
        <v>53.862000000000002</v>
      </c>
      <c r="P10">
        <v>60.417000000000002</v>
      </c>
      <c r="Q10" t="s">
        <v>26</v>
      </c>
      <c r="R10" t="s">
        <v>62</v>
      </c>
      <c r="S10" t="s">
        <v>63</v>
      </c>
      <c r="T10" t="s">
        <v>64</v>
      </c>
      <c r="U10" t="s">
        <v>65</v>
      </c>
      <c r="V10" t="s">
        <v>66</v>
      </c>
      <c r="W10" t="s">
        <v>26</v>
      </c>
      <c r="X10" t="s">
        <v>27</v>
      </c>
      <c r="Y10" t="s">
        <v>35</v>
      </c>
      <c r="Z10" t="s">
        <v>35</v>
      </c>
      <c r="AA10" t="s">
        <v>35</v>
      </c>
      <c r="AB10" t="s">
        <v>67</v>
      </c>
      <c r="AC10">
        <v>6604</v>
      </c>
    </row>
    <row r="11" spans="1:29" x14ac:dyDescent="0.25">
      <c r="A11">
        <v>5</v>
      </c>
      <c r="B11">
        <v>-1.0362909188940099</v>
      </c>
      <c r="C11" t="s">
        <v>68</v>
      </c>
      <c r="D11">
        <v>0.140238567343239</v>
      </c>
      <c r="E11">
        <f t="shared" si="1"/>
        <v>7.0119283671619501E-2</v>
      </c>
      <c r="F11">
        <f>(K11-K10)/2</f>
        <v>-3.3146157970980056E-3</v>
      </c>
      <c r="G11">
        <f t="shared" si="0"/>
        <v>6.6804667874521495E-2</v>
      </c>
      <c r="J11">
        <v>0.182310137546211</v>
      </c>
      <c r="K11">
        <v>0.182669157911306</v>
      </c>
      <c r="L11" t="s">
        <v>61</v>
      </c>
      <c r="M11">
        <v>36.06</v>
      </c>
      <c r="N11">
        <v>20.411999999999999</v>
      </c>
      <c r="O11">
        <v>30.419</v>
      </c>
      <c r="P11">
        <v>41.92</v>
      </c>
      <c r="Q11" t="s">
        <v>26</v>
      </c>
      <c r="R11" t="s">
        <v>62</v>
      </c>
      <c r="S11" t="s">
        <v>35</v>
      </c>
      <c r="T11" t="s">
        <v>35</v>
      </c>
      <c r="U11" t="s">
        <v>35</v>
      </c>
      <c r="V11" t="s">
        <v>69</v>
      </c>
      <c r="W11" t="s">
        <v>26</v>
      </c>
      <c r="X11" t="s">
        <v>27</v>
      </c>
      <c r="Y11" t="s">
        <v>35</v>
      </c>
      <c r="Z11" t="s">
        <v>35</v>
      </c>
      <c r="AA11" t="s">
        <v>35</v>
      </c>
      <c r="AB11" t="s">
        <v>67</v>
      </c>
      <c r="AC11">
        <v>6604</v>
      </c>
    </row>
    <row r="12" spans="1:29" x14ac:dyDescent="0.25">
      <c r="A12">
        <v>6</v>
      </c>
      <c r="B12">
        <v>-1.02002570732179</v>
      </c>
      <c r="C12" t="s">
        <v>70</v>
      </c>
      <c r="D12">
        <v>0.14978402584755701</v>
      </c>
      <c r="E12">
        <f t="shared" si="1"/>
        <v>7.4892012923778506E-2</v>
      </c>
      <c r="F12">
        <f>(K12-K13)/2</f>
        <v>-2.0272500841140018E-3</v>
      </c>
      <c r="G12">
        <f t="shared" si="0"/>
        <v>7.2864762839664504E-2</v>
      </c>
      <c r="H12">
        <f>LARGE(G12:G13,1)/LARGE(G12:G13,2)</f>
        <v>1.0556441825954987</v>
      </c>
      <c r="I12">
        <f t="shared" si="2"/>
        <v>-1.0556441825954987</v>
      </c>
      <c r="J12">
        <v>0.194719233601824</v>
      </c>
      <c r="K12">
        <v>0.20246476706545999</v>
      </c>
      <c r="L12" t="s">
        <v>71</v>
      </c>
      <c r="M12">
        <v>14.502000000000001</v>
      </c>
      <c r="N12">
        <v>21.856999999999999</v>
      </c>
      <c r="O12">
        <v>14.502000000000001</v>
      </c>
      <c r="P12">
        <v>14.502000000000001</v>
      </c>
      <c r="Q12" t="s">
        <v>26</v>
      </c>
      <c r="R12" t="s">
        <v>40</v>
      </c>
      <c r="S12" t="s">
        <v>35</v>
      </c>
      <c r="T12" t="s">
        <v>35</v>
      </c>
      <c r="U12" t="s">
        <v>35</v>
      </c>
      <c r="V12" t="s">
        <v>72</v>
      </c>
      <c r="W12" t="s">
        <v>26</v>
      </c>
      <c r="X12" t="s">
        <v>40</v>
      </c>
      <c r="Y12" t="s">
        <v>35</v>
      </c>
      <c r="Z12" t="s">
        <v>35</v>
      </c>
      <c r="AA12" t="s">
        <v>35</v>
      </c>
      <c r="AB12" t="s">
        <v>73</v>
      </c>
      <c r="AC12">
        <v>6699</v>
      </c>
    </row>
    <row r="13" spans="1:29" x14ac:dyDescent="0.25">
      <c r="A13">
        <v>6</v>
      </c>
      <c r="B13">
        <v>-1.02002570732179</v>
      </c>
      <c r="C13" t="s">
        <v>74</v>
      </c>
      <c r="D13">
        <v>0.14978402584755701</v>
      </c>
      <c r="E13">
        <f t="shared" si="1"/>
        <v>7.4892012923778506E-2</v>
      </c>
      <c r="F13">
        <f>(K13-K12)/2</f>
        <v>2.0272500841140018E-3</v>
      </c>
      <c r="G13">
        <f t="shared" si="0"/>
        <v>7.6919263007892508E-2</v>
      </c>
      <c r="J13">
        <v>0.194719233601824</v>
      </c>
      <c r="K13">
        <v>0.20651926723368799</v>
      </c>
      <c r="L13" t="s">
        <v>71</v>
      </c>
      <c r="M13">
        <v>36.359000000000002</v>
      </c>
      <c r="N13">
        <v>21.856999999999999</v>
      </c>
      <c r="O13">
        <v>36.359000000000002</v>
      </c>
      <c r="P13">
        <v>36.359000000000002</v>
      </c>
      <c r="Q13" t="s">
        <v>26</v>
      </c>
      <c r="R13" t="s">
        <v>40</v>
      </c>
      <c r="S13" t="s">
        <v>35</v>
      </c>
      <c r="T13" t="s">
        <v>35</v>
      </c>
      <c r="U13" t="s">
        <v>35</v>
      </c>
      <c r="V13" t="s">
        <v>75</v>
      </c>
      <c r="W13" t="s">
        <v>26</v>
      </c>
      <c r="X13" t="s">
        <v>40</v>
      </c>
      <c r="Y13" t="s">
        <v>35</v>
      </c>
      <c r="Z13" t="s">
        <v>35</v>
      </c>
      <c r="AA13" t="s">
        <v>35</v>
      </c>
      <c r="AB13" t="s">
        <v>73</v>
      </c>
      <c r="AC13">
        <v>6699</v>
      </c>
    </row>
    <row r="14" spans="1:29" x14ac:dyDescent="0.25">
      <c r="A14">
        <v>7</v>
      </c>
      <c r="B14">
        <v>-1.1195208794274201</v>
      </c>
      <c r="C14" t="s">
        <v>76</v>
      </c>
      <c r="D14">
        <v>4.9962454565827798E-2</v>
      </c>
      <c r="E14">
        <f t="shared" si="1"/>
        <v>2.4981227282913899E-2</v>
      </c>
      <c r="F14">
        <f>(K14-K15)/2</f>
        <v>-5.0012239170057066E-3</v>
      </c>
      <c r="G14">
        <f t="shared" si="0"/>
        <v>1.9980003365908192E-2</v>
      </c>
      <c r="H14">
        <f>LARGE(G14:G15,1)/LARGE(G14:G15,2)</f>
        <v>1.500622930378408</v>
      </c>
      <c r="I14">
        <f t="shared" si="2"/>
        <v>-1.500622930378408</v>
      </c>
      <c r="J14">
        <v>6.4951190935576095E-2</v>
      </c>
      <c r="K14">
        <v>8.3687870118836494E-2</v>
      </c>
      <c r="L14" t="s">
        <v>77</v>
      </c>
      <c r="M14">
        <v>47.781199999999998</v>
      </c>
      <c r="N14">
        <v>24.255500000000001</v>
      </c>
      <c r="O14">
        <v>47.781199999999998</v>
      </c>
      <c r="P14">
        <v>47.781199999999998</v>
      </c>
      <c r="Q14" t="s">
        <v>26</v>
      </c>
      <c r="R14" t="s">
        <v>40</v>
      </c>
      <c r="S14" t="s">
        <v>35</v>
      </c>
      <c r="T14" t="s">
        <v>35</v>
      </c>
      <c r="U14" t="s">
        <v>35</v>
      </c>
      <c r="V14" t="s">
        <v>78</v>
      </c>
      <c r="W14" t="s">
        <v>26</v>
      </c>
      <c r="X14" t="s">
        <v>40</v>
      </c>
      <c r="Y14" t="s">
        <v>35</v>
      </c>
      <c r="Z14" t="s">
        <v>35</v>
      </c>
      <c r="AA14" t="s">
        <v>35</v>
      </c>
      <c r="AB14" t="s">
        <v>79</v>
      </c>
      <c r="AC14">
        <v>7183</v>
      </c>
    </row>
    <row r="15" spans="1:29" x14ac:dyDescent="0.25">
      <c r="A15">
        <v>7</v>
      </c>
      <c r="B15">
        <v>-1.1195208794274201</v>
      </c>
      <c r="C15" t="s">
        <v>80</v>
      </c>
      <c r="D15">
        <v>4.9962454565827798E-2</v>
      </c>
      <c r="E15">
        <f t="shared" si="1"/>
        <v>2.4981227282913899E-2</v>
      </c>
      <c r="F15">
        <f>(K15-K14)/2</f>
        <v>5.0012239170057066E-3</v>
      </c>
      <c r="G15">
        <f t="shared" si="0"/>
        <v>2.9982451199919605E-2</v>
      </c>
      <c r="J15">
        <v>6.4951190935576095E-2</v>
      </c>
      <c r="K15">
        <v>9.3690317952847907E-2</v>
      </c>
      <c r="L15" t="s">
        <v>77</v>
      </c>
      <c r="M15">
        <v>72.036699999999996</v>
      </c>
      <c r="N15">
        <v>24.255500000000001</v>
      </c>
      <c r="O15">
        <v>73.98</v>
      </c>
      <c r="P15">
        <v>62.177999999999997</v>
      </c>
      <c r="Q15" t="s">
        <v>26</v>
      </c>
      <c r="R15" t="s">
        <v>40</v>
      </c>
      <c r="S15" t="s">
        <v>35</v>
      </c>
      <c r="T15" t="s">
        <v>35</v>
      </c>
      <c r="U15" t="s">
        <v>35</v>
      </c>
      <c r="V15" t="s">
        <v>81</v>
      </c>
      <c r="W15" t="s">
        <v>26</v>
      </c>
      <c r="X15" t="s">
        <v>40</v>
      </c>
      <c r="Y15" t="s">
        <v>35</v>
      </c>
      <c r="Z15" t="s">
        <v>35</v>
      </c>
      <c r="AA15" t="s">
        <v>35</v>
      </c>
      <c r="AB15" t="s">
        <v>79</v>
      </c>
      <c r="AC15">
        <v>7183</v>
      </c>
    </row>
    <row r="16" spans="1:29" x14ac:dyDescent="0.25">
      <c r="A16">
        <v>8</v>
      </c>
      <c r="B16">
        <v>1.0153273757288099</v>
      </c>
      <c r="C16" t="s">
        <v>82</v>
      </c>
      <c r="D16">
        <v>0.13037227466009599</v>
      </c>
      <c r="E16">
        <f t="shared" si="1"/>
        <v>6.5186137330047994E-2</v>
      </c>
      <c r="F16">
        <f>(K16-K17)/2</f>
        <v>1.3125800782189945E-3</v>
      </c>
      <c r="G16">
        <f t="shared" si="0"/>
        <v>6.6498717408266989E-2</v>
      </c>
      <c r="H16">
        <f>LARGE(G16:G17,1)/LARGE(G16:G17,2)</f>
        <v>1.0410993260652133</v>
      </c>
      <c r="I16">
        <f t="shared" si="2"/>
        <v>1.0410993260652133</v>
      </c>
      <c r="J16">
        <v>0.169483957058124</v>
      </c>
      <c r="K16">
        <v>0.173897803489904</v>
      </c>
      <c r="L16" t="s">
        <v>83</v>
      </c>
      <c r="M16">
        <v>19.3873</v>
      </c>
      <c r="N16">
        <v>21.9437</v>
      </c>
      <c r="O16">
        <v>15.6677</v>
      </c>
      <c r="P16">
        <v>27.9572</v>
      </c>
      <c r="Q16" t="s">
        <v>26</v>
      </c>
      <c r="R16" t="s">
        <v>40</v>
      </c>
      <c r="S16" t="s">
        <v>84</v>
      </c>
      <c r="T16" t="s">
        <v>85</v>
      </c>
      <c r="U16" t="s">
        <v>86</v>
      </c>
      <c r="V16" t="s">
        <v>87</v>
      </c>
      <c r="W16" t="s">
        <v>26</v>
      </c>
      <c r="X16" t="s">
        <v>40</v>
      </c>
      <c r="Y16" t="s">
        <v>35</v>
      </c>
      <c r="Z16" t="s">
        <v>35</v>
      </c>
      <c r="AA16" t="s">
        <v>35</v>
      </c>
      <c r="AB16" t="s">
        <v>88</v>
      </c>
      <c r="AC16">
        <v>11056</v>
      </c>
    </row>
    <row r="17" spans="1:29" x14ac:dyDescent="0.25">
      <c r="A17">
        <v>8</v>
      </c>
      <c r="B17">
        <v>1.0153273757288099</v>
      </c>
      <c r="C17" t="s">
        <v>89</v>
      </c>
      <c r="D17">
        <v>0.13037227466009599</v>
      </c>
      <c r="E17">
        <f t="shared" si="1"/>
        <v>6.5186137330047994E-2</v>
      </c>
      <c r="F17">
        <f>(K17-K16)/2</f>
        <v>-1.3125800782189945E-3</v>
      </c>
      <c r="G17">
        <f t="shared" si="0"/>
        <v>6.3873557251829E-2</v>
      </c>
      <c r="J17">
        <v>0.169483957058124</v>
      </c>
      <c r="K17">
        <v>0.17127264333346601</v>
      </c>
      <c r="L17" t="s">
        <v>83</v>
      </c>
      <c r="M17">
        <v>41.331000000000003</v>
      </c>
      <c r="N17">
        <v>21.9437</v>
      </c>
      <c r="O17">
        <v>33.988999999999997</v>
      </c>
      <c r="P17">
        <v>42.099800000000002</v>
      </c>
      <c r="Q17" t="s">
        <v>26</v>
      </c>
      <c r="R17" t="s">
        <v>40</v>
      </c>
      <c r="S17" t="s">
        <v>35</v>
      </c>
      <c r="T17" t="s">
        <v>35</v>
      </c>
      <c r="U17" t="s">
        <v>35</v>
      </c>
      <c r="V17" t="s">
        <v>90</v>
      </c>
      <c r="W17" t="s">
        <v>26</v>
      </c>
      <c r="X17" t="s">
        <v>40</v>
      </c>
      <c r="Y17" t="s">
        <v>35</v>
      </c>
      <c r="Z17" t="s">
        <v>35</v>
      </c>
      <c r="AA17" t="s">
        <v>35</v>
      </c>
      <c r="AB17" t="s">
        <v>88</v>
      </c>
      <c r="AC17">
        <v>11056</v>
      </c>
    </row>
    <row r="18" spans="1:29" x14ac:dyDescent="0.25">
      <c r="A18">
        <v>9</v>
      </c>
      <c r="B18">
        <v>1.03259754552838</v>
      </c>
      <c r="C18" t="s">
        <v>91</v>
      </c>
      <c r="D18">
        <v>0.13924993044160799</v>
      </c>
      <c r="E18">
        <f t="shared" si="1"/>
        <v>6.9624965220803997E-2</v>
      </c>
      <c r="F18">
        <f>(K18-K19)/2</f>
        <v>2.9685003582740066E-3</v>
      </c>
      <c r="G18">
        <f t="shared" si="0"/>
        <v>7.2593465579078004E-2</v>
      </c>
      <c r="H18">
        <f>LARGE(G18:G19,1)/LARGE(G18:G19,2)</f>
        <v>1.0890686406606214</v>
      </c>
      <c r="I18">
        <f t="shared" si="2"/>
        <v>1.0890686406606214</v>
      </c>
      <c r="J18">
        <v>0.18102490957409001</v>
      </c>
      <c r="K18">
        <v>0.18806729980235501</v>
      </c>
      <c r="L18" t="s">
        <v>92</v>
      </c>
      <c r="M18">
        <v>39.962000000000003</v>
      </c>
      <c r="N18">
        <v>27.042999999999999</v>
      </c>
      <c r="O18">
        <v>39.962000000000003</v>
      </c>
      <c r="P18">
        <v>39.962000000000003</v>
      </c>
      <c r="Q18" t="s">
        <v>26</v>
      </c>
      <c r="R18" t="s">
        <v>27</v>
      </c>
      <c r="S18" t="s">
        <v>35</v>
      </c>
      <c r="T18" t="s">
        <v>35</v>
      </c>
      <c r="U18" t="s">
        <v>35</v>
      </c>
      <c r="V18" t="s">
        <v>93</v>
      </c>
      <c r="W18" t="s">
        <v>26</v>
      </c>
      <c r="X18" t="s">
        <v>27</v>
      </c>
      <c r="Y18" t="s">
        <v>35</v>
      </c>
      <c r="Z18" t="s">
        <v>35</v>
      </c>
      <c r="AA18" t="s">
        <v>35</v>
      </c>
      <c r="AB18" t="s">
        <v>94</v>
      </c>
      <c r="AC18">
        <v>11215</v>
      </c>
    </row>
    <row r="19" spans="1:29" x14ac:dyDescent="0.25">
      <c r="A19">
        <v>9</v>
      </c>
      <c r="B19">
        <v>1.03259754552838</v>
      </c>
      <c r="C19" t="s">
        <v>95</v>
      </c>
      <c r="D19">
        <v>0.13924993044160799</v>
      </c>
      <c r="E19">
        <f t="shared" si="1"/>
        <v>6.9624965220803997E-2</v>
      </c>
      <c r="F19">
        <f>(K19-K18)/2</f>
        <v>-2.9685003582740066E-3</v>
      </c>
      <c r="G19">
        <f t="shared" si="0"/>
        <v>6.665646486252999E-2</v>
      </c>
      <c r="J19">
        <v>0.18102490957409001</v>
      </c>
      <c r="K19">
        <v>0.182130299085807</v>
      </c>
      <c r="L19" t="s">
        <v>92</v>
      </c>
      <c r="M19">
        <v>67.004999999999995</v>
      </c>
      <c r="N19">
        <v>27.042999999999999</v>
      </c>
      <c r="O19">
        <v>67.004999999999995</v>
      </c>
      <c r="P19">
        <v>66.906000000000006</v>
      </c>
      <c r="Q19" t="s">
        <v>26</v>
      </c>
      <c r="R19" t="s">
        <v>27</v>
      </c>
      <c r="S19" t="s">
        <v>96</v>
      </c>
      <c r="T19" t="s">
        <v>97</v>
      </c>
      <c r="U19" t="s">
        <v>98</v>
      </c>
      <c r="V19" t="s">
        <v>99</v>
      </c>
      <c r="W19" t="s">
        <v>26</v>
      </c>
      <c r="X19" t="s">
        <v>27</v>
      </c>
      <c r="Y19" t="s">
        <v>35</v>
      </c>
      <c r="Z19" t="s">
        <v>35</v>
      </c>
      <c r="AA19" t="s">
        <v>35</v>
      </c>
      <c r="AB19" t="s">
        <v>94</v>
      </c>
      <c r="AC19">
        <v>11215</v>
      </c>
    </row>
    <row r="20" spans="1:29" x14ac:dyDescent="0.25">
      <c r="A20">
        <v>10</v>
      </c>
      <c r="B20">
        <v>1.0082772315852599</v>
      </c>
      <c r="C20" t="s">
        <v>100</v>
      </c>
      <c r="D20">
        <v>0.142828368856914</v>
      </c>
      <c r="E20">
        <f t="shared" si="1"/>
        <v>7.1414184428456998E-2</v>
      </c>
      <c r="F20">
        <f>(K20-K21)/2</f>
        <v>7.7473283743899335E-4</v>
      </c>
      <c r="G20">
        <f t="shared" si="0"/>
        <v>7.2188917265895991E-2</v>
      </c>
      <c r="H20">
        <f>LARGE(G20:G21,1)/LARGE(G20:G21,2)</f>
        <v>1.0219348485864379</v>
      </c>
      <c r="I20">
        <f t="shared" si="2"/>
        <v>1.0219348485864379</v>
      </c>
      <c r="J20">
        <v>0.18567687951398801</v>
      </c>
      <c r="K20">
        <v>0.188745590238625</v>
      </c>
      <c r="L20" t="s">
        <v>76</v>
      </c>
      <c r="M20">
        <v>23.513000000000002</v>
      </c>
      <c r="N20">
        <v>25.902999999999999</v>
      </c>
      <c r="O20">
        <v>23.513000000000002</v>
      </c>
      <c r="P20">
        <v>23.513000000000002</v>
      </c>
      <c r="Q20" t="s">
        <v>26</v>
      </c>
      <c r="R20" t="s">
        <v>40</v>
      </c>
      <c r="S20" t="s">
        <v>35</v>
      </c>
      <c r="T20" t="s">
        <v>35</v>
      </c>
      <c r="U20" t="s">
        <v>35</v>
      </c>
      <c r="V20" t="s">
        <v>101</v>
      </c>
      <c r="W20" t="s">
        <v>26</v>
      </c>
      <c r="X20" t="s">
        <v>40</v>
      </c>
      <c r="Y20" t="s">
        <v>35</v>
      </c>
      <c r="Z20" t="s">
        <v>35</v>
      </c>
      <c r="AA20" t="s">
        <v>35</v>
      </c>
      <c r="AB20" t="s">
        <v>78</v>
      </c>
      <c r="AC20">
        <v>12149</v>
      </c>
    </row>
    <row r="21" spans="1:29" x14ac:dyDescent="0.25">
      <c r="A21">
        <v>10</v>
      </c>
      <c r="B21">
        <v>1.0082772315852599</v>
      </c>
      <c r="C21" t="s">
        <v>102</v>
      </c>
      <c r="D21">
        <v>0.142828368856914</v>
      </c>
      <c r="E21">
        <f t="shared" si="1"/>
        <v>7.1414184428456998E-2</v>
      </c>
      <c r="F21">
        <f>(K21-K20)/2</f>
        <v>-7.7473283743899335E-4</v>
      </c>
      <c r="G21">
        <f t="shared" si="0"/>
        <v>7.0639451591018004E-2</v>
      </c>
      <c r="J21">
        <v>0.18567687951398801</v>
      </c>
      <c r="K21">
        <v>0.18719612456374701</v>
      </c>
      <c r="L21" t="s">
        <v>76</v>
      </c>
      <c r="M21">
        <v>49.415999999999997</v>
      </c>
      <c r="N21">
        <v>25.902999999999999</v>
      </c>
      <c r="O21">
        <v>49.415999999999997</v>
      </c>
      <c r="P21">
        <v>49.415999999999997</v>
      </c>
      <c r="Q21" t="s">
        <v>26</v>
      </c>
      <c r="R21" t="s">
        <v>40</v>
      </c>
      <c r="S21" t="s">
        <v>35</v>
      </c>
      <c r="T21" t="s">
        <v>35</v>
      </c>
      <c r="U21" t="s">
        <v>35</v>
      </c>
      <c r="V21" t="s">
        <v>103</v>
      </c>
      <c r="W21" t="s">
        <v>26</v>
      </c>
      <c r="X21" t="s">
        <v>40</v>
      </c>
      <c r="Y21" t="s">
        <v>35</v>
      </c>
      <c r="Z21" t="s">
        <v>35</v>
      </c>
      <c r="AA21" t="s">
        <v>35</v>
      </c>
      <c r="AB21" t="s">
        <v>78</v>
      </c>
      <c r="AC21">
        <v>12149</v>
      </c>
    </row>
    <row r="22" spans="1:29" x14ac:dyDescent="0.25">
      <c r="A22">
        <v>11</v>
      </c>
      <c r="B22">
        <v>1.0547442709761099</v>
      </c>
      <c r="C22" t="s">
        <v>104</v>
      </c>
      <c r="D22">
        <v>9.60430477347647E-2</v>
      </c>
      <c r="E22">
        <f t="shared" si="1"/>
        <v>4.802152386738235E-2</v>
      </c>
      <c r="F22">
        <f>(K22-K23)/2</f>
        <v>3.5031892599330094E-3</v>
      </c>
      <c r="G22">
        <f t="shared" si="0"/>
        <v>5.1524713127315359E-2</v>
      </c>
      <c r="H22">
        <f>LARGE(G22:G23,1)/LARGE(G22:G23,2)</f>
        <v>1.1573818648349354</v>
      </c>
      <c r="I22">
        <f t="shared" si="2"/>
        <v>1.1573818648349354</v>
      </c>
      <c r="J22">
        <v>0.124855962055194</v>
      </c>
      <c r="K22">
        <v>0.13499015462904401</v>
      </c>
      <c r="L22" t="s">
        <v>105</v>
      </c>
      <c r="M22">
        <v>30.36</v>
      </c>
      <c r="N22">
        <v>21.116</v>
      </c>
      <c r="O22">
        <v>30.36</v>
      </c>
      <c r="P22">
        <v>30.36</v>
      </c>
      <c r="Q22" t="s">
        <v>106</v>
      </c>
      <c r="R22" t="s">
        <v>107</v>
      </c>
      <c r="S22" t="s">
        <v>108</v>
      </c>
      <c r="T22" t="s">
        <v>109</v>
      </c>
      <c r="U22" t="s">
        <v>110</v>
      </c>
      <c r="V22" t="s">
        <v>111</v>
      </c>
      <c r="W22" t="s">
        <v>106</v>
      </c>
      <c r="X22" t="s">
        <v>107</v>
      </c>
      <c r="Y22" t="s">
        <v>108</v>
      </c>
      <c r="Z22" t="s">
        <v>109</v>
      </c>
      <c r="AA22" t="s">
        <v>112</v>
      </c>
      <c r="AB22" t="s">
        <v>113</v>
      </c>
      <c r="AC22">
        <v>12160</v>
      </c>
    </row>
    <row r="23" spans="1:29" x14ac:dyDescent="0.25">
      <c r="A23">
        <v>11</v>
      </c>
      <c r="B23">
        <v>1.0547442709761099</v>
      </c>
      <c r="C23" t="s">
        <v>114</v>
      </c>
      <c r="D23">
        <v>9.60430477347647E-2</v>
      </c>
      <c r="E23">
        <f t="shared" si="1"/>
        <v>4.802152386738235E-2</v>
      </c>
      <c r="F23">
        <f>(K23-K22)/2</f>
        <v>-3.5031892599330094E-3</v>
      </c>
      <c r="G23">
        <f t="shared" si="0"/>
        <v>4.4518334607449341E-2</v>
      </c>
      <c r="J23">
        <v>0.124855962055194</v>
      </c>
      <c r="K23">
        <v>0.12798377610917799</v>
      </c>
      <c r="L23" t="s">
        <v>105</v>
      </c>
      <c r="M23">
        <v>51.475999999999999</v>
      </c>
      <c r="N23">
        <v>21.116</v>
      </c>
      <c r="O23">
        <v>48.354999999999997</v>
      </c>
      <c r="P23">
        <v>52.304000000000002</v>
      </c>
      <c r="Q23" t="s">
        <v>106</v>
      </c>
      <c r="R23" t="s">
        <v>107</v>
      </c>
      <c r="S23" t="s">
        <v>35</v>
      </c>
      <c r="T23" t="s">
        <v>35</v>
      </c>
      <c r="U23" t="s">
        <v>35</v>
      </c>
      <c r="V23" t="s">
        <v>115</v>
      </c>
      <c r="W23" t="s">
        <v>106</v>
      </c>
      <c r="X23" t="s">
        <v>107</v>
      </c>
      <c r="Y23" t="s">
        <v>108</v>
      </c>
      <c r="Z23" t="s">
        <v>109</v>
      </c>
      <c r="AA23" t="s">
        <v>112</v>
      </c>
      <c r="AB23" t="s">
        <v>113</v>
      </c>
      <c r="AC23">
        <v>12160</v>
      </c>
    </row>
    <row r="24" spans="1:29" x14ac:dyDescent="0.25">
      <c r="A24">
        <v>12</v>
      </c>
      <c r="B24">
        <v>1.05076376316279</v>
      </c>
      <c r="C24" t="s">
        <v>116</v>
      </c>
      <c r="D24">
        <v>0.115140511708047</v>
      </c>
      <c r="E24">
        <f t="shared" si="1"/>
        <v>5.7570255854023498E-2</v>
      </c>
      <c r="F24">
        <f>(K24-K25)/2</f>
        <v>-3.9020865526520065E-3</v>
      </c>
      <c r="G24">
        <f t="shared" si="0"/>
        <v>5.3668169301371492E-2</v>
      </c>
      <c r="H24">
        <f>LARGE(G24:G25,1)/LARGE(G24:G25,2)</f>
        <v>1.1454153030911114</v>
      </c>
      <c r="I24">
        <f t="shared" si="2"/>
        <v>1.1454153030911114</v>
      </c>
      <c r="J24">
        <v>0.149682665220462</v>
      </c>
      <c r="K24">
        <v>0.15373511771137299</v>
      </c>
      <c r="L24" t="s">
        <v>117</v>
      </c>
      <c r="M24">
        <v>38.370899999999999</v>
      </c>
      <c r="N24">
        <v>23.6889</v>
      </c>
      <c r="O24">
        <v>38.375999999999998</v>
      </c>
      <c r="P24">
        <v>38.3658</v>
      </c>
      <c r="Q24" t="s">
        <v>26</v>
      </c>
      <c r="R24" t="s">
        <v>40</v>
      </c>
      <c r="S24" t="s">
        <v>35</v>
      </c>
      <c r="T24" t="s">
        <v>35</v>
      </c>
      <c r="U24" t="s">
        <v>35</v>
      </c>
      <c r="V24" t="s">
        <v>118</v>
      </c>
      <c r="W24" t="s">
        <v>26</v>
      </c>
      <c r="X24" t="s">
        <v>40</v>
      </c>
      <c r="Y24" t="s">
        <v>35</v>
      </c>
      <c r="Z24" t="s">
        <v>35</v>
      </c>
      <c r="AA24" t="s">
        <v>35</v>
      </c>
      <c r="AB24" t="s">
        <v>119</v>
      </c>
      <c r="AC24">
        <v>12791</v>
      </c>
    </row>
    <row r="25" spans="1:29" x14ac:dyDescent="0.25">
      <c r="A25">
        <v>12</v>
      </c>
      <c r="B25">
        <v>1.05076376316279</v>
      </c>
      <c r="C25" t="s">
        <v>120</v>
      </c>
      <c r="D25">
        <v>0.115140511708047</v>
      </c>
      <c r="E25">
        <f t="shared" si="1"/>
        <v>5.7570255854023498E-2</v>
      </c>
      <c r="F25">
        <f>(K25-K24)/2</f>
        <v>3.9020865526520065E-3</v>
      </c>
      <c r="G25">
        <f t="shared" si="0"/>
        <v>6.1472342406675505E-2</v>
      </c>
      <c r="J25">
        <v>0.149682665220462</v>
      </c>
      <c r="K25">
        <v>0.16153929081667701</v>
      </c>
      <c r="L25" t="s">
        <v>117</v>
      </c>
      <c r="M25">
        <v>14.682</v>
      </c>
      <c r="N25">
        <v>23.6889</v>
      </c>
      <c r="O25">
        <v>14.683999999999999</v>
      </c>
      <c r="P25">
        <v>14.667999999999999</v>
      </c>
      <c r="Q25" t="s">
        <v>26</v>
      </c>
      <c r="R25" t="s">
        <v>40</v>
      </c>
      <c r="S25" t="s">
        <v>35</v>
      </c>
      <c r="T25" t="s">
        <v>35</v>
      </c>
      <c r="U25" t="s">
        <v>35</v>
      </c>
      <c r="V25" t="s">
        <v>121</v>
      </c>
      <c r="W25" t="s">
        <v>26</v>
      </c>
      <c r="X25" t="s">
        <v>40</v>
      </c>
      <c r="Y25" t="s">
        <v>35</v>
      </c>
      <c r="Z25" t="s">
        <v>35</v>
      </c>
      <c r="AA25" t="s">
        <v>35</v>
      </c>
      <c r="AB25" t="s">
        <v>119</v>
      </c>
      <c r="AC25">
        <v>12791</v>
      </c>
    </row>
    <row r="26" spans="1:29" x14ac:dyDescent="0.25">
      <c r="A26">
        <v>13</v>
      </c>
      <c r="B26">
        <v>-1.01803442244836</v>
      </c>
      <c r="C26" t="s">
        <v>122</v>
      </c>
      <c r="D26">
        <v>4.43863795973507E-2</v>
      </c>
      <c r="E26">
        <f t="shared" si="1"/>
        <v>2.219318979867535E-2</v>
      </c>
      <c r="F26">
        <f>(K26-K27)/2</f>
        <v>-1.1006885906770028E-3</v>
      </c>
      <c r="G26">
        <f t="shared" si="0"/>
        <v>2.1092501207998347E-2</v>
      </c>
      <c r="H26">
        <f>LARGE(G26:G27,1)/LARGE(G26:G27,2)</f>
        <v>1.104367763673245</v>
      </c>
      <c r="I26">
        <f t="shared" si="2"/>
        <v>-1.104367763673245</v>
      </c>
      <c r="J26">
        <v>5.7702293476555998E-2</v>
      </c>
      <c r="K26">
        <v>0.122065299715457</v>
      </c>
      <c r="L26" t="s">
        <v>123</v>
      </c>
      <c r="M26">
        <v>25.6</v>
      </c>
      <c r="N26">
        <v>39.406999999999996</v>
      </c>
      <c r="O26">
        <v>25.6</v>
      </c>
      <c r="P26">
        <v>25.6</v>
      </c>
      <c r="Q26" t="s">
        <v>26</v>
      </c>
      <c r="R26" t="s">
        <v>27</v>
      </c>
      <c r="S26" t="s">
        <v>124</v>
      </c>
      <c r="T26" t="s">
        <v>125</v>
      </c>
      <c r="U26" t="s">
        <v>126</v>
      </c>
      <c r="V26" t="s">
        <v>127</v>
      </c>
      <c r="W26" t="s">
        <v>26</v>
      </c>
      <c r="X26" t="s">
        <v>27</v>
      </c>
      <c r="Y26" t="s">
        <v>35</v>
      </c>
      <c r="Z26" t="s">
        <v>35</v>
      </c>
      <c r="AA26" t="s">
        <v>35</v>
      </c>
      <c r="AB26" t="s">
        <v>128</v>
      </c>
      <c r="AC26">
        <v>13237</v>
      </c>
    </row>
    <row r="27" spans="1:29" x14ac:dyDescent="0.25">
      <c r="A27">
        <v>13</v>
      </c>
      <c r="B27">
        <v>-1.01803442244836</v>
      </c>
      <c r="C27" t="s">
        <v>129</v>
      </c>
      <c r="D27">
        <v>4.43863795973507E-2</v>
      </c>
      <c r="E27">
        <f t="shared" si="1"/>
        <v>2.219318979867535E-2</v>
      </c>
      <c r="F27">
        <f>(K27-K26)/2</f>
        <v>1.1006885906770028E-3</v>
      </c>
      <c r="G27">
        <f t="shared" si="0"/>
        <v>2.3293878389352353E-2</v>
      </c>
      <c r="J27">
        <v>5.7702293476555998E-2</v>
      </c>
      <c r="K27">
        <v>0.12426667689681101</v>
      </c>
      <c r="L27" t="s">
        <v>123</v>
      </c>
      <c r="M27">
        <v>65.007000000000005</v>
      </c>
      <c r="N27">
        <v>39.406999999999996</v>
      </c>
      <c r="O27">
        <v>71.333299999999994</v>
      </c>
      <c r="P27">
        <v>62.015000000000001</v>
      </c>
      <c r="Q27" t="s">
        <v>26</v>
      </c>
      <c r="R27" t="s">
        <v>27</v>
      </c>
      <c r="S27" t="s">
        <v>35</v>
      </c>
      <c r="T27" t="s">
        <v>35</v>
      </c>
      <c r="U27" t="s">
        <v>35</v>
      </c>
      <c r="V27" t="s">
        <v>130</v>
      </c>
      <c r="W27" t="s">
        <v>26</v>
      </c>
      <c r="X27" t="s">
        <v>27</v>
      </c>
      <c r="Y27" t="s">
        <v>35</v>
      </c>
      <c r="Z27" t="s">
        <v>35</v>
      </c>
      <c r="AA27" t="s">
        <v>35</v>
      </c>
      <c r="AB27" t="s">
        <v>128</v>
      </c>
      <c r="AC27">
        <v>13237</v>
      </c>
    </row>
    <row r="28" spans="1:29" x14ac:dyDescent="0.25">
      <c r="A28">
        <v>14</v>
      </c>
      <c r="B28">
        <v>-1.0892988648978099</v>
      </c>
      <c r="C28" t="s">
        <v>55</v>
      </c>
      <c r="D28">
        <v>4.8814256125326499E-2</v>
      </c>
      <c r="E28">
        <f t="shared" si="1"/>
        <v>2.440712806266325E-2</v>
      </c>
      <c r="F28">
        <f>(K28-K29)/2</f>
        <v>-3.175721238535649E-3</v>
      </c>
      <c r="G28">
        <f t="shared" si="0"/>
        <v>2.1231406824127601E-2</v>
      </c>
      <c r="H28">
        <f>LARGE(G28:G29,1)/LARGE(G28:G29,2)</f>
        <v>1.2991531616196743</v>
      </c>
      <c r="I28">
        <f t="shared" si="2"/>
        <v>-1.2991531616196743</v>
      </c>
      <c r="J28">
        <v>6.3458532962924405E-2</v>
      </c>
      <c r="K28">
        <v>7.1125679865466598E-2</v>
      </c>
      <c r="L28" t="s">
        <v>131</v>
      </c>
      <c r="M28">
        <v>48.985999999999997</v>
      </c>
      <c r="N28">
        <v>22.710699999999999</v>
      </c>
      <c r="O28">
        <v>48.436</v>
      </c>
      <c r="P28">
        <v>54.18</v>
      </c>
      <c r="Q28" t="s">
        <v>26</v>
      </c>
      <c r="R28" t="s">
        <v>40</v>
      </c>
      <c r="S28" t="s">
        <v>35</v>
      </c>
      <c r="T28" t="s">
        <v>35</v>
      </c>
      <c r="U28" t="s">
        <v>35</v>
      </c>
      <c r="V28" t="s">
        <v>57</v>
      </c>
      <c r="W28" t="s">
        <v>26</v>
      </c>
      <c r="X28" t="s">
        <v>40</v>
      </c>
      <c r="Y28" t="s">
        <v>84</v>
      </c>
      <c r="Z28" t="s">
        <v>132</v>
      </c>
      <c r="AA28" t="s">
        <v>133</v>
      </c>
      <c r="AB28" t="s">
        <v>134</v>
      </c>
      <c r="AC28">
        <v>13906</v>
      </c>
    </row>
    <row r="29" spans="1:29" x14ac:dyDescent="0.25">
      <c r="A29">
        <v>14</v>
      </c>
      <c r="B29">
        <v>-1.0892988648978099</v>
      </c>
      <c r="C29" t="s">
        <v>135</v>
      </c>
      <c r="D29">
        <v>4.8814256125326499E-2</v>
      </c>
      <c r="E29">
        <f t="shared" si="1"/>
        <v>2.440712806266325E-2</v>
      </c>
      <c r="F29">
        <f>(K29-K28)/2</f>
        <v>3.175721238535649E-3</v>
      </c>
      <c r="G29">
        <f t="shared" si="0"/>
        <v>2.7582849301198899E-2</v>
      </c>
      <c r="J29">
        <v>6.3458532962924405E-2</v>
      </c>
      <c r="K29">
        <v>7.7477122342537896E-2</v>
      </c>
      <c r="L29" t="s">
        <v>131</v>
      </c>
      <c r="M29">
        <v>71.696700000000007</v>
      </c>
      <c r="N29">
        <v>22.710699999999999</v>
      </c>
      <c r="O29">
        <v>71.710999999999999</v>
      </c>
      <c r="P29">
        <v>71.488699999999994</v>
      </c>
      <c r="Q29" t="s">
        <v>26</v>
      </c>
      <c r="R29" t="s">
        <v>40</v>
      </c>
      <c r="S29" t="s">
        <v>35</v>
      </c>
      <c r="T29" t="s">
        <v>35</v>
      </c>
      <c r="U29" t="s">
        <v>35</v>
      </c>
      <c r="V29" t="s">
        <v>136</v>
      </c>
      <c r="W29" t="s">
        <v>26</v>
      </c>
      <c r="X29" t="s">
        <v>40</v>
      </c>
      <c r="Y29" t="s">
        <v>84</v>
      </c>
      <c r="Z29" t="s">
        <v>132</v>
      </c>
      <c r="AA29" t="s">
        <v>133</v>
      </c>
      <c r="AB29" t="s">
        <v>134</v>
      </c>
      <c r="AC29">
        <v>13906</v>
      </c>
    </row>
    <row r="30" spans="1:29" x14ac:dyDescent="0.25">
      <c r="A30">
        <v>15</v>
      </c>
      <c r="B30">
        <v>1.0037984320217199</v>
      </c>
      <c r="C30" t="s">
        <v>137</v>
      </c>
      <c r="D30">
        <v>0.14314299486062501</v>
      </c>
      <c r="E30">
        <f t="shared" si="1"/>
        <v>7.1571497430312506E-2</v>
      </c>
      <c r="F30">
        <f>(K30-K31)/2</f>
        <v>-3.5565348732699564E-4</v>
      </c>
      <c r="G30">
        <f t="shared" si="0"/>
        <v>7.121584394298551E-2</v>
      </c>
      <c r="H30">
        <f>LARGE(G30:G31,1)/LARGE(G30:G31,2)</f>
        <v>1.0099880438856199</v>
      </c>
      <c r="I30">
        <f t="shared" si="2"/>
        <v>1.0099880438856199</v>
      </c>
      <c r="J30">
        <v>0.18608589331881301</v>
      </c>
      <c r="K30">
        <v>0.187263315648485</v>
      </c>
      <c r="L30" t="s">
        <v>138</v>
      </c>
      <c r="M30">
        <v>49.292999999999999</v>
      </c>
      <c r="N30">
        <v>25.548500000000001</v>
      </c>
      <c r="O30">
        <v>48.338000000000001</v>
      </c>
      <c r="P30">
        <v>49.555</v>
      </c>
      <c r="Q30" t="s">
        <v>26</v>
      </c>
      <c r="R30" t="s">
        <v>40</v>
      </c>
      <c r="S30" t="s">
        <v>35</v>
      </c>
      <c r="T30" t="s">
        <v>35</v>
      </c>
      <c r="U30" t="s">
        <v>35</v>
      </c>
      <c r="V30" t="s">
        <v>139</v>
      </c>
      <c r="W30" t="s">
        <v>26</v>
      </c>
      <c r="X30" t="s">
        <v>46</v>
      </c>
      <c r="Y30" t="s">
        <v>50</v>
      </c>
      <c r="Z30" t="s">
        <v>140</v>
      </c>
      <c r="AA30" t="s">
        <v>141</v>
      </c>
      <c r="AB30" t="s">
        <v>142</v>
      </c>
      <c r="AC30">
        <v>14598</v>
      </c>
    </row>
    <row r="31" spans="1:29" x14ac:dyDescent="0.25">
      <c r="A31">
        <v>15</v>
      </c>
      <c r="B31">
        <v>1.0037984320217199</v>
      </c>
      <c r="C31" t="s">
        <v>143</v>
      </c>
      <c r="D31">
        <v>0.14314299486062501</v>
      </c>
      <c r="E31">
        <f t="shared" si="1"/>
        <v>7.1571497430312506E-2</v>
      </c>
      <c r="F31">
        <f>(K31-K30)/2</f>
        <v>3.5565348732699564E-4</v>
      </c>
      <c r="G31">
        <f t="shared" si="0"/>
        <v>7.1927150917639501E-2</v>
      </c>
      <c r="J31">
        <v>0.18608589331881301</v>
      </c>
      <c r="K31">
        <v>0.18797462262313899</v>
      </c>
      <c r="L31" t="s">
        <v>138</v>
      </c>
      <c r="M31">
        <v>23.744499999999999</v>
      </c>
      <c r="N31">
        <v>25.548500000000001</v>
      </c>
      <c r="O31">
        <v>23.321999999999999</v>
      </c>
      <c r="P31">
        <v>35.582999999999998</v>
      </c>
      <c r="Q31" t="s">
        <v>26</v>
      </c>
      <c r="R31" t="s">
        <v>27</v>
      </c>
      <c r="S31" t="s">
        <v>35</v>
      </c>
      <c r="T31" t="s">
        <v>35</v>
      </c>
      <c r="U31" t="s">
        <v>35</v>
      </c>
      <c r="V31" t="s">
        <v>144</v>
      </c>
      <c r="W31" t="s">
        <v>26</v>
      </c>
      <c r="X31" t="s">
        <v>46</v>
      </c>
      <c r="Y31" t="s">
        <v>50</v>
      </c>
      <c r="Z31" t="s">
        <v>140</v>
      </c>
      <c r="AA31" t="s">
        <v>141</v>
      </c>
      <c r="AB31" t="s">
        <v>142</v>
      </c>
      <c r="AC31">
        <v>14598</v>
      </c>
    </row>
    <row r="32" spans="1:29" x14ac:dyDescent="0.25">
      <c r="A32">
        <v>16</v>
      </c>
      <c r="B32">
        <v>-1.0149541771350501</v>
      </c>
      <c r="C32" t="s">
        <v>145</v>
      </c>
      <c r="D32">
        <v>0.10645877263483899</v>
      </c>
      <c r="E32">
        <f t="shared" si="1"/>
        <v>5.3229386317419497E-2</v>
      </c>
      <c r="F32">
        <f>(K32-K33)/2</f>
        <v>-1.4187893233315041E-3</v>
      </c>
      <c r="G32">
        <f t="shared" si="0"/>
        <v>5.1810596994087993E-2</v>
      </c>
      <c r="H32">
        <f>LARGE(G32:G33,1)/LARGE(G32:G33,2)</f>
        <v>1.0547683063174662</v>
      </c>
      <c r="I32">
        <f t="shared" si="2"/>
        <v>-1.0547683063174662</v>
      </c>
      <c r="J32">
        <v>0.13839640442529</v>
      </c>
      <c r="K32">
        <v>0.18975157382697899</v>
      </c>
      <c r="L32" t="s">
        <v>146</v>
      </c>
      <c r="M32">
        <v>43.344000000000001</v>
      </c>
      <c r="N32">
        <v>24.764299999999999</v>
      </c>
      <c r="O32">
        <v>43.344000000000001</v>
      </c>
      <c r="P32">
        <v>43.344000000000001</v>
      </c>
      <c r="Q32" t="s">
        <v>106</v>
      </c>
      <c r="R32" t="s">
        <v>107</v>
      </c>
      <c r="S32" t="s">
        <v>35</v>
      </c>
      <c r="T32" t="s">
        <v>35</v>
      </c>
      <c r="U32" t="s">
        <v>35</v>
      </c>
      <c r="V32" t="s">
        <v>147</v>
      </c>
      <c r="W32" t="s">
        <v>106</v>
      </c>
      <c r="X32" t="s">
        <v>107</v>
      </c>
      <c r="Y32" t="s">
        <v>108</v>
      </c>
      <c r="Z32" t="s">
        <v>109</v>
      </c>
      <c r="AA32" t="s">
        <v>148</v>
      </c>
      <c r="AB32" t="s">
        <v>149</v>
      </c>
      <c r="AC32">
        <v>14952</v>
      </c>
    </row>
    <row r="33" spans="1:29" x14ac:dyDescent="0.25">
      <c r="A33">
        <v>16</v>
      </c>
      <c r="B33">
        <v>-1.0149541771350501</v>
      </c>
      <c r="C33" t="s">
        <v>150</v>
      </c>
      <c r="D33">
        <v>0.10645877263483899</v>
      </c>
      <c r="E33">
        <f t="shared" si="1"/>
        <v>5.3229386317419497E-2</v>
      </c>
      <c r="F33">
        <f>(K33-K32)/2</f>
        <v>1.4187893233315041E-3</v>
      </c>
      <c r="G33">
        <f t="shared" si="0"/>
        <v>5.4648175640751001E-2</v>
      </c>
      <c r="J33">
        <v>0.13839640442529</v>
      </c>
      <c r="K33">
        <v>0.192589152473642</v>
      </c>
      <c r="L33" t="s">
        <v>146</v>
      </c>
      <c r="M33">
        <v>68.1083</v>
      </c>
      <c r="N33">
        <v>24.764299999999999</v>
      </c>
      <c r="O33">
        <v>68.111000000000004</v>
      </c>
      <c r="P33">
        <v>44.56</v>
      </c>
      <c r="Q33" t="s">
        <v>106</v>
      </c>
      <c r="R33" t="s">
        <v>107</v>
      </c>
      <c r="S33" t="s">
        <v>35</v>
      </c>
      <c r="T33" t="s">
        <v>35</v>
      </c>
      <c r="U33" t="s">
        <v>35</v>
      </c>
      <c r="V33" t="s">
        <v>151</v>
      </c>
      <c r="W33" t="s">
        <v>106</v>
      </c>
      <c r="X33" t="s">
        <v>107</v>
      </c>
      <c r="Y33" t="s">
        <v>108</v>
      </c>
      <c r="Z33" t="s">
        <v>109</v>
      </c>
      <c r="AA33" t="s">
        <v>148</v>
      </c>
      <c r="AB33" t="s">
        <v>149</v>
      </c>
      <c r="AC33">
        <v>14952</v>
      </c>
    </row>
    <row r="34" spans="1:29" x14ac:dyDescent="0.25">
      <c r="A34">
        <v>17</v>
      </c>
      <c r="B34">
        <v>-1.01463065219903</v>
      </c>
      <c r="C34" t="s">
        <v>152</v>
      </c>
      <c r="D34">
        <v>0.12278828261279</v>
      </c>
      <c r="E34">
        <f t="shared" si="1"/>
        <v>6.1394141306394999E-2</v>
      </c>
      <c r="F34">
        <f>(K34-K35)/2</f>
        <v>1.1765015419090002E-3</v>
      </c>
      <c r="G34">
        <f t="shared" si="0"/>
        <v>6.2570642848303992E-2</v>
      </c>
      <c r="H34">
        <f>LARGE(G34:G35,1)/LARGE(G34:G35,2)</f>
        <v>1.0390749802386925</v>
      </c>
      <c r="I34">
        <f t="shared" si="2"/>
        <v>-1.0390749802386925</v>
      </c>
      <c r="J34">
        <v>0.15962476739662701</v>
      </c>
      <c r="K34">
        <v>0.163179947215146</v>
      </c>
      <c r="L34" t="s">
        <v>135</v>
      </c>
      <c r="M34">
        <v>61.64</v>
      </c>
      <c r="N34">
        <v>58.573999999999998</v>
      </c>
      <c r="O34">
        <v>76.775000000000006</v>
      </c>
      <c r="P34">
        <v>60.7</v>
      </c>
      <c r="Q34" t="s">
        <v>26</v>
      </c>
      <c r="R34" t="s">
        <v>40</v>
      </c>
      <c r="S34" t="s">
        <v>84</v>
      </c>
      <c r="T34" t="s">
        <v>153</v>
      </c>
      <c r="U34" t="s">
        <v>154</v>
      </c>
      <c r="V34" t="s">
        <v>155</v>
      </c>
      <c r="W34" t="s">
        <v>26</v>
      </c>
      <c r="X34" t="s">
        <v>40</v>
      </c>
      <c r="Y34" t="s">
        <v>35</v>
      </c>
      <c r="Z34" t="s">
        <v>35</v>
      </c>
      <c r="AA34" t="s">
        <v>35</v>
      </c>
      <c r="AB34" t="s">
        <v>136</v>
      </c>
      <c r="AC34">
        <v>21630</v>
      </c>
    </row>
    <row r="35" spans="1:29" x14ac:dyDescent="0.25">
      <c r="A35">
        <v>17</v>
      </c>
      <c r="B35">
        <v>-1.01463065219903</v>
      </c>
      <c r="C35" t="s">
        <v>71</v>
      </c>
      <c r="D35">
        <v>0.12278828261279</v>
      </c>
      <c r="E35">
        <f t="shared" si="1"/>
        <v>6.1394141306394999E-2</v>
      </c>
      <c r="F35">
        <f>(K35-K34)/2</f>
        <v>-1.1765015419090002E-3</v>
      </c>
      <c r="G35">
        <f t="shared" si="0"/>
        <v>6.0217639764485999E-2</v>
      </c>
      <c r="J35">
        <v>0.15962476739662701</v>
      </c>
      <c r="K35">
        <v>0.160826944131328</v>
      </c>
      <c r="L35" t="s">
        <v>135</v>
      </c>
      <c r="M35">
        <v>3.0659999999999998</v>
      </c>
      <c r="N35">
        <v>58.573999999999998</v>
      </c>
      <c r="O35">
        <v>3.0659999999999998</v>
      </c>
      <c r="P35">
        <v>3.0659999999999998</v>
      </c>
      <c r="Q35" t="s">
        <v>26</v>
      </c>
      <c r="R35" t="s">
        <v>40</v>
      </c>
      <c r="S35" t="s">
        <v>35</v>
      </c>
      <c r="T35" t="s">
        <v>35</v>
      </c>
      <c r="U35" t="s">
        <v>35</v>
      </c>
      <c r="V35" t="s">
        <v>73</v>
      </c>
      <c r="W35" t="s">
        <v>26</v>
      </c>
      <c r="X35" t="s">
        <v>40</v>
      </c>
      <c r="Y35" t="s">
        <v>35</v>
      </c>
      <c r="Z35" t="s">
        <v>35</v>
      </c>
      <c r="AA35" t="s">
        <v>35</v>
      </c>
      <c r="AB35" t="s">
        <v>136</v>
      </c>
      <c r="AC35">
        <v>21630</v>
      </c>
    </row>
    <row r="36" spans="1:29" x14ac:dyDescent="0.25">
      <c r="A36">
        <v>18</v>
      </c>
      <c r="B36">
        <v>1.0650837240740101</v>
      </c>
      <c r="C36" t="s">
        <v>156</v>
      </c>
      <c r="D36">
        <v>8.3476614522365905E-2</v>
      </c>
      <c r="E36">
        <f t="shared" si="1"/>
        <v>4.1738307261182953E-2</v>
      </c>
      <c r="F36">
        <f>(K36-K37)/2</f>
        <v>-5.9595693423915019E-3</v>
      </c>
      <c r="G36">
        <f t="shared" si="0"/>
        <v>3.5778737918791451E-2</v>
      </c>
      <c r="H36">
        <f>LARGE(G36:G37,1)/LARGE(G36:G37,2)</f>
        <v>1.3331346877532793</v>
      </c>
      <c r="I36">
        <f t="shared" si="2"/>
        <v>1.3331346877532793</v>
      </c>
      <c r="J36">
        <v>0.108519598879076</v>
      </c>
      <c r="K36">
        <v>0.183135474411834</v>
      </c>
      <c r="L36" t="s">
        <v>157</v>
      </c>
      <c r="M36">
        <v>67.568600000000004</v>
      </c>
      <c r="N36">
        <v>24.5916</v>
      </c>
      <c r="O36">
        <v>67.602500000000006</v>
      </c>
      <c r="P36">
        <v>64.614400000000003</v>
      </c>
      <c r="Q36" t="s">
        <v>158</v>
      </c>
      <c r="R36" t="s">
        <v>159</v>
      </c>
      <c r="S36" t="s">
        <v>35</v>
      </c>
      <c r="T36" t="s">
        <v>35</v>
      </c>
      <c r="U36" t="s">
        <v>35</v>
      </c>
      <c r="V36" t="s">
        <v>160</v>
      </c>
      <c r="W36" t="s">
        <v>158</v>
      </c>
      <c r="X36" t="s">
        <v>161</v>
      </c>
      <c r="Y36" t="s">
        <v>35</v>
      </c>
      <c r="Z36" t="s">
        <v>35</v>
      </c>
      <c r="AA36" t="s">
        <v>35</v>
      </c>
      <c r="AB36" t="s">
        <v>162</v>
      </c>
      <c r="AC36">
        <v>21631</v>
      </c>
    </row>
    <row r="37" spans="1:29" x14ac:dyDescent="0.25">
      <c r="A37">
        <v>18</v>
      </c>
      <c r="B37">
        <v>1.0650837240740101</v>
      </c>
      <c r="C37" t="s">
        <v>163</v>
      </c>
      <c r="D37">
        <v>8.3476614522365905E-2</v>
      </c>
      <c r="E37">
        <f t="shared" si="1"/>
        <v>4.1738307261182953E-2</v>
      </c>
      <c r="F37">
        <f>(K37-K36)/2</f>
        <v>5.9595693423915019E-3</v>
      </c>
      <c r="G37">
        <f t="shared" si="0"/>
        <v>4.7697876603574454E-2</v>
      </c>
      <c r="J37">
        <v>0.108519598879076</v>
      </c>
      <c r="K37">
        <v>0.19505461309661701</v>
      </c>
      <c r="L37" t="s">
        <v>157</v>
      </c>
      <c r="M37">
        <v>42.976999999999997</v>
      </c>
      <c r="N37">
        <v>24.5916</v>
      </c>
      <c r="O37">
        <v>44.831000000000003</v>
      </c>
      <c r="P37">
        <v>42.384999999999998</v>
      </c>
      <c r="Q37" t="s">
        <v>158</v>
      </c>
      <c r="R37" t="s">
        <v>159</v>
      </c>
      <c r="S37" t="s">
        <v>35</v>
      </c>
      <c r="T37" t="s">
        <v>35</v>
      </c>
      <c r="U37" t="s">
        <v>35</v>
      </c>
      <c r="V37" t="s">
        <v>164</v>
      </c>
      <c r="W37" t="s">
        <v>158</v>
      </c>
      <c r="X37" t="s">
        <v>161</v>
      </c>
      <c r="Y37" t="s">
        <v>35</v>
      </c>
      <c r="Z37" t="s">
        <v>35</v>
      </c>
      <c r="AA37" t="s">
        <v>35</v>
      </c>
      <c r="AB37" t="s">
        <v>162</v>
      </c>
      <c r="AC37">
        <v>21631</v>
      </c>
    </row>
    <row r="38" spans="1:29" x14ac:dyDescent="0.25">
      <c r="A38">
        <v>19</v>
      </c>
      <c r="B38">
        <v>1.0528753562656099</v>
      </c>
      <c r="C38" t="s">
        <v>165</v>
      </c>
      <c r="D38">
        <v>6.6170404912469394E-2</v>
      </c>
      <c r="E38">
        <f t="shared" si="1"/>
        <v>3.3085202456234697E-2</v>
      </c>
      <c r="F38">
        <f>(K38-K39)/2</f>
        <v>-9.4757082134870052E-3</v>
      </c>
      <c r="G38">
        <f t="shared" si="0"/>
        <v>2.3609494242747692E-2</v>
      </c>
      <c r="H38">
        <f>LARGE(G38:G39,1)/LARGE(G38:G39,2)</f>
        <v>1.8027031935593225</v>
      </c>
      <c r="I38">
        <f t="shared" si="2"/>
        <v>1.8027031935593225</v>
      </c>
      <c r="J38">
        <v>8.6021526386210204E-2</v>
      </c>
      <c r="K38">
        <v>0.35841680823432398</v>
      </c>
      <c r="L38" t="s">
        <v>166</v>
      </c>
      <c r="M38">
        <v>54.849699999999999</v>
      </c>
      <c r="N38">
        <v>24.723199999999999</v>
      </c>
      <c r="O38">
        <v>54.885800000000003</v>
      </c>
      <c r="P38">
        <v>42.402000000000001</v>
      </c>
      <c r="Q38" t="s">
        <v>167</v>
      </c>
      <c r="R38" t="s">
        <v>168</v>
      </c>
      <c r="S38" t="s">
        <v>35</v>
      </c>
      <c r="T38" t="s">
        <v>35</v>
      </c>
      <c r="U38" t="s">
        <v>35</v>
      </c>
      <c r="V38" t="s">
        <v>169</v>
      </c>
      <c r="W38" t="s">
        <v>167</v>
      </c>
      <c r="X38" t="s">
        <v>170</v>
      </c>
      <c r="Y38" t="s">
        <v>35</v>
      </c>
      <c r="Z38" t="s">
        <v>35</v>
      </c>
      <c r="AA38" t="s">
        <v>35</v>
      </c>
      <c r="AB38" t="s">
        <v>171</v>
      </c>
      <c r="AC38">
        <v>24852</v>
      </c>
    </row>
    <row r="39" spans="1:29" x14ac:dyDescent="0.25">
      <c r="A39">
        <v>19</v>
      </c>
      <c r="B39">
        <v>1.0528753562656099</v>
      </c>
      <c r="C39" t="s">
        <v>172</v>
      </c>
      <c r="D39">
        <v>6.6170404912469394E-2</v>
      </c>
      <c r="E39">
        <f t="shared" si="1"/>
        <v>3.3085202456234697E-2</v>
      </c>
      <c r="F39">
        <f>(K39-K38)/2</f>
        <v>9.4757082134870052E-3</v>
      </c>
      <c r="G39">
        <f t="shared" si="0"/>
        <v>4.2560910669721702E-2</v>
      </c>
      <c r="J39">
        <v>8.6021526386210204E-2</v>
      </c>
      <c r="K39">
        <v>0.37736822466129799</v>
      </c>
      <c r="L39" t="s">
        <v>166</v>
      </c>
      <c r="M39">
        <v>30.1265</v>
      </c>
      <c r="N39">
        <v>24.723199999999999</v>
      </c>
      <c r="O39">
        <v>30.138999999999999</v>
      </c>
      <c r="P39">
        <v>30.114000000000001</v>
      </c>
      <c r="Q39" t="s">
        <v>167</v>
      </c>
      <c r="R39" t="s">
        <v>168</v>
      </c>
      <c r="S39" t="s">
        <v>35</v>
      </c>
      <c r="T39" t="s">
        <v>35</v>
      </c>
      <c r="U39" t="s">
        <v>35</v>
      </c>
      <c r="V39" t="s">
        <v>173</v>
      </c>
      <c r="W39" t="s">
        <v>167</v>
      </c>
      <c r="X39" t="s">
        <v>170</v>
      </c>
      <c r="Y39" t="s">
        <v>35</v>
      </c>
      <c r="Z39" t="s">
        <v>35</v>
      </c>
      <c r="AA39" t="s">
        <v>35</v>
      </c>
      <c r="AB39" t="s">
        <v>171</v>
      </c>
      <c r="AC39">
        <v>24852</v>
      </c>
    </row>
    <row r="40" spans="1:29" x14ac:dyDescent="0.25">
      <c r="A40">
        <v>20</v>
      </c>
      <c r="B40">
        <v>-1.0019452030524101</v>
      </c>
      <c r="C40" t="s">
        <v>174</v>
      </c>
      <c r="D40">
        <v>8.2917547246630696E-2</v>
      </c>
      <c r="E40">
        <f t="shared" si="1"/>
        <v>4.1458773623315348E-2</v>
      </c>
      <c r="F40">
        <f>(K40-K41)/2</f>
        <v>1.2854063808849514E-4</v>
      </c>
      <c r="G40">
        <f t="shared" si="0"/>
        <v>4.1587314261403843E-2</v>
      </c>
      <c r="H40">
        <f>LARGE(G40:G41,1)/LARGE(G40:G41,2)</f>
        <v>1.006220174860105</v>
      </c>
      <c r="I40">
        <f t="shared" si="2"/>
        <v>-1.006220174860105</v>
      </c>
      <c r="J40">
        <v>0.10779281142062</v>
      </c>
      <c r="K40">
        <v>0.13241874730831099</v>
      </c>
      <c r="L40" t="s">
        <v>92</v>
      </c>
      <c r="M40">
        <v>54.841000000000001</v>
      </c>
      <c r="N40">
        <v>29.010999999999999</v>
      </c>
      <c r="O40">
        <v>54.841000000000001</v>
      </c>
      <c r="P40">
        <v>54.841000000000001</v>
      </c>
      <c r="Q40" t="s">
        <v>26</v>
      </c>
      <c r="R40" t="s">
        <v>46</v>
      </c>
      <c r="S40" t="s">
        <v>50</v>
      </c>
      <c r="T40" t="s">
        <v>140</v>
      </c>
      <c r="U40" t="s">
        <v>175</v>
      </c>
      <c r="V40" t="s">
        <v>176</v>
      </c>
      <c r="W40" t="s">
        <v>26</v>
      </c>
      <c r="X40" t="s">
        <v>27</v>
      </c>
      <c r="Y40" t="s">
        <v>35</v>
      </c>
      <c r="Z40" t="s">
        <v>35</v>
      </c>
      <c r="AA40" t="s">
        <v>35</v>
      </c>
      <c r="AB40" t="s">
        <v>94</v>
      </c>
      <c r="AC40">
        <v>27375</v>
      </c>
    </row>
    <row r="41" spans="1:29" x14ac:dyDescent="0.25">
      <c r="A41">
        <v>20</v>
      </c>
      <c r="B41">
        <v>-1.0019452030524101</v>
      </c>
      <c r="C41" t="s">
        <v>177</v>
      </c>
      <c r="D41">
        <v>8.2917547246630696E-2</v>
      </c>
      <c r="E41">
        <f t="shared" si="1"/>
        <v>4.1458773623315348E-2</v>
      </c>
      <c r="F41">
        <f>(K41-K40)/2</f>
        <v>-1.2854063808849514E-4</v>
      </c>
      <c r="G41">
        <f t="shared" si="0"/>
        <v>4.1330232985226853E-2</v>
      </c>
      <c r="J41">
        <v>0.10779281142062</v>
      </c>
      <c r="K41">
        <v>0.132161666032134</v>
      </c>
      <c r="L41" t="s">
        <v>92</v>
      </c>
      <c r="M41">
        <v>25.83</v>
      </c>
      <c r="N41">
        <v>29.010999999999999</v>
      </c>
      <c r="O41">
        <v>25.83</v>
      </c>
      <c r="P41">
        <v>25.83</v>
      </c>
      <c r="Q41" t="s">
        <v>26</v>
      </c>
      <c r="R41" t="s">
        <v>46</v>
      </c>
      <c r="S41" t="s">
        <v>50</v>
      </c>
      <c r="T41" t="s">
        <v>178</v>
      </c>
      <c r="U41" t="s">
        <v>179</v>
      </c>
      <c r="V41" t="s">
        <v>180</v>
      </c>
      <c r="W41" t="s">
        <v>26</v>
      </c>
      <c r="X41" t="s">
        <v>27</v>
      </c>
      <c r="Y41" t="s">
        <v>35</v>
      </c>
      <c r="Z41" t="s">
        <v>35</v>
      </c>
      <c r="AA41" t="s">
        <v>35</v>
      </c>
      <c r="AB41" t="s">
        <v>94</v>
      </c>
      <c r="AC41">
        <v>27375</v>
      </c>
    </row>
    <row r="42" spans="1:29" x14ac:dyDescent="0.25">
      <c r="A42">
        <v>21</v>
      </c>
      <c r="B42">
        <v>1.0789067340756699</v>
      </c>
      <c r="C42" t="s">
        <v>181</v>
      </c>
      <c r="D42">
        <v>6.0899687806814998E-2</v>
      </c>
      <c r="E42">
        <f t="shared" ref="E42:E105" si="3">D42/2</f>
        <v>3.0449843903407499E-2</v>
      </c>
      <c r="F42">
        <f t="shared" ref="F42" si="4">(K42-K43)/2</f>
        <v>-1.435676187863999E-2</v>
      </c>
      <c r="G42">
        <f t="shared" ref="G42:G105" si="5">E42+F42</f>
        <v>1.6093082024767509E-2</v>
      </c>
      <c r="H42">
        <f t="shared" ref="H42" si="6">LARGE(G42:G43,1)/LARGE(G42:G43,2)</f>
        <v>2.7842153363221174</v>
      </c>
      <c r="I42">
        <f t="shared" ref="I42" si="7">IF(AND(G42&gt;G43,M42&lt;M43),H42,IF(AND(G43&gt;G42,M43&lt;M42),H42,(H42*(-1))))</f>
        <v>2.7842153363221174</v>
      </c>
      <c r="J42">
        <v>7.9169594148859504E-2</v>
      </c>
      <c r="K42">
        <v>0.36389193005685799</v>
      </c>
      <c r="L42" t="s">
        <v>182</v>
      </c>
      <c r="M42">
        <v>42.402000000000001</v>
      </c>
      <c r="N42">
        <v>23.053999999999998</v>
      </c>
      <c r="O42">
        <v>42.402000000000001</v>
      </c>
      <c r="P42">
        <v>42.402000000000001</v>
      </c>
      <c r="Q42" t="s">
        <v>167</v>
      </c>
      <c r="R42" t="s">
        <v>168</v>
      </c>
      <c r="S42" t="s">
        <v>35</v>
      </c>
      <c r="T42" t="s">
        <v>35</v>
      </c>
      <c r="U42" t="s">
        <v>35</v>
      </c>
      <c r="V42" t="s">
        <v>183</v>
      </c>
      <c r="W42" t="s">
        <v>167</v>
      </c>
      <c r="X42" t="s">
        <v>170</v>
      </c>
      <c r="Y42" t="s">
        <v>35</v>
      </c>
      <c r="Z42" t="s">
        <v>35</v>
      </c>
      <c r="AA42" t="s">
        <v>35</v>
      </c>
      <c r="AB42" t="s">
        <v>184</v>
      </c>
      <c r="AC42">
        <v>28795</v>
      </c>
    </row>
    <row r="43" spans="1:29" x14ac:dyDescent="0.25">
      <c r="A43">
        <v>21</v>
      </c>
      <c r="B43">
        <v>1.0789067340756699</v>
      </c>
      <c r="C43" t="s">
        <v>185</v>
      </c>
      <c r="D43">
        <v>6.0899687806814998E-2</v>
      </c>
      <c r="E43">
        <f t="shared" si="3"/>
        <v>3.0449843903407499E-2</v>
      </c>
      <c r="F43">
        <f t="shared" ref="F43" si="8">(K43-K42)/2</f>
        <v>1.435676187863999E-2</v>
      </c>
      <c r="G43">
        <f t="shared" si="5"/>
        <v>4.4806605782047489E-2</v>
      </c>
      <c r="J43">
        <v>7.9169594148859504E-2</v>
      </c>
      <c r="K43">
        <v>0.39260545381413797</v>
      </c>
      <c r="L43" t="s">
        <v>182</v>
      </c>
      <c r="M43">
        <v>19.347999999999999</v>
      </c>
      <c r="N43">
        <v>23.053999999999998</v>
      </c>
      <c r="O43">
        <v>19.347999999999999</v>
      </c>
      <c r="P43">
        <v>19.347999999999999</v>
      </c>
      <c r="Q43" t="s">
        <v>167</v>
      </c>
      <c r="R43" t="s">
        <v>168</v>
      </c>
      <c r="S43" t="s">
        <v>35</v>
      </c>
      <c r="T43" t="s">
        <v>35</v>
      </c>
      <c r="U43" t="s">
        <v>35</v>
      </c>
      <c r="V43" t="s">
        <v>186</v>
      </c>
      <c r="W43" t="s">
        <v>167</v>
      </c>
      <c r="X43" t="s">
        <v>170</v>
      </c>
      <c r="Y43" t="s">
        <v>35</v>
      </c>
      <c r="Z43" t="s">
        <v>35</v>
      </c>
      <c r="AA43" t="s">
        <v>35</v>
      </c>
      <c r="AB43" t="s">
        <v>184</v>
      </c>
      <c r="AC43">
        <v>28795</v>
      </c>
    </row>
    <row r="44" spans="1:29" x14ac:dyDescent="0.25">
      <c r="A44">
        <v>22</v>
      </c>
      <c r="B44">
        <v>1.0074793563639199</v>
      </c>
      <c r="C44" t="s">
        <v>187</v>
      </c>
      <c r="D44">
        <v>5.66220422055142E-2</v>
      </c>
      <c r="E44">
        <f t="shared" si="3"/>
        <v>2.83110211027571E-2</v>
      </c>
      <c r="F44">
        <f t="shared" ref="F44" si="9">(K44-K45)/2</f>
        <v>2.8098540764880109E-4</v>
      </c>
      <c r="G44">
        <f t="shared" si="5"/>
        <v>2.8592006510405901E-2</v>
      </c>
      <c r="H44">
        <f t="shared" ref="H44" si="10">LARGE(G44:G45,1)/LARGE(G44:G45,2)</f>
        <v>1.0200488797592104</v>
      </c>
      <c r="I44">
        <f t="shared" ref="I44" si="11">IF(AND(G44&gt;G45,M44&lt;M45),H44,IF(AND(G45&gt;G44,M45&lt;M44),H44,(H44*(-1))))</f>
        <v>1.0200488797592104</v>
      </c>
      <c r="J44">
        <v>7.3608654867168499E-2</v>
      </c>
      <c r="K44">
        <v>7.5698224251334698E-2</v>
      </c>
      <c r="L44" t="s">
        <v>131</v>
      </c>
      <c r="M44">
        <v>11.414999999999999</v>
      </c>
      <c r="N44">
        <v>46.723700000000001</v>
      </c>
      <c r="O44">
        <v>11.414999999999999</v>
      </c>
      <c r="P44">
        <v>11.414999999999999</v>
      </c>
      <c r="Q44" t="s">
        <v>26</v>
      </c>
      <c r="R44" t="s">
        <v>40</v>
      </c>
      <c r="S44" t="s">
        <v>84</v>
      </c>
      <c r="T44" t="s">
        <v>132</v>
      </c>
      <c r="U44" t="s">
        <v>188</v>
      </c>
      <c r="V44" t="s">
        <v>189</v>
      </c>
      <c r="W44" t="s">
        <v>26</v>
      </c>
      <c r="X44" t="s">
        <v>40</v>
      </c>
      <c r="Y44" t="s">
        <v>84</v>
      </c>
      <c r="Z44" t="s">
        <v>132</v>
      </c>
      <c r="AA44" t="s">
        <v>133</v>
      </c>
      <c r="AB44" t="s">
        <v>134</v>
      </c>
      <c r="AC44">
        <v>32257</v>
      </c>
    </row>
    <row r="45" spans="1:29" x14ac:dyDescent="0.25">
      <c r="A45">
        <v>22</v>
      </c>
      <c r="B45">
        <v>1.0074793563639199</v>
      </c>
      <c r="C45" t="s">
        <v>190</v>
      </c>
      <c r="D45">
        <v>5.66220422055142E-2</v>
      </c>
      <c r="E45">
        <f t="shared" si="3"/>
        <v>2.83110211027571E-2</v>
      </c>
      <c r="F45">
        <f t="shared" ref="F45" si="12">(K45-K44)/2</f>
        <v>-2.8098540764880109E-4</v>
      </c>
      <c r="G45">
        <f t="shared" si="5"/>
        <v>2.8030035695108299E-2</v>
      </c>
      <c r="J45">
        <v>7.3608654867168499E-2</v>
      </c>
      <c r="K45">
        <v>7.5136253436037095E-2</v>
      </c>
      <c r="L45" t="s">
        <v>131</v>
      </c>
      <c r="M45">
        <v>58.1387</v>
      </c>
      <c r="N45">
        <v>46.723700000000001</v>
      </c>
      <c r="O45">
        <v>58.1387</v>
      </c>
      <c r="P45">
        <v>58.1387</v>
      </c>
      <c r="Q45" t="s">
        <v>26</v>
      </c>
      <c r="R45" t="s">
        <v>40</v>
      </c>
      <c r="S45" t="s">
        <v>84</v>
      </c>
      <c r="T45" t="s">
        <v>132</v>
      </c>
      <c r="U45" t="s">
        <v>191</v>
      </c>
      <c r="V45" t="s">
        <v>192</v>
      </c>
      <c r="W45" t="s">
        <v>26</v>
      </c>
      <c r="X45" t="s">
        <v>40</v>
      </c>
      <c r="Y45" t="s">
        <v>84</v>
      </c>
      <c r="Z45" t="s">
        <v>132</v>
      </c>
      <c r="AA45" t="s">
        <v>133</v>
      </c>
      <c r="AB45" t="s">
        <v>134</v>
      </c>
      <c r="AC45">
        <v>32257</v>
      </c>
    </row>
    <row r="46" spans="1:29" x14ac:dyDescent="0.25">
      <c r="A46">
        <v>23</v>
      </c>
      <c r="B46">
        <v>-1.0695494916066199</v>
      </c>
      <c r="C46" t="s">
        <v>193</v>
      </c>
      <c r="D46">
        <v>3.14715866576291E-2</v>
      </c>
      <c r="E46">
        <f t="shared" si="3"/>
        <v>1.573579332881455E-2</v>
      </c>
      <c r="F46">
        <f t="shared" ref="F46" si="13">(K46-K47)/2</f>
        <v>2.9578743507375493E-3</v>
      </c>
      <c r="G46">
        <f t="shared" si="5"/>
        <v>1.8693667679552099E-2</v>
      </c>
      <c r="H46">
        <f t="shared" ref="H46" si="14">LARGE(G46:G47,1)/LARGE(G46:G47,2)</f>
        <v>1.4629665215145529</v>
      </c>
      <c r="I46">
        <f t="shared" ref="I46" si="15">IF(AND(G46&gt;G47,M46&lt;M47),H46,IF(AND(G47&gt;G46,M47&lt;M46),H46,(H46*(-1))))</f>
        <v>-1.4629665215145529</v>
      </c>
      <c r="J46">
        <v>4.0913062654917898E-2</v>
      </c>
      <c r="K46">
        <v>9.0973864365859802E-2</v>
      </c>
      <c r="L46" t="s">
        <v>45</v>
      </c>
      <c r="M46">
        <v>66.233999999999995</v>
      </c>
      <c r="N46">
        <v>33.06</v>
      </c>
      <c r="O46">
        <v>66.233999999999995</v>
      </c>
      <c r="P46">
        <v>66.233999999999995</v>
      </c>
      <c r="Q46" t="s">
        <v>26</v>
      </c>
      <c r="R46" t="s">
        <v>46</v>
      </c>
      <c r="S46" t="s">
        <v>35</v>
      </c>
      <c r="T46" t="s">
        <v>35</v>
      </c>
      <c r="U46" t="s">
        <v>35</v>
      </c>
      <c r="V46" t="s">
        <v>194</v>
      </c>
      <c r="W46" t="s">
        <v>26</v>
      </c>
      <c r="X46" t="s">
        <v>46</v>
      </c>
      <c r="Y46" t="s">
        <v>35</v>
      </c>
      <c r="Z46" t="s">
        <v>35</v>
      </c>
      <c r="AA46" t="s">
        <v>35</v>
      </c>
      <c r="AB46" t="s">
        <v>48</v>
      </c>
      <c r="AC46">
        <v>33799</v>
      </c>
    </row>
    <row r="47" spans="1:29" x14ac:dyDescent="0.25">
      <c r="A47">
        <v>23</v>
      </c>
      <c r="B47">
        <v>-1.0695494916066199</v>
      </c>
      <c r="C47" t="s">
        <v>195</v>
      </c>
      <c r="D47">
        <v>3.14715866576291E-2</v>
      </c>
      <c r="E47">
        <f t="shared" si="3"/>
        <v>1.573579332881455E-2</v>
      </c>
      <c r="F47">
        <f t="shared" ref="F47" si="16">(K47-K46)/2</f>
        <v>-2.9578743507375493E-3</v>
      </c>
      <c r="G47">
        <f t="shared" si="5"/>
        <v>1.2777918978077001E-2</v>
      </c>
      <c r="J47">
        <v>4.0913062654917898E-2</v>
      </c>
      <c r="K47">
        <v>8.5058115664384704E-2</v>
      </c>
      <c r="L47" t="s">
        <v>45</v>
      </c>
      <c r="M47">
        <v>33.173999999999999</v>
      </c>
      <c r="N47">
        <v>33.06</v>
      </c>
      <c r="O47">
        <v>33.173999999999999</v>
      </c>
      <c r="P47">
        <v>33.173999999999999</v>
      </c>
      <c r="Q47" t="s">
        <v>26</v>
      </c>
      <c r="R47" t="s">
        <v>46</v>
      </c>
      <c r="S47" t="s">
        <v>50</v>
      </c>
      <c r="T47" t="s">
        <v>196</v>
      </c>
      <c r="U47" t="s">
        <v>197</v>
      </c>
      <c r="V47" t="s">
        <v>198</v>
      </c>
      <c r="W47" t="s">
        <v>26</v>
      </c>
      <c r="X47" t="s">
        <v>46</v>
      </c>
      <c r="Y47" t="s">
        <v>35</v>
      </c>
      <c r="Z47" t="s">
        <v>35</v>
      </c>
      <c r="AA47" t="s">
        <v>35</v>
      </c>
      <c r="AB47" t="s">
        <v>48</v>
      </c>
      <c r="AC47">
        <v>33799</v>
      </c>
    </row>
    <row r="48" spans="1:29" x14ac:dyDescent="0.25">
      <c r="A48">
        <v>24</v>
      </c>
      <c r="B48">
        <v>-1.1409665825614499</v>
      </c>
      <c r="C48" t="s">
        <v>199</v>
      </c>
      <c r="D48">
        <v>0.113254384480846</v>
      </c>
      <c r="E48">
        <f t="shared" si="3"/>
        <v>5.6627192240423001E-2</v>
      </c>
      <c r="F48">
        <f t="shared" ref="F48" si="17">(K48-K49)/2</f>
        <v>-1.0378341603467997E-2</v>
      </c>
      <c r="G48">
        <f t="shared" si="5"/>
        <v>4.6248850636955004E-2</v>
      </c>
      <c r="H48">
        <f t="shared" ref="H48" si="18">LARGE(G48:G49,1)/LARGE(G48:G49,2)</f>
        <v>1.4488043036976668</v>
      </c>
      <c r="I48">
        <f t="shared" ref="I48" si="19">IF(AND(G48&gt;G49,M48&lt;M49),H48,IF(AND(G49&gt;G48,M49&lt;M48),H48,(H48*(-1))))</f>
        <v>-1.4488043036976668</v>
      </c>
      <c r="J48">
        <v>0.14723069982510001</v>
      </c>
      <c r="K48">
        <v>0.14724541681988901</v>
      </c>
      <c r="L48" t="s">
        <v>200</v>
      </c>
      <c r="M48">
        <v>6.3627799999999999</v>
      </c>
      <c r="N48">
        <v>23.854019999999998</v>
      </c>
      <c r="O48">
        <v>6.3627799999999999</v>
      </c>
      <c r="P48">
        <v>6.3627799999999999</v>
      </c>
      <c r="Q48" t="s">
        <v>158</v>
      </c>
      <c r="R48" t="s">
        <v>201</v>
      </c>
      <c r="S48" t="s">
        <v>202</v>
      </c>
      <c r="T48" t="s">
        <v>203</v>
      </c>
      <c r="U48" t="s">
        <v>204</v>
      </c>
      <c r="V48" t="s">
        <v>205</v>
      </c>
      <c r="W48" t="s">
        <v>158</v>
      </c>
      <c r="X48" t="s">
        <v>201</v>
      </c>
      <c r="Y48" t="s">
        <v>202</v>
      </c>
      <c r="Z48" t="s">
        <v>35</v>
      </c>
      <c r="AA48" t="s">
        <v>35</v>
      </c>
      <c r="AB48" t="s">
        <v>206</v>
      </c>
      <c r="AC48">
        <v>186451</v>
      </c>
    </row>
    <row r="49" spans="1:29" x14ac:dyDescent="0.25">
      <c r="A49">
        <v>24</v>
      </c>
      <c r="B49">
        <v>-1.1409665825614499</v>
      </c>
      <c r="C49" t="s">
        <v>207</v>
      </c>
      <c r="D49">
        <v>0.113254384480846</v>
      </c>
      <c r="E49">
        <f t="shared" si="3"/>
        <v>5.6627192240423001E-2</v>
      </c>
      <c r="F49">
        <f t="shared" ref="F49" si="20">(K49-K48)/2</f>
        <v>1.0378341603467997E-2</v>
      </c>
      <c r="G49">
        <f t="shared" si="5"/>
        <v>6.7005533843890991E-2</v>
      </c>
      <c r="J49">
        <v>0.14723069982510001</v>
      </c>
      <c r="K49">
        <v>0.168002100026825</v>
      </c>
      <c r="L49" t="s">
        <v>200</v>
      </c>
      <c r="M49">
        <v>30.216799999999999</v>
      </c>
      <c r="N49">
        <v>23.854019999999998</v>
      </c>
      <c r="O49">
        <v>30.216799999999999</v>
      </c>
      <c r="P49">
        <v>30.216799999999999</v>
      </c>
      <c r="Q49" t="s">
        <v>158</v>
      </c>
      <c r="R49" t="s">
        <v>201</v>
      </c>
      <c r="S49" t="s">
        <v>35</v>
      </c>
      <c r="T49" t="s">
        <v>35</v>
      </c>
      <c r="U49" t="s">
        <v>35</v>
      </c>
      <c r="V49" t="s">
        <v>208</v>
      </c>
      <c r="W49" t="s">
        <v>158</v>
      </c>
      <c r="X49" t="s">
        <v>201</v>
      </c>
      <c r="Y49" t="s">
        <v>202</v>
      </c>
      <c r="Z49" t="s">
        <v>35</v>
      </c>
      <c r="AA49" t="s">
        <v>35</v>
      </c>
      <c r="AB49" t="s">
        <v>206</v>
      </c>
      <c r="AC49">
        <v>186451</v>
      </c>
    </row>
    <row r="50" spans="1:29" x14ac:dyDescent="0.25">
      <c r="A50">
        <v>25</v>
      </c>
      <c r="B50">
        <v>1.01182137035032</v>
      </c>
      <c r="C50" t="s">
        <v>209</v>
      </c>
      <c r="D50">
        <v>0.128788987448474</v>
      </c>
      <c r="E50">
        <f t="shared" si="3"/>
        <v>6.4394493724237001E-2</v>
      </c>
      <c r="F50">
        <f t="shared" ref="F50" si="21">(K50-K51)/2</f>
        <v>9.9015341860100858E-4</v>
      </c>
      <c r="G50">
        <f t="shared" si="5"/>
        <v>6.5384647142838009E-2</v>
      </c>
      <c r="H50">
        <f t="shared" ref="H50" si="22">LARGE(G50:G51,1)/LARGE(G50:G51,2)</f>
        <v>1.031232985433743</v>
      </c>
      <c r="I50">
        <f t="shared" ref="I50" si="23">IF(AND(G50&gt;G51,M50&lt;M51),H50,IF(AND(G51&gt;G50,M51&lt;M50),H50,(H50*(-1))))</f>
        <v>1.031232985433743</v>
      </c>
      <c r="J50">
        <v>0.167425683683017</v>
      </c>
      <c r="K50">
        <v>0.16949953502454801</v>
      </c>
      <c r="L50" t="s">
        <v>210</v>
      </c>
      <c r="M50">
        <v>6.3929999999999998</v>
      </c>
      <c r="N50">
        <v>23.6831</v>
      </c>
      <c r="O50">
        <v>6.3929999999999998</v>
      </c>
      <c r="P50">
        <v>6.3929999999999998</v>
      </c>
      <c r="Q50" t="s">
        <v>158</v>
      </c>
      <c r="R50" t="s">
        <v>201</v>
      </c>
      <c r="S50" t="s">
        <v>35</v>
      </c>
      <c r="T50" t="s">
        <v>35</v>
      </c>
      <c r="U50" t="s">
        <v>35</v>
      </c>
      <c r="V50" t="s">
        <v>211</v>
      </c>
      <c r="W50" t="s">
        <v>158</v>
      </c>
      <c r="X50" t="s">
        <v>212</v>
      </c>
      <c r="Y50" t="s">
        <v>213</v>
      </c>
      <c r="Z50" t="s">
        <v>214</v>
      </c>
      <c r="AA50" t="s">
        <v>215</v>
      </c>
      <c r="AB50" t="s">
        <v>216</v>
      </c>
      <c r="AC50">
        <v>203941</v>
      </c>
    </row>
    <row r="51" spans="1:29" x14ac:dyDescent="0.25">
      <c r="A51">
        <v>25</v>
      </c>
      <c r="B51">
        <v>1.01182137035032</v>
      </c>
      <c r="C51" t="s">
        <v>217</v>
      </c>
      <c r="D51">
        <v>0.128788987448474</v>
      </c>
      <c r="E51">
        <f t="shared" si="3"/>
        <v>6.4394493724237001E-2</v>
      </c>
      <c r="F51">
        <f t="shared" ref="F51" si="24">(K51-K50)/2</f>
        <v>-9.9015341860100858E-4</v>
      </c>
      <c r="G51">
        <f t="shared" si="5"/>
        <v>6.3404340305635992E-2</v>
      </c>
      <c r="J51">
        <v>0.167425683683017</v>
      </c>
      <c r="K51">
        <v>0.16751922818734599</v>
      </c>
      <c r="L51" t="s">
        <v>210</v>
      </c>
      <c r="M51">
        <v>30.0761</v>
      </c>
      <c r="N51">
        <v>23.6831</v>
      </c>
      <c r="O51">
        <v>30.0761</v>
      </c>
      <c r="P51">
        <v>30.0761</v>
      </c>
      <c r="Q51" t="s">
        <v>158</v>
      </c>
      <c r="R51" t="s">
        <v>201</v>
      </c>
      <c r="S51" t="s">
        <v>35</v>
      </c>
      <c r="T51" t="s">
        <v>35</v>
      </c>
      <c r="U51" t="s">
        <v>35</v>
      </c>
      <c r="V51" t="s">
        <v>218</v>
      </c>
      <c r="W51" t="s">
        <v>158</v>
      </c>
      <c r="X51" t="s">
        <v>212</v>
      </c>
      <c r="Y51" t="s">
        <v>213</v>
      </c>
      <c r="Z51" t="s">
        <v>214</v>
      </c>
      <c r="AA51" t="s">
        <v>215</v>
      </c>
      <c r="AB51" t="s">
        <v>216</v>
      </c>
      <c r="AC51">
        <v>203941</v>
      </c>
    </row>
    <row r="52" spans="1:29" x14ac:dyDescent="0.25">
      <c r="A52">
        <v>26</v>
      </c>
      <c r="B52">
        <v>-1.01058798282777</v>
      </c>
      <c r="C52" t="s">
        <v>219</v>
      </c>
      <c r="D52">
        <v>0.12620559312749899</v>
      </c>
      <c r="E52">
        <f t="shared" si="3"/>
        <v>6.3102796563749494E-2</v>
      </c>
      <c r="F52">
        <f t="shared" ref="F52" si="25">(K52-K53)/2</f>
        <v>-8.7126779349749883E-4</v>
      </c>
      <c r="G52">
        <f t="shared" si="5"/>
        <v>6.2231528770251995E-2</v>
      </c>
      <c r="H52">
        <f t="shared" ref="H52" si="26">LARGE(G52:G53,1)/LARGE(G52:G53,2)</f>
        <v>1.0280008481460923</v>
      </c>
      <c r="I52">
        <f t="shared" ref="I52" si="27">IF(AND(G52&gt;G53,M52&lt;M53),H52,IF(AND(G53&gt;G52,M53&lt;M52),H52,(H52*(-1))))</f>
        <v>-1.0280008481460923</v>
      </c>
      <c r="J52">
        <v>0.164067271065748</v>
      </c>
      <c r="K52">
        <v>0.16457672961327399</v>
      </c>
      <c r="L52" t="s">
        <v>220</v>
      </c>
      <c r="M52">
        <v>9.52</v>
      </c>
      <c r="N52">
        <v>27.99</v>
      </c>
      <c r="O52">
        <v>9.52</v>
      </c>
      <c r="P52">
        <v>9.52</v>
      </c>
      <c r="Q52" t="s">
        <v>158</v>
      </c>
      <c r="R52" t="s">
        <v>212</v>
      </c>
      <c r="S52" t="s">
        <v>221</v>
      </c>
      <c r="T52" t="s">
        <v>222</v>
      </c>
      <c r="U52" t="s">
        <v>223</v>
      </c>
      <c r="V52" t="s">
        <v>224</v>
      </c>
      <c r="W52" t="s">
        <v>158</v>
      </c>
      <c r="X52" t="s">
        <v>212</v>
      </c>
      <c r="Y52" t="s">
        <v>225</v>
      </c>
      <c r="Z52" t="s">
        <v>226</v>
      </c>
      <c r="AA52" t="s">
        <v>227</v>
      </c>
      <c r="AB52" t="s">
        <v>228</v>
      </c>
      <c r="AC52">
        <v>261842</v>
      </c>
    </row>
    <row r="53" spans="1:29" x14ac:dyDescent="0.25">
      <c r="A53">
        <v>26</v>
      </c>
      <c r="B53">
        <v>-1.01058798282777</v>
      </c>
      <c r="C53" t="s">
        <v>229</v>
      </c>
      <c r="D53">
        <v>0.12620559312749899</v>
      </c>
      <c r="E53">
        <f t="shared" si="3"/>
        <v>6.3102796563749494E-2</v>
      </c>
      <c r="F53">
        <f t="shared" ref="F53" si="28">(K53-K52)/2</f>
        <v>8.7126779349749883E-4</v>
      </c>
      <c r="G53">
        <f t="shared" si="5"/>
        <v>6.3974064357246993E-2</v>
      </c>
      <c r="J53">
        <v>0.164067271065748</v>
      </c>
      <c r="K53">
        <v>0.16631926520026899</v>
      </c>
      <c r="L53" t="s">
        <v>220</v>
      </c>
      <c r="M53">
        <v>37.51</v>
      </c>
      <c r="N53">
        <v>27.99</v>
      </c>
      <c r="O53">
        <v>37.51</v>
      </c>
      <c r="P53">
        <v>37.51</v>
      </c>
      <c r="Q53" t="s">
        <v>158</v>
      </c>
      <c r="R53" t="s">
        <v>212</v>
      </c>
      <c r="S53" t="s">
        <v>221</v>
      </c>
      <c r="T53" t="s">
        <v>230</v>
      </c>
      <c r="U53" t="s">
        <v>231</v>
      </c>
      <c r="V53" t="s">
        <v>232</v>
      </c>
      <c r="W53" t="s">
        <v>158</v>
      </c>
      <c r="X53" t="s">
        <v>212</v>
      </c>
      <c r="Y53" t="s">
        <v>225</v>
      </c>
      <c r="Z53" t="s">
        <v>226</v>
      </c>
      <c r="AA53" t="s">
        <v>227</v>
      </c>
      <c r="AB53" t="s">
        <v>228</v>
      </c>
      <c r="AC53">
        <v>261842</v>
      </c>
    </row>
    <row r="54" spans="1:29" x14ac:dyDescent="0.25">
      <c r="A54">
        <v>27</v>
      </c>
      <c r="B54">
        <v>1.11355394142808</v>
      </c>
      <c r="C54" t="s">
        <v>233</v>
      </c>
      <c r="D54">
        <v>0.14025225296213001</v>
      </c>
      <c r="E54">
        <f t="shared" si="3"/>
        <v>7.0126126481065004E-2</v>
      </c>
      <c r="F54">
        <f t="shared" ref="F54" si="29">(K54-K55)/2</f>
        <v>1.0803466204702503E-2</v>
      </c>
      <c r="G54">
        <f t="shared" si="5"/>
        <v>8.0929592685767507E-2</v>
      </c>
      <c r="H54">
        <f t="shared" ref="H54" si="30">LARGE(G54:G55,1)/LARGE(G54:G55,2)</f>
        <v>1.3642273004741567</v>
      </c>
      <c r="I54">
        <f t="shared" ref="I54" si="31">IF(AND(G54&gt;G55,M54&lt;M55),H54,IF(AND(G55&gt;G54,M55&lt;M54),H54,(H54*(-1))))</f>
        <v>1.3642273004741567</v>
      </c>
      <c r="J54">
        <v>0.18232792885076901</v>
      </c>
      <c r="K54">
        <v>0.21188594992012399</v>
      </c>
      <c r="L54" t="s">
        <v>234</v>
      </c>
      <c r="M54">
        <v>6.3929999999999998</v>
      </c>
      <c r="N54">
        <v>23.561900000000001</v>
      </c>
      <c r="O54">
        <v>6.3929999999999998</v>
      </c>
      <c r="P54">
        <v>6.3929999999999998</v>
      </c>
      <c r="Q54" t="s">
        <v>158</v>
      </c>
      <c r="R54" t="s">
        <v>159</v>
      </c>
      <c r="S54" t="s">
        <v>35</v>
      </c>
      <c r="T54" t="s">
        <v>35</v>
      </c>
      <c r="U54" t="s">
        <v>35</v>
      </c>
      <c r="V54" t="s">
        <v>235</v>
      </c>
      <c r="W54" t="s">
        <v>158</v>
      </c>
      <c r="X54" t="s">
        <v>212</v>
      </c>
      <c r="Y54" t="s">
        <v>213</v>
      </c>
      <c r="Z54" t="s">
        <v>236</v>
      </c>
      <c r="AA54" t="s">
        <v>237</v>
      </c>
      <c r="AB54" t="s">
        <v>238</v>
      </c>
      <c r="AC54">
        <v>341792</v>
      </c>
    </row>
    <row r="55" spans="1:29" x14ac:dyDescent="0.25">
      <c r="A55">
        <v>27</v>
      </c>
      <c r="B55">
        <v>1.11355394142808</v>
      </c>
      <c r="C55" t="s">
        <v>239</v>
      </c>
      <c r="D55">
        <v>0.14025225296213001</v>
      </c>
      <c r="E55">
        <f t="shared" si="3"/>
        <v>7.0126126481065004E-2</v>
      </c>
      <c r="F55">
        <f t="shared" ref="F55" si="32">(K55-K54)/2</f>
        <v>-1.0803466204702503E-2</v>
      </c>
      <c r="G55">
        <f t="shared" si="5"/>
        <v>5.9322660276362502E-2</v>
      </c>
      <c r="J55">
        <v>0.18232792885076901</v>
      </c>
      <c r="K55">
        <v>0.19027901751071899</v>
      </c>
      <c r="L55" t="s">
        <v>234</v>
      </c>
      <c r="M55">
        <v>29.954899999999999</v>
      </c>
      <c r="N55">
        <v>23.561900000000001</v>
      </c>
      <c r="O55">
        <v>29.954899999999999</v>
      </c>
      <c r="P55">
        <v>29.954899999999999</v>
      </c>
      <c r="Q55" t="s">
        <v>158</v>
      </c>
      <c r="R55" t="s">
        <v>159</v>
      </c>
      <c r="S55" t="s">
        <v>35</v>
      </c>
      <c r="T55" t="s">
        <v>35</v>
      </c>
      <c r="U55" t="s">
        <v>35</v>
      </c>
      <c r="V55" t="s">
        <v>240</v>
      </c>
      <c r="W55" t="s">
        <v>158</v>
      </c>
      <c r="X55" t="s">
        <v>212</v>
      </c>
      <c r="Y55" t="s">
        <v>213</v>
      </c>
      <c r="Z55" t="s">
        <v>236</v>
      </c>
      <c r="AA55" t="s">
        <v>237</v>
      </c>
      <c r="AB55" t="s">
        <v>238</v>
      </c>
      <c r="AC55">
        <v>341792</v>
      </c>
    </row>
    <row r="56" spans="1:29" x14ac:dyDescent="0.25">
      <c r="A56">
        <v>28</v>
      </c>
      <c r="B56">
        <v>-1.00559154446925</v>
      </c>
      <c r="C56" t="s">
        <v>241</v>
      </c>
      <c r="D56">
        <v>0.14623124961103401</v>
      </c>
      <c r="E56">
        <f t="shared" si="3"/>
        <v>7.3115624805517004E-2</v>
      </c>
      <c r="F56">
        <f t="shared" ref="F56" si="33">(K56-K57)/2</f>
        <v>5.3182990415349962E-4</v>
      </c>
      <c r="G56">
        <f t="shared" si="5"/>
        <v>7.3647454709670504E-2</v>
      </c>
      <c r="H56">
        <f t="shared" ref="H56" si="34">LARGE(G56:G57,1)/LARGE(G56:G57,2)</f>
        <v>1.0146542325287957</v>
      </c>
      <c r="I56">
        <f t="shared" ref="I56" si="35">IF(AND(G56&gt;G57,M56&lt;M57),H56,IF(AND(G57&gt;G56,M57&lt;M56),H56,(H56*(-1))))</f>
        <v>-1.0146542325287957</v>
      </c>
      <c r="J56">
        <v>0.19010062449434401</v>
      </c>
      <c r="K56">
        <v>0.19129013733279601</v>
      </c>
      <c r="L56" t="s">
        <v>242</v>
      </c>
      <c r="M56">
        <v>39.363500000000002</v>
      </c>
      <c r="N56">
        <v>29.666830000000001</v>
      </c>
      <c r="O56">
        <v>39.543999999999997</v>
      </c>
      <c r="P56">
        <v>39.183</v>
      </c>
      <c r="Q56" t="s">
        <v>158</v>
      </c>
      <c r="R56" t="s">
        <v>212</v>
      </c>
      <c r="S56" t="s">
        <v>35</v>
      </c>
      <c r="T56" t="s">
        <v>35</v>
      </c>
      <c r="U56" t="s">
        <v>35</v>
      </c>
      <c r="V56" t="s">
        <v>243</v>
      </c>
      <c r="W56" t="s">
        <v>158</v>
      </c>
      <c r="X56" t="s">
        <v>212</v>
      </c>
      <c r="Y56" t="s">
        <v>244</v>
      </c>
      <c r="Z56" t="s">
        <v>245</v>
      </c>
      <c r="AA56" t="s">
        <v>246</v>
      </c>
      <c r="AB56" t="s">
        <v>247</v>
      </c>
      <c r="AC56">
        <v>471280</v>
      </c>
    </row>
    <row r="57" spans="1:29" x14ac:dyDescent="0.25">
      <c r="A57">
        <v>28</v>
      </c>
      <c r="B57">
        <v>-1.00559154446925</v>
      </c>
      <c r="C57" t="s">
        <v>248</v>
      </c>
      <c r="D57">
        <v>0.14623124961103401</v>
      </c>
      <c r="E57">
        <f t="shared" si="3"/>
        <v>7.3115624805517004E-2</v>
      </c>
      <c r="F57">
        <f t="shared" ref="F57" si="36">(K57-K56)/2</f>
        <v>-5.3182990415349962E-4</v>
      </c>
      <c r="G57">
        <f t="shared" si="5"/>
        <v>7.2583794901363505E-2</v>
      </c>
      <c r="J57">
        <v>0.19010062449434401</v>
      </c>
      <c r="K57">
        <v>0.19022647752448901</v>
      </c>
      <c r="L57" t="s">
        <v>242</v>
      </c>
      <c r="M57">
        <v>9.6966699999999992</v>
      </c>
      <c r="N57">
        <v>29.666830000000001</v>
      </c>
      <c r="O57">
        <v>9.6966699999999992</v>
      </c>
      <c r="P57">
        <v>9.6966699999999992</v>
      </c>
      <c r="Q57" t="s">
        <v>158</v>
      </c>
      <c r="R57" t="s">
        <v>212</v>
      </c>
      <c r="S57" t="s">
        <v>213</v>
      </c>
      <c r="T57" t="s">
        <v>236</v>
      </c>
      <c r="U57" t="s">
        <v>237</v>
      </c>
      <c r="V57" t="s">
        <v>249</v>
      </c>
      <c r="W57" t="s">
        <v>158</v>
      </c>
      <c r="X57" t="s">
        <v>212</v>
      </c>
      <c r="Y57" t="s">
        <v>244</v>
      </c>
      <c r="Z57" t="s">
        <v>245</v>
      </c>
      <c r="AA57" t="s">
        <v>246</v>
      </c>
      <c r="AB57" t="s">
        <v>247</v>
      </c>
      <c r="AC57">
        <v>471280</v>
      </c>
    </row>
    <row r="58" spans="1:29" x14ac:dyDescent="0.25">
      <c r="A58">
        <v>29</v>
      </c>
      <c r="B58">
        <v>1.0329401081870899</v>
      </c>
      <c r="C58" t="s">
        <v>250</v>
      </c>
      <c r="D58">
        <v>0.11812567638377</v>
      </c>
      <c r="E58">
        <f t="shared" si="3"/>
        <v>5.9062838191885E-2</v>
      </c>
      <c r="F58">
        <f t="shared" ref="F58" si="37">(K58-K59)/2</f>
        <v>-2.5668420406294995E-3</v>
      </c>
      <c r="G58">
        <f t="shared" si="5"/>
        <v>5.6495996151255501E-2</v>
      </c>
      <c r="H58">
        <f t="shared" ref="H58" si="38">LARGE(G58:G59,1)/LARGE(G58:G59,2)</f>
        <v>1.0908681044850452</v>
      </c>
      <c r="I58">
        <f t="shared" ref="I58" si="39">IF(AND(G58&gt;G59,M58&lt;M59),H58,IF(AND(G59&gt;G58,M59&lt;M58),H58,(H58*(-1))))</f>
        <v>1.0908681044850452</v>
      </c>
      <c r="J58">
        <v>0.15356337929890099</v>
      </c>
      <c r="K58">
        <v>0.155849035227864</v>
      </c>
      <c r="L58" t="s">
        <v>251</v>
      </c>
      <c r="M58">
        <v>37.049999999999997</v>
      </c>
      <c r="N58">
        <v>21.68</v>
      </c>
      <c r="O58">
        <v>34.119999999999997</v>
      </c>
      <c r="P58">
        <v>45.21</v>
      </c>
      <c r="Q58" t="s">
        <v>158</v>
      </c>
      <c r="R58" t="s">
        <v>212</v>
      </c>
      <c r="S58" t="s">
        <v>221</v>
      </c>
      <c r="T58" t="s">
        <v>252</v>
      </c>
      <c r="U58" t="s">
        <v>253</v>
      </c>
      <c r="V58" t="s">
        <v>254</v>
      </c>
      <c r="W58" t="s">
        <v>158</v>
      </c>
      <c r="X58" t="s">
        <v>255</v>
      </c>
      <c r="Y58" t="s">
        <v>256</v>
      </c>
      <c r="Z58" t="s">
        <v>257</v>
      </c>
      <c r="AA58" t="s">
        <v>258</v>
      </c>
      <c r="AB58" t="s">
        <v>259</v>
      </c>
      <c r="AC58">
        <v>547955</v>
      </c>
    </row>
    <row r="59" spans="1:29" x14ac:dyDescent="0.25">
      <c r="A59">
        <v>29</v>
      </c>
      <c r="B59">
        <v>1.0329401081870899</v>
      </c>
      <c r="C59" t="s">
        <v>260</v>
      </c>
      <c r="D59">
        <v>0.11812567638377</v>
      </c>
      <c r="E59">
        <f t="shared" si="3"/>
        <v>5.9062838191885E-2</v>
      </c>
      <c r="F59">
        <f t="shared" ref="F59" si="40">(K59-K58)/2</f>
        <v>2.5668420406294995E-3</v>
      </c>
      <c r="G59">
        <f t="shared" si="5"/>
        <v>6.16296802325145E-2</v>
      </c>
      <c r="J59">
        <v>0.15356337929890099</v>
      </c>
      <c r="K59">
        <v>0.160982719309123</v>
      </c>
      <c r="L59" t="s">
        <v>251</v>
      </c>
      <c r="M59">
        <v>15.37</v>
      </c>
      <c r="N59">
        <v>21.68</v>
      </c>
      <c r="O59">
        <v>15.37</v>
      </c>
      <c r="P59">
        <v>15.37</v>
      </c>
      <c r="Q59" t="s">
        <v>158</v>
      </c>
      <c r="R59" t="s">
        <v>212</v>
      </c>
      <c r="S59" t="s">
        <v>221</v>
      </c>
      <c r="T59" t="s">
        <v>261</v>
      </c>
      <c r="U59" t="s">
        <v>262</v>
      </c>
      <c r="V59" t="s">
        <v>263</v>
      </c>
      <c r="W59" t="s">
        <v>158</v>
      </c>
      <c r="X59" t="s">
        <v>255</v>
      </c>
      <c r="Y59" t="s">
        <v>256</v>
      </c>
      <c r="Z59" t="s">
        <v>257</v>
      </c>
      <c r="AA59" t="s">
        <v>258</v>
      </c>
      <c r="AB59" t="s">
        <v>259</v>
      </c>
      <c r="AC59">
        <v>547955</v>
      </c>
    </row>
    <row r="60" spans="1:29" x14ac:dyDescent="0.25">
      <c r="A60">
        <v>30</v>
      </c>
      <c r="B60">
        <v>-1.00574976319589</v>
      </c>
      <c r="C60" t="s">
        <v>264</v>
      </c>
      <c r="D60">
        <v>0.123763653236374</v>
      </c>
      <c r="E60">
        <f t="shared" si="3"/>
        <v>6.1881826618187002E-2</v>
      </c>
      <c r="F60">
        <f t="shared" ref="F60" si="41">(K60-K61)/2</f>
        <v>-4.6470136782700289E-4</v>
      </c>
      <c r="G60">
        <f t="shared" si="5"/>
        <v>6.141712525036E-2</v>
      </c>
      <c r="H60">
        <f t="shared" ref="H60" si="42">LARGE(G60:G61,1)/LARGE(G60:G61,2)</f>
        <v>1.0151326316864457</v>
      </c>
      <c r="I60">
        <f t="shared" ref="I60" si="43">IF(AND(G60&gt;G61,M60&lt;M61),H60,IF(AND(G61&gt;G60,M61&lt;M60),H60,(H60*(-1))))</f>
        <v>-1.0151326316864457</v>
      </c>
      <c r="J60">
        <v>0.160892749207286</v>
      </c>
      <c r="K60">
        <v>0.16164191532583899</v>
      </c>
      <c r="L60" t="s">
        <v>265</v>
      </c>
      <c r="M60">
        <v>9.5166699999999995</v>
      </c>
      <c r="N60">
        <v>28.08933</v>
      </c>
      <c r="O60">
        <v>9.5166699999999995</v>
      </c>
      <c r="P60">
        <v>9.5166699999999995</v>
      </c>
      <c r="Q60" t="s">
        <v>158</v>
      </c>
      <c r="R60" t="s">
        <v>212</v>
      </c>
      <c r="S60" t="s">
        <v>266</v>
      </c>
      <c r="T60" t="s">
        <v>35</v>
      </c>
      <c r="U60" t="s">
        <v>35</v>
      </c>
      <c r="V60" t="s">
        <v>267</v>
      </c>
      <c r="W60" t="s">
        <v>158</v>
      </c>
      <c r="X60" t="s">
        <v>212</v>
      </c>
      <c r="Y60" t="s">
        <v>244</v>
      </c>
      <c r="Z60" t="s">
        <v>245</v>
      </c>
      <c r="AA60" t="s">
        <v>246</v>
      </c>
      <c r="AB60" t="s">
        <v>268</v>
      </c>
      <c r="AC60">
        <v>820150</v>
      </c>
    </row>
    <row r="61" spans="1:29" x14ac:dyDescent="0.25">
      <c r="A61">
        <v>30</v>
      </c>
      <c r="B61">
        <v>-1.00574976319589</v>
      </c>
      <c r="C61" t="s">
        <v>269</v>
      </c>
      <c r="D61">
        <v>0.123763653236374</v>
      </c>
      <c r="E61">
        <f t="shared" si="3"/>
        <v>6.1881826618187002E-2</v>
      </c>
      <c r="F61">
        <f t="shared" ref="F61" si="44">(K61-K60)/2</f>
        <v>4.6470136782700289E-4</v>
      </c>
      <c r="G61">
        <f t="shared" si="5"/>
        <v>6.2346527986014005E-2</v>
      </c>
      <c r="J61">
        <v>0.160892749207286</v>
      </c>
      <c r="K61">
        <v>0.162571318061493</v>
      </c>
      <c r="L61" t="s">
        <v>265</v>
      </c>
      <c r="M61">
        <v>37.606000000000002</v>
      </c>
      <c r="N61">
        <v>28.08933</v>
      </c>
      <c r="O61">
        <v>37.604999999999997</v>
      </c>
      <c r="P61">
        <v>37.606000000000002</v>
      </c>
      <c r="Q61" t="s">
        <v>158</v>
      </c>
      <c r="R61" t="s">
        <v>212</v>
      </c>
      <c r="S61" t="s">
        <v>221</v>
      </c>
      <c r="T61" t="s">
        <v>270</v>
      </c>
      <c r="U61" t="s">
        <v>271</v>
      </c>
      <c r="V61" t="s">
        <v>272</v>
      </c>
      <c r="W61" t="s">
        <v>158</v>
      </c>
      <c r="X61" t="s">
        <v>212</v>
      </c>
      <c r="Y61" t="s">
        <v>244</v>
      </c>
      <c r="Z61" t="s">
        <v>245</v>
      </c>
      <c r="AA61" t="s">
        <v>246</v>
      </c>
      <c r="AB61" t="s">
        <v>268</v>
      </c>
      <c r="AC61">
        <v>820150</v>
      </c>
    </row>
    <row r="62" spans="1:29" x14ac:dyDescent="0.25">
      <c r="A62">
        <v>31</v>
      </c>
      <c r="B62">
        <v>1.00497261092434</v>
      </c>
      <c r="C62" t="s">
        <v>273</v>
      </c>
      <c r="D62">
        <v>0.118754577171082</v>
      </c>
      <c r="E62">
        <f t="shared" si="3"/>
        <v>5.9377288585540998E-2</v>
      </c>
      <c r="F62">
        <f t="shared" ref="F62" si="45">(K62-K63)/2</f>
        <v>3.8764433842650159E-4</v>
      </c>
      <c r="G62">
        <f t="shared" si="5"/>
        <v>5.97649329239675E-2</v>
      </c>
      <c r="H62">
        <f t="shared" ref="H62" si="46">LARGE(G62:G63,1)/LARGE(G62:G63,2)</f>
        <v>1.0131427928875996</v>
      </c>
      <c r="I62">
        <f t="shared" ref="I62" si="47">IF(AND(G62&gt;G63,M62&lt;M63),H62,IF(AND(G63&gt;G62,M63&lt;M62),H62,(H62*(-1))))</f>
        <v>1.0131427928875996</v>
      </c>
      <c r="J62">
        <v>0.15438095032240701</v>
      </c>
      <c r="K62">
        <v>0.156687080017132</v>
      </c>
      <c r="L62" t="s">
        <v>274</v>
      </c>
      <c r="M62">
        <v>15.282999999999999</v>
      </c>
      <c r="N62">
        <v>33.444000000000003</v>
      </c>
      <c r="O62">
        <v>15.282999999999999</v>
      </c>
      <c r="P62">
        <v>15.282999999999999</v>
      </c>
      <c r="Q62" t="s">
        <v>158</v>
      </c>
      <c r="R62" t="s">
        <v>275</v>
      </c>
      <c r="S62" t="s">
        <v>35</v>
      </c>
      <c r="T62" t="s">
        <v>35</v>
      </c>
      <c r="U62" t="s">
        <v>35</v>
      </c>
      <c r="V62" t="s">
        <v>276</v>
      </c>
      <c r="W62" t="s">
        <v>158</v>
      </c>
      <c r="X62" t="s">
        <v>277</v>
      </c>
      <c r="Y62" t="s">
        <v>35</v>
      </c>
      <c r="Z62" t="s">
        <v>35</v>
      </c>
      <c r="AA62" t="s">
        <v>35</v>
      </c>
      <c r="AB62" t="s">
        <v>278</v>
      </c>
      <c r="AC62">
        <v>855383</v>
      </c>
    </row>
    <row r="63" spans="1:29" x14ac:dyDescent="0.25">
      <c r="A63">
        <v>31</v>
      </c>
      <c r="B63">
        <v>1.00497261092434</v>
      </c>
      <c r="C63" t="s">
        <v>279</v>
      </c>
      <c r="D63">
        <v>0.118754577171082</v>
      </c>
      <c r="E63">
        <f t="shared" si="3"/>
        <v>5.9377288585540998E-2</v>
      </c>
      <c r="F63">
        <f t="shared" ref="F63" si="48">(K63-K62)/2</f>
        <v>-3.8764433842650159E-4</v>
      </c>
      <c r="G63">
        <f t="shared" si="5"/>
        <v>5.8989644247114496E-2</v>
      </c>
      <c r="J63">
        <v>0.15438095032240701</v>
      </c>
      <c r="K63">
        <v>0.15591179134027899</v>
      </c>
      <c r="L63" t="s">
        <v>274</v>
      </c>
      <c r="M63">
        <v>48.726999999999997</v>
      </c>
      <c r="N63">
        <v>33.444000000000003</v>
      </c>
      <c r="O63">
        <v>48.726999999999997</v>
      </c>
      <c r="P63">
        <v>48.726999999999997</v>
      </c>
      <c r="Q63" t="s">
        <v>158</v>
      </c>
      <c r="R63" t="s">
        <v>280</v>
      </c>
      <c r="S63" t="s">
        <v>281</v>
      </c>
      <c r="T63" t="s">
        <v>282</v>
      </c>
      <c r="U63" t="s">
        <v>283</v>
      </c>
      <c r="V63" t="s">
        <v>284</v>
      </c>
      <c r="W63" t="s">
        <v>158</v>
      </c>
      <c r="X63" t="s">
        <v>277</v>
      </c>
      <c r="Y63" t="s">
        <v>35</v>
      </c>
      <c r="Z63" t="s">
        <v>35</v>
      </c>
      <c r="AA63" t="s">
        <v>35</v>
      </c>
      <c r="AB63" t="s">
        <v>278</v>
      </c>
      <c r="AC63">
        <v>855383</v>
      </c>
    </row>
    <row r="64" spans="1:29" x14ac:dyDescent="0.25">
      <c r="A64">
        <v>32</v>
      </c>
      <c r="B64">
        <v>1.0659051881579999</v>
      </c>
      <c r="C64" t="s">
        <v>285</v>
      </c>
      <c r="D64">
        <v>2.7062309633128501E-2</v>
      </c>
      <c r="E64">
        <f t="shared" si="3"/>
        <v>1.353115481656425E-2</v>
      </c>
      <c r="F64">
        <f t="shared" ref="F64" si="49">(K64-K65)/2</f>
        <v>3.7033887271099991E-3</v>
      </c>
      <c r="G64">
        <f t="shared" si="5"/>
        <v>1.7234543543674249E-2</v>
      </c>
      <c r="H64">
        <f t="shared" ref="H64" si="50">LARGE(G64:G65,1)/LARGE(G64:G65,2)</f>
        <v>1.7536582969926289</v>
      </c>
      <c r="I64">
        <f t="shared" ref="I64" si="51">IF(AND(G64&gt;G65,M64&lt;M65),H64,IF(AND(G65&gt;G64,M65&lt;M64),H64,(H64*(-1))))</f>
        <v>1.7536582969926289</v>
      </c>
      <c r="J64">
        <v>3.5181002523067099E-2</v>
      </c>
      <c r="K64">
        <v>0.11979212466639599</v>
      </c>
      <c r="L64" t="s">
        <v>286</v>
      </c>
      <c r="M64">
        <v>37.89</v>
      </c>
      <c r="N64">
        <v>21.844999999999999</v>
      </c>
      <c r="O64">
        <v>37.89</v>
      </c>
      <c r="P64">
        <v>37.89</v>
      </c>
      <c r="Q64" t="s">
        <v>158</v>
      </c>
      <c r="R64" t="s">
        <v>212</v>
      </c>
      <c r="S64" t="s">
        <v>287</v>
      </c>
      <c r="T64" t="s">
        <v>288</v>
      </c>
      <c r="U64" t="s">
        <v>289</v>
      </c>
      <c r="V64" t="s">
        <v>290</v>
      </c>
      <c r="W64" t="s">
        <v>158</v>
      </c>
      <c r="X64" t="s">
        <v>212</v>
      </c>
      <c r="Y64" t="s">
        <v>287</v>
      </c>
      <c r="Z64" t="s">
        <v>288</v>
      </c>
      <c r="AA64" t="s">
        <v>291</v>
      </c>
      <c r="AB64" t="s">
        <v>292</v>
      </c>
      <c r="AC64">
        <v>987980</v>
      </c>
    </row>
    <row r="65" spans="1:29" x14ac:dyDescent="0.25">
      <c r="A65">
        <v>32</v>
      </c>
      <c r="B65">
        <v>1.0659051881579999</v>
      </c>
      <c r="C65" t="s">
        <v>293</v>
      </c>
      <c r="D65">
        <v>2.7062309633128501E-2</v>
      </c>
      <c r="E65">
        <f t="shared" si="3"/>
        <v>1.353115481656425E-2</v>
      </c>
      <c r="F65">
        <f t="shared" ref="F65" si="52">(K65-K64)/2</f>
        <v>-3.7033887271099991E-3</v>
      </c>
      <c r="G65">
        <f t="shared" si="5"/>
        <v>9.8277660894542512E-3</v>
      </c>
      <c r="J65">
        <v>3.5181002523067099E-2</v>
      </c>
      <c r="K65">
        <v>0.112385347212176</v>
      </c>
      <c r="L65" t="s">
        <v>286</v>
      </c>
      <c r="M65">
        <v>59.734999999999999</v>
      </c>
      <c r="N65">
        <v>21.844999999999999</v>
      </c>
      <c r="O65">
        <v>55.414999999999999</v>
      </c>
      <c r="P65">
        <v>59.734999999999999</v>
      </c>
      <c r="Q65" t="s">
        <v>158</v>
      </c>
      <c r="R65" t="s">
        <v>212</v>
      </c>
      <c r="S65" t="s">
        <v>287</v>
      </c>
      <c r="T65" t="s">
        <v>288</v>
      </c>
      <c r="U65" t="s">
        <v>289</v>
      </c>
      <c r="V65" t="s">
        <v>294</v>
      </c>
      <c r="W65" t="s">
        <v>158</v>
      </c>
      <c r="X65" t="s">
        <v>212</v>
      </c>
      <c r="Y65" t="s">
        <v>287</v>
      </c>
      <c r="Z65" t="s">
        <v>288</v>
      </c>
      <c r="AA65" t="s">
        <v>291</v>
      </c>
      <c r="AB65" t="s">
        <v>292</v>
      </c>
      <c r="AC65">
        <v>987980</v>
      </c>
    </row>
    <row r="66" spans="1:29" x14ac:dyDescent="0.25">
      <c r="A66">
        <v>33</v>
      </c>
      <c r="B66">
        <v>-1.00155532392097</v>
      </c>
      <c r="C66" t="s">
        <v>295</v>
      </c>
      <c r="D66">
        <v>0.105156231825735</v>
      </c>
      <c r="E66">
        <f t="shared" si="3"/>
        <v>5.2578115912867499E-2</v>
      </c>
      <c r="F66">
        <f t="shared" ref="F66" si="53">(K66-K67)/2</f>
        <v>-1.0758974968050339E-4</v>
      </c>
      <c r="G66">
        <f t="shared" si="5"/>
        <v>5.2470526163186995E-2</v>
      </c>
      <c r="H66">
        <f t="shared" ref="H66" si="54">LARGE(G66:G67,1)/LARGE(G66:G67,2)</f>
        <v>1.0041009594356227</v>
      </c>
      <c r="I66">
        <f t="shared" ref="I66" si="55">IF(AND(G66&gt;G67,M66&lt;M67),H66,IF(AND(G67&gt;G66,M67&lt;M66),H66,(H66*(-1))))</f>
        <v>-1.0041009594356227</v>
      </c>
      <c r="J66">
        <v>0.13670310137345501</v>
      </c>
      <c r="K66">
        <v>0.13835027961651999</v>
      </c>
      <c r="L66" t="s">
        <v>296</v>
      </c>
      <c r="M66">
        <v>15.612500000000001</v>
      </c>
      <c r="N66">
        <v>55.222499999999997</v>
      </c>
      <c r="O66">
        <v>15.648300000000001</v>
      </c>
      <c r="P66">
        <v>15.576700000000001</v>
      </c>
      <c r="Q66" t="s">
        <v>158</v>
      </c>
      <c r="R66" t="s">
        <v>212</v>
      </c>
      <c r="S66" t="s">
        <v>266</v>
      </c>
      <c r="T66" t="s">
        <v>35</v>
      </c>
      <c r="U66" t="s">
        <v>35</v>
      </c>
      <c r="V66" t="s">
        <v>297</v>
      </c>
      <c r="W66" t="s">
        <v>158</v>
      </c>
      <c r="X66" t="s">
        <v>212</v>
      </c>
      <c r="Y66" t="s">
        <v>266</v>
      </c>
      <c r="Z66" t="s">
        <v>35</v>
      </c>
      <c r="AA66" t="s">
        <v>35</v>
      </c>
      <c r="AB66" t="s">
        <v>298</v>
      </c>
      <c r="AC66">
        <v>1130801</v>
      </c>
    </row>
    <row r="67" spans="1:29" x14ac:dyDescent="0.25">
      <c r="A67">
        <v>33</v>
      </c>
      <c r="B67">
        <v>-1.00155532392097</v>
      </c>
      <c r="C67" t="s">
        <v>299</v>
      </c>
      <c r="D67">
        <v>0.105156231825735</v>
      </c>
      <c r="E67">
        <f t="shared" si="3"/>
        <v>5.2578115912867499E-2</v>
      </c>
      <c r="F67">
        <f t="shared" ref="F67" si="56">(K67-K66)/2</f>
        <v>1.0758974968050339E-4</v>
      </c>
      <c r="G67">
        <f t="shared" si="5"/>
        <v>5.2685705662548002E-2</v>
      </c>
      <c r="J67">
        <v>0.13670310137345501</v>
      </c>
      <c r="K67">
        <v>0.138565459115881</v>
      </c>
      <c r="L67" t="s">
        <v>296</v>
      </c>
      <c r="M67">
        <v>70.834999999999994</v>
      </c>
      <c r="N67">
        <v>55.222499999999997</v>
      </c>
      <c r="O67">
        <v>70.834999999999994</v>
      </c>
      <c r="P67">
        <v>70.834999999999994</v>
      </c>
      <c r="Q67" t="s">
        <v>158</v>
      </c>
      <c r="R67" t="s">
        <v>212</v>
      </c>
      <c r="S67" t="s">
        <v>35</v>
      </c>
      <c r="T67" t="s">
        <v>35</v>
      </c>
      <c r="U67" t="s">
        <v>35</v>
      </c>
      <c r="V67" t="s">
        <v>300</v>
      </c>
      <c r="W67" t="s">
        <v>158</v>
      </c>
      <c r="X67" t="s">
        <v>212</v>
      </c>
      <c r="Y67" t="s">
        <v>266</v>
      </c>
      <c r="Z67" t="s">
        <v>35</v>
      </c>
      <c r="AA67" t="s">
        <v>35</v>
      </c>
      <c r="AB67" t="s">
        <v>298</v>
      </c>
      <c r="AC67">
        <v>1130801</v>
      </c>
    </row>
    <row r="68" spans="1:29" x14ac:dyDescent="0.25">
      <c r="A68">
        <v>34</v>
      </c>
      <c r="B68">
        <v>1.01650468190618</v>
      </c>
      <c r="C68" t="s">
        <v>301</v>
      </c>
      <c r="D68">
        <v>0.126349224053316</v>
      </c>
      <c r="E68">
        <f t="shared" si="3"/>
        <v>6.3174612026658E-2</v>
      </c>
      <c r="F68">
        <f t="shared" ref="F68" si="57">(K68-K69)/2</f>
        <v>-1.3729850702690061E-3</v>
      </c>
      <c r="G68">
        <f t="shared" si="5"/>
        <v>6.1801626956388994E-2</v>
      </c>
      <c r="H68">
        <f t="shared" ref="H68" si="58">LARGE(G68:G69,1)/LARGE(G68:G69,2)</f>
        <v>1.0444320040712802</v>
      </c>
      <c r="I68">
        <f t="shared" ref="I68" si="59">IF(AND(G68&gt;G69,M68&lt;M69),H68,IF(AND(G69&gt;G68,M69&lt;M68),H68,(H68*(-1))))</f>
        <v>1.0444320040712802</v>
      </c>
      <c r="J68">
        <v>0.16425399126931001</v>
      </c>
      <c r="K68">
        <v>0.166375223475767</v>
      </c>
      <c r="L68" t="s">
        <v>302</v>
      </c>
      <c r="M68">
        <v>46.116999999999997</v>
      </c>
      <c r="N68">
        <v>29.597000000000001</v>
      </c>
      <c r="O68">
        <v>45.959000000000003</v>
      </c>
      <c r="P68">
        <v>46.356000000000002</v>
      </c>
      <c r="Q68" t="s">
        <v>158</v>
      </c>
      <c r="R68" t="s">
        <v>277</v>
      </c>
      <c r="S68" t="s">
        <v>35</v>
      </c>
      <c r="T68" t="s">
        <v>35</v>
      </c>
      <c r="U68" t="s">
        <v>35</v>
      </c>
      <c r="V68" t="s">
        <v>303</v>
      </c>
      <c r="W68" t="s">
        <v>158</v>
      </c>
      <c r="X68" t="s">
        <v>212</v>
      </c>
      <c r="Y68" t="s">
        <v>221</v>
      </c>
      <c r="Z68" t="s">
        <v>304</v>
      </c>
      <c r="AA68" t="s">
        <v>305</v>
      </c>
      <c r="AB68" t="s">
        <v>306</v>
      </c>
      <c r="AC68">
        <v>1161215</v>
      </c>
    </row>
    <row r="69" spans="1:29" x14ac:dyDescent="0.25">
      <c r="A69">
        <v>34</v>
      </c>
      <c r="B69">
        <v>1.01650468190618</v>
      </c>
      <c r="C69" t="s">
        <v>307</v>
      </c>
      <c r="D69">
        <v>0.126349224053316</v>
      </c>
      <c r="E69">
        <f t="shared" si="3"/>
        <v>6.3174612026658E-2</v>
      </c>
      <c r="F69">
        <f t="shared" ref="F69" si="60">(K69-K68)/2</f>
        <v>1.3729850702690061E-3</v>
      </c>
      <c r="G69">
        <f t="shared" si="5"/>
        <v>6.4547597096927006E-2</v>
      </c>
      <c r="J69">
        <v>0.16425399126931001</v>
      </c>
      <c r="K69">
        <v>0.16912119361630501</v>
      </c>
      <c r="L69" t="s">
        <v>302</v>
      </c>
      <c r="M69">
        <v>16.52</v>
      </c>
      <c r="N69">
        <v>29.597000000000001</v>
      </c>
      <c r="O69">
        <v>16.52</v>
      </c>
      <c r="P69">
        <v>16.52</v>
      </c>
      <c r="Q69" t="s">
        <v>158</v>
      </c>
      <c r="R69" t="s">
        <v>275</v>
      </c>
      <c r="S69" t="s">
        <v>35</v>
      </c>
      <c r="T69" t="s">
        <v>35</v>
      </c>
      <c r="U69" t="s">
        <v>35</v>
      </c>
      <c r="V69" t="s">
        <v>308</v>
      </c>
      <c r="W69" t="s">
        <v>158</v>
      </c>
      <c r="X69" t="s">
        <v>212</v>
      </c>
      <c r="Y69" t="s">
        <v>221</v>
      </c>
      <c r="Z69" t="s">
        <v>304</v>
      </c>
      <c r="AA69" t="s">
        <v>305</v>
      </c>
      <c r="AB69" t="s">
        <v>306</v>
      </c>
      <c r="AC69">
        <v>1161215</v>
      </c>
    </row>
    <row r="70" spans="1:29" x14ac:dyDescent="0.25">
      <c r="A70">
        <v>35</v>
      </c>
      <c r="B70">
        <v>-1.0005261270738099</v>
      </c>
      <c r="C70" t="s">
        <v>309</v>
      </c>
      <c r="D70">
        <v>0.14046536971818999</v>
      </c>
      <c r="E70">
        <f t="shared" si="3"/>
        <v>7.0232684859094993E-2</v>
      </c>
      <c r="F70">
        <f t="shared" ref="F70" si="61">(K70-K71)/2</f>
        <v>4.8246443104499326E-5</v>
      </c>
      <c r="G70">
        <f t="shared" si="5"/>
        <v>7.0280931302199492E-2</v>
      </c>
      <c r="H70">
        <f t="shared" ref="H70" si="62">LARGE(G70:G71,1)/LARGE(G70:G71,2)</f>
        <v>1.0013748473078472</v>
      </c>
      <c r="I70">
        <f t="shared" ref="I70" si="63">IF(AND(G70&gt;G71,M70&lt;M71),H70,IF(AND(G71&gt;G70,M71&lt;M70),H70,(H70*(-1))))</f>
        <v>-1.0013748473078472</v>
      </c>
      <c r="J70">
        <v>0.182604980633648</v>
      </c>
      <c r="K70">
        <v>0.18349873734760899</v>
      </c>
      <c r="L70" t="s">
        <v>310</v>
      </c>
      <c r="M70">
        <v>66.013499999999993</v>
      </c>
      <c r="N70">
        <v>49.421500000000002</v>
      </c>
      <c r="O70">
        <v>66.563999999999993</v>
      </c>
      <c r="P70">
        <v>65.491500000000002</v>
      </c>
      <c r="Q70" t="s">
        <v>158</v>
      </c>
      <c r="R70" t="s">
        <v>212</v>
      </c>
      <c r="S70" t="s">
        <v>213</v>
      </c>
      <c r="T70" t="s">
        <v>311</v>
      </c>
      <c r="U70" t="s">
        <v>312</v>
      </c>
      <c r="V70" t="s">
        <v>313</v>
      </c>
      <c r="W70" t="s">
        <v>158</v>
      </c>
      <c r="X70" t="s">
        <v>212</v>
      </c>
      <c r="Y70" t="s">
        <v>213</v>
      </c>
      <c r="Z70" t="s">
        <v>314</v>
      </c>
      <c r="AA70" t="s">
        <v>315</v>
      </c>
      <c r="AB70" t="s">
        <v>316</v>
      </c>
      <c r="AC70">
        <v>1199153</v>
      </c>
    </row>
    <row r="71" spans="1:29" x14ac:dyDescent="0.25">
      <c r="A71">
        <v>35</v>
      </c>
      <c r="B71">
        <v>-1.0005261270738099</v>
      </c>
      <c r="C71" t="s">
        <v>317</v>
      </c>
      <c r="D71">
        <v>0.14046536971818999</v>
      </c>
      <c r="E71">
        <f t="shared" si="3"/>
        <v>7.0232684859094993E-2</v>
      </c>
      <c r="F71">
        <f t="shared" ref="F71" si="64">(K71-K70)/2</f>
        <v>-4.8246443104499326E-5</v>
      </c>
      <c r="G71">
        <f t="shared" si="5"/>
        <v>7.0184438415990494E-2</v>
      </c>
      <c r="J71">
        <v>0.182604980633648</v>
      </c>
      <c r="K71">
        <v>0.18340224446139999</v>
      </c>
      <c r="L71" t="s">
        <v>310</v>
      </c>
      <c r="M71">
        <v>16.591999999999999</v>
      </c>
      <c r="N71">
        <v>49.421500000000002</v>
      </c>
      <c r="O71">
        <v>16.591999999999999</v>
      </c>
      <c r="P71">
        <v>16.591999999999999</v>
      </c>
      <c r="Q71" t="s">
        <v>158</v>
      </c>
      <c r="R71" t="s">
        <v>212</v>
      </c>
      <c r="S71" t="s">
        <v>244</v>
      </c>
      <c r="T71" t="s">
        <v>245</v>
      </c>
      <c r="U71" t="s">
        <v>246</v>
      </c>
      <c r="V71" t="s">
        <v>318</v>
      </c>
      <c r="W71" t="s">
        <v>158</v>
      </c>
      <c r="X71" t="s">
        <v>212</v>
      </c>
      <c r="Y71" t="s">
        <v>213</v>
      </c>
      <c r="Z71" t="s">
        <v>314</v>
      </c>
      <c r="AA71" t="s">
        <v>315</v>
      </c>
      <c r="AB71" t="s">
        <v>316</v>
      </c>
      <c r="AC71">
        <v>1199153</v>
      </c>
    </row>
    <row r="72" spans="1:29" x14ac:dyDescent="0.25">
      <c r="A72">
        <v>36</v>
      </c>
      <c r="B72">
        <v>-1.1032251594668401</v>
      </c>
      <c r="C72" t="s">
        <v>319</v>
      </c>
      <c r="D72">
        <v>5.3284773117757298E-2</v>
      </c>
      <c r="E72">
        <f t="shared" si="3"/>
        <v>2.6642386558878649E-2</v>
      </c>
      <c r="F72">
        <f t="shared" ref="F72" si="65">(K72-K73)/2</f>
        <v>-3.5767814017686542E-3</v>
      </c>
      <c r="G72">
        <f t="shared" si="5"/>
        <v>2.3065605157109995E-2</v>
      </c>
      <c r="H72">
        <f t="shared" ref="H72" si="66">LARGE(G72:G73,1)/LARGE(G72:G73,2)</f>
        <v>1.3101398274535283</v>
      </c>
      <c r="I72">
        <f t="shared" ref="I72" si="67">IF(AND(G72&gt;G73,M72&lt;M73),H72,IF(AND(G73&gt;G72,M73&lt;M72),H72,(H72*(-1))))</f>
        <v>-1.3101398274535283</v>
      </c>
      <c r="J72">
        <v>6.9270205053084496E-2</v>
      </c>
      <c r="K72">
        <v>6.9300574012049296E-2</v>
      </c>
      <c r="L72" t="s">
        <v>320</v>
      </c>
      <c r="M72">
        <v>9.5500000000000007</v>
      </c>
      <c r="N72">
        <v>26.782</v>
      </c>
      <c r="O72">
        <v>9.5500000000000007</v>
      </c>
      <c r="P72">
        <v>9.5500000000000007</v>
      </c>
      <c r="Q72" t="s">
        <v>158</v>
      </c>
      <c r="R72" t="s">
        <v>321</v>
      </c>
      <c r="S72" t="s">
        <v>322</v>
      </c>
      <c r="T72" t="s">
        <v>323</v>
      </c>
      <c r="U72" t="s">
        <v>324</v>
      </c>
      <c r="V72" t="s">
        <v>325</v>
      </c>
      <c r="W72" t="s">
        <v>158</v>
      </c>
      <c r="X72" t="s">
        <v>321</v>
      </c>
      <c r="Y72" t="s">
        <v>35</v>
      </c>
      <c r="Z72" t="s">
        <v>35</v>
      </c>
      <c r="AA72" t="s">
        <v>35</v>
      </c>
      <c r="AB72" t="s">
        <v>326</v>
      </c>
      <c r="AC72">
        <v>1202718</v>
      </c>
    </row>
    <row r="73" spans="1:29" x14ac:dyDescent="0.25">
      <c r="A73">
        <v>36</v>
      </c>
      <c r="B73">
        <v>-1.1032251594668401</v>
      </c>
      <c r="C73" t="s">
        <v>327</v>
      </c>
      <c r="D73">
        <v>5.3284773117757298E-2</v>
      </c>
      <c r="E73">
        <f t="shared" si="3"/>
        <v>2.6642386558878649E-2</v>
      </c>
      <c r="F73">
        <f t="shared" ref="F73" si="68">(K73-K72)/2</f>
        <v>3.5767814017686542E-3</v>
      </c>
      <c r="G73">
        <f t="shared" si="5"/>
        <v>3.0219167960647303E-2</v>
      </c>
      <c r="J73">
        <v>6.9270205053084496E-2</v>
      </c>
      <c r="K73">
        <v>7.6454136815586604E-2</v>
      </c>
      <c r="L73" t="s">
        <v>320</v>
      </c>
      <c r="M73">
        <v>36.332000000000001</v>
      </c>
      <c r="N73">
        <v>26.782</v>
      </c>
      <c r="O73">
        <v>35.148000000000003</v>
      </c>
      <c r="P73">
        <v>36.332000000000001</v>
      </c>
      <c r="Q73" t="s">
        <v>158</v>
      </c>
      <c r="R73" t="s">
        <v>321</v>
      </c>
      <c r="S73" t="s">
        <v>322</v>
      </c>
      <c r="T73" t="s">
        <v>323</v>
      </c>
      <c r="U73" t="s">
        <v>328</v>
      </c>
      <c r="V73" t="s">
        <v>329</v>
      </c>
      <c r="W73" t="s">
        <v>158</v>
      </c>
      <c r="X73" t="s">
        <v>321</v>
      </c>
      <c r="Y73" t="s">
        <v>35</v>
      </c>
      <c r="Z73" t="s">
        <v>35</v>
      </c>
      <c r="AA73" t="s">
        <v>35</v>
      </c>
      <c r="AB73" t="s">
        <v>326</v>
      </c>
      <c r="AC73">
        <v>1202718</v>
      </c>
    </row>
    <row r="74" spans="1:29" x14ac:dyDescent="0.25">
      <c r="A74">
        <v>37</v>
      </c>
      <c r="B74">
        <v>-1.0674939112325501</v>
      </c>
      <c r="C74" t="s">
        <v>330</v>
      </c>
      <c r="D74">
        <v>8.7291033096658505E-2</v>
      </c>
      <c r="E74">
        <f t="shared" si="3"/>
        <v>4.3645516548329252E-2</v>
      </c>
      <c r="F74">
        <f t="shared" ref="F74" si="69">(K74-K75)/2</f>
        <v>-3.8713668518989969E-3</v>
      </c>
      <c r="G74">
        <f t="shared" si="5"/>
        <v>3.9774149696430255E-2</v>
      </c>
      <c r="H74">
        <f t="shared" ref="H74" si="70">LARGE(G74:G75,1)/LARGE(G74:G75,2)</f>
        <v>1.1946674853615515</v>
      </c>
      <c r="I74">
        <f t="shared" ref="I74" si="71">IF(AND(G74&gt;G75,M74&lt;M75),H74,IF(AND(G75&gt;G74,M75&lt;M74),H74,(H74*(-1))))</f>
        <v>-1.1946674853615515</v>
      </c>
      <c r="J74">
        <v>0.113478343025656</v>
      </c>
      <c r="K74">
        <v>0.114717513956496</v>
      </c>
      <c r="L74" t="s">
        <v>296</v>
      </c>
      <c r="M74">
        <v>18.249500000000001</v>
      </c>
      <c r="N74">
        <v>24.3735</v>
      </c>
      <c r="O74">
        <v>18.249500000000001</v>
      </c>
      <c r="P74">
        <v>18.249500000000001</v>
      </c>
      <c r="Q74" t="s">
        <v>158</v>
      </c>
      <c r="R74" t="s">
        <v>212</v>
      </c>
      <c r="S74" t="s">
        <v>266</v>
      </c>
      <c r="T74" t="s">
        <v>35</v>
      </c>
      <c r="U74" t="s">
        <v>35</v>
      </c>
      <c r="V74" t="s">
        <v>331</v>
      </c>
      <c r="W74" t="s">
        <v>158</v>
      </c>
      <c r="X74" t="s">
        <v>212</v>
      </c>
      <c r="Y74" t="s">
        <v>266</v>
      </c>
      <c r="Z74" t="s">
        <v>35</v>
      </c>
      <c r="AA74" t="s">
        <v>35</v>
      </c>
      <c r="AB74" t="s">
        <v>298</v>
      </c>
      <c r="AC74">
        <v>1289431</v>
      </c>
    </row>
    <row r="75" spans="1:29" x14ac:dyDescent="0.25">
      <c r="A75">
        <v>37</v>
      </c>
      <c r="B75">
        <v>-1.0674939112325501</v>
      </c>
      <c r="C75" t="s">
        <v>332</v>
      </c>
      <c r="D75">
        <v>8.7291033096658505E-2</v>
      </c>
      <c r="E75">
        <f t="shared" si="3"/>
        <v>4.3645516548329252E-2</v>
      </c>
      <c r="F75">
        <f t="shared" ref="F75" si="72">(K75-K74)/2</f>
        <v>3.8713668518989969E-3</v>
      </c>
      <c r="G75">
        <f t="shared" si="5"/>
        <v>4.7516883400228249E-2</v>
      </c>
      <c r="J75">
        <v>0.113478343025656</v>
      </c>
      <c r="K75">
        <v>0.12246024766029399</v>
      </c>
      <c r="L75" t="s">
        <v>296</v>
      </c>
      <c r="M75">
        <v>42.622999999999998</v>
      </c>
      <c r="N75">
        <v>24.3735</v>
      </c>
      <c r="O75">
        <v>42.622999999999998</v>
      </c>
      <c r="P75">
        <v>42.622999999999998</v>
      </c>
      <c r="Q75" t="s">
        <v>158</v>
      </c>
      <c r="R75" t="s">
        <v>212</v>
      </c>
      <c r="S75" t="s">
        <v>35</v>
      </c>
      <c r="T75" t="s">
        <v>35</v>
      </c>
      <c r="U75" t="s">
        <v>35</v>
      </c>
      <c r="V75" t="s">
        <v>333</v>
      </c>
      <c r="W75" t="s">
        <v>158</v>
      </c>
      <c r="X75" t="s">
        <v>212</v>
      </c>
      <c r="Y75" t="s">
        <v>266</v>
      </c>
      <c r="Z75" t="s">
        <v>35</v>
      </c>
      <c r="AA75" t="s">
        <v>35</v>
      </c>
      <c r="AB75" t="s">
        <v>298</v>
      </c>
      <c r="AC75">
        <v>1289431</v>
      </c>
    </row>
    <row r="76" spans="1:29" x14ac:dyDescent="0.25">
      <c r="A76">
        <v>38</v>
      </c>
      <c r="B76">
        <v>-1.01573755575433</v>
      </c>
      <c r="C76" t="s">
        <v>334</v>
      </c>
      <c r="D76">
        <v>0.106167802424012</v>
      </c>
      <c r="E76">
        <f t="shared" si="3"/>
        <v>5.3083901212005999E-2</v>
      </c>
      <c r="F76">
        <f t="shared" ref="F76" si="73">(K76-K77)/2</f>
        <v>-1.0933230424245016E-3</v>
      </c>
      <c r="G76">
        <f t="shared" si="5"/>
        <v>5.1990578169581497E-2</v>
      </c>
      <c r="H76">
        <f t="shared" ref="H76" si="74">LARGE(G76:G77,1)/LARGE(G76:G77,2)</f>
        <v>1.0420585067878387</v>
      </c>
      <c r="I76">
        <f t="shared" ref="I76" si="75">IF(AND(G76&gt;G77,M76&lt;M77),H76,IF(AND(G77&gt;G76,M77&lt;M76),H76,(H76*(-1))))</f>
        <v>-1.0420585067878387</v>
      </c>
      <c r="J76">
        <v>0.13801814315121499</v>
      </c>
      <c r="K76">
        <v>0.13894445357225799</v>
      </c>
      <c r="L76" t="s">
        <v>335</v>
      </c>
      <c r="M76">
        <v>22.8</v>
      </c>
      <c r="N76">
        <v>33.827750000000002</v>
      </c>
      <c r="O76">
        <v>22.8</v>
      </c>
      <c r="P76">
        <v>22.8</v>
      </c>
      <c r="Q76" t="s">
        <v>158</v>
      </c>
      <c r="R76" t="s">
        <v>212</v>
      </c>
      <c r="S76" t="s">
        <v>266</v>
      </c>
      <c r="T76" t="s">
        <v>35</v>
      </c>
      <c r="U76" t="s">
        <v>35</v>
      </c>
      <c r="V76" t="s">
        <v>336</v>
      </c>
      <c r="W76" t="s">
        <v>158</v>
      </c>
      <c r="X76" t="s">
        <v>212</v>
      </c>
      <c r="Y76" t="s">
        <v>35</v>
      </c>
      <c r="Z76" t="s">
        <v>35</v>
      </c>
      <c r="AA76" t="s">
        <v>35</v>
      </c>
      <c r="AB76" t="s">
        <v>337</v>
      </c>
      <c r="AC76">
        <v>1297504</v>
      </c>
    </row>
    <row r="77" spans="1:29" x14ac:dyDescent="0.25">
      <c r="A77">
        <v>38</v>
      </c>
      <c r="B77">
        <v>-1.01573755575433</v>
      </c>
      <c r="C77" t="s">
        <v>338</v>
      </c>
      <c r="D77">
        <v>0.106167802424012</v>
      </c>
      <c r="E77">
        <f t="shared" si="3"/>
        <v>5.3083901212005999E-2</v>
      </c>
      <c r="F77">
        <f t="shared" ref="F77" si="76">(K77-K76)/2</f>
        <v>1.0933230424245016E-3</v>
      </c>
      <c r="G77">
        <f t="shared" si="5"/>
        <v>5.41772242544305E-2</v>
      </c>
      <c r="J77">
        <v>0.13801814315121499</v>
      </c>
      <c r="K77">
        <v>0.14113109965710699</v>
      </c>
      <c r="L77" t="s">
        <v>335</v>
      </c>
      <c r="M77">
        <v>56.627749999999999</v>
      </c>
      <c r="N77">
        <v>33.827750000000002</v>
      </c>
      <c r="O77">
        <v>55.298000000000002</v>
      </c>
      <c r="P77">
        <v>60.3703</v>
      </c>
      <c r="Q77" t="s">
        <v>158</v>
      </c>
      <c r="R77" t="s">
        <v>212</v>
      </c>
      <c r="S77" t="s">
        <v>225</v>
      </c>
      <c r="T77" t="s">
        <v>339</v>
      </c>
      <c r="U77" t="s">
        <v>340</v>
      </c>
      <c r="V77" t="s">
        <v>341</v>
      </c>
      <c r="W77" t="s">
        <v>158</v>
      </c>
      <c r="X77" t="s">
        <v>212</v>
      </c>
      <c r="Y77" t="s">
        <v>35</v>
      </c>
      <c r="Z77" t="s">
        <v>35</v>
      </c>
      <c r="AA77" t="s">
        <v>35</v>
      </c>
      <c r="AB77" t="s">
        <v>337</v>
      </c>
      <c r="AC77">
        <v>1297504</v>
      </c>
    </row>
    <row r="78" spans="1:29" x14ac:dyDescent="0.25">
      <c r="A78">
        <v>39</v>
      </c>
      <c r="B78">
        <v>1.0452891359816201</v>
      </c>
      <c r="C78" t="s">
        <v>342</v>
      </c>
      <c r="D78">
        <v>8.9063344841179504E-2</v>
      </c>
      <c r="E78">
        <f t="shared" si="3"/>
        <v>4.4531672420589752E-2</v>
      </c>
      <c r="F78">
        <f t="shared" ref="F78" si="77">(K78-K79)/2</f>
        <v>2.7515123973575056E-3</v>
      </c>
      <c r="G78">
        <f t="shared" si="5"/>
        <v>4.7283184817947257E-2</v>
      </c>
      <c r="H78">
        <f t="shared" ref="H78" si="78">LARGE(G78:G79,1)/LARGE(G78:G79,2)</f>
        <v>1.1317138276075296</v>
      </c>
      <c r="I78">
        <f t="shared" ref="I78" si="79">IF(AND(G78&gt;G79,M78&lt;M79),H78,IF(AND(G79&gt;G78,M79&lt;M78),H78,(H78*(-1))))</f>
        <v>1.1317138276075296</v>
      </c>
      <c r="J78">
        <v>0.115782348293533</v>
      </c>
      <c r="K78">
        <v>0.12701174151981801</v>
      </c>
      <c r="L78" t="s">
        <v>343</v>
      </c>
      <c r="M78">
        <v>25.135000000000002</v>
      </c>
      <c r="N78">
        <v>27.102</v>
      </c>
      <c r="O78">
        <v>24.815000000000001</v>
      </c>
      <c r="P78">
        <v>25.454999999999998</v>
      </c>
      <c r="Q78" t="s">
        <v>158</v>
      </c>
      <c r="R78" t="s">
        <v>275</v>
      </c>
      <c r="S78" t="s">
        <v>35</v>
      </c>
      <c r="T78" t="s">
        <v>35</v>
      </c>
      <c r="U78" t="s">
        <v>35</v>
      </c>
      <c r="V78" t="s">
        <v>344</v>
      </c>
      <c r="W78" t="s">
        <v>158</v>
      </c>
      <c r="X78" t="s">
        <v>275</v>
      </c>
      <c r="Y78" t="s">
        <v>35</v>
      </c>
      <c r="Z78" t="s">
        <v>35</v>
      </c>
      <c r="AA78" t="s">
        <v>35</v>
      </c>
      <c r="AB78" t="s">
        <v>345</v>
      </c>
      <c r="AC78">
        <v>1315393</v>
      </c>
    </row>
    <row r="79" spans="1:29" x14ac:dyDescent="0.25">
      <c r="A79">
        <v>39</v>
      </c>
      <c r="B79">
        <v>1.0452891359816201</v>
      </c>
      <c r="C79" t="s">
        <v>346</v>
      </c>
      <c r="D79">
        <v>8.9063344841179504E-2</v>
      </c>
      <c r="E79">
        <f t="shared" si="3"/>
        <v>4.4531672420589752E-2</v>
      </c>
      <c r="F79">
        <f t="shared" ref="F79" si="80">(K79-K78)/2</f>
        <v>-2.7515123973575056E-3</v>
      </c>
      <c r="G79">
        <f t="shared" si="5"/>
        <v>4.1780160023232246E-2</v>
      </c>
      <c r="J79">
        <v>0.115782348293533</v>
      </c>
      <c r="K79">
        <v>0.12150871672510299</v>
      </c>
      <c r="L79" t="s">
        <v>343</v>
      </c>
      <c r="M79">
        <v>52.237000000000002</v>
      </c>
      <c r="N79">
        <v>27.102</v>
      </c>
      <c r="O79">
        <v>51.35</v>
      </c>
      <c r="P79">
        <v>53.124000000000002</v>
      </c>
      <c r="Q79" t="s">
        <v>158</v>
      </c>
      <c r="R79" t="s">
        <v>275</v>
      </c>
      <c r="S79" t="s">
        <v>347</v>
      </c>
      <c r="T79" t="s">
        <v>348</v>
      </c>
      <c r="U79" t="s">
        <v>349</v>
      </c>
      <c r="V79" t="s">
        <v>350</v>
      </c>
      <c r="W79" t="s">
        <v>158</v>
      </c>
      <c r="X79" t="s">
        <v>275</v>
      </c>
      <c r="Y79" t="s">
        <v>35</v>
      </c>
      <c r="Z79" t="s">
        <v>35</v>
      </c>
      <c r="AA79" t="s">
        <v>35</v>
      </c>
      <c r="AB79" t="s">
        <v>345</v>
      </c>
      <c r="AC79">
        <v>1315393</v>
      </c>
    </row>
    <row r="80" spans="1:29" x14ac:dyDescent="0.25">
      <c r="A80">
        <v>40</v>
      </c>
      <c r="B80">
        <v>1.0057393574471101</v>
      </c>
      <c r="C80" t="s">
        <v>351</v>
      </c>
      <c r="D80">
        <v>0.11060683859415101</v>
      </c>
      <c r="E80">
        <f t="shared" si="3"/>
        <v>5.5303419297075503E-2</v>
      </c>
      <c r="F80">
        <f t="shared" ref="F80" si="81">(K80-K81)/2</f>
        <v>4.1888308175951072E-4</v>
      </c>
      <c r="G80">
        <f t="shared" si="5"/>
        <v>5.5722302378835013E-2</v>
      </c>
      <c r="H80">
        <f t="shared" ref="H80" si="82">LARGE(G80:G81,1)/LARGE(G80:G81,2)</f>
        <v>1.0152641567423</v>
      </c>
      <c r="I80">
        <f t="shared" ref="I80" si="83">IF(AND(G80&gt;G81,M80&lt;M81),H80,IF(AND(G81&gt;G80,M81&lt;M80),H80,(H80*(-1))))</f>
        <v>1.0152641567423</v>
      </c>
      <c r="J80">
        <v>0.14378889017239599</v>
      </c>
      <c r="K80">
        <v>0.14680639962821301</v>
      </c>
      <c r="L80" t="s">
        <v>352</v>
      </c>
      <c r="M80">
        <v>9.6033299999999997</v>
      </c>
      <c r="N80">
        <v>24.41817</v>
      </c>
      <c r="O80">
        <v>9.4483300000000003</v>
      </c>
      <c r="P80">
        <v>9.6466700000000003</v>
      </c>
      <c r="Q80" t="s">
        <v>158</v>
      </c>
      <c r="R80" t="s">
        <v>212</v>
      </c>
      <c r="S80" t="s">
        <v>266</v>
      </c>
      <c r="T80" t="s">
        <v>35</v>
      </c>
      <c r="U80" t="s">
        <v>35</v>
      </c>
      <c r="V80" t="s">
        <v>353</v>
      </c>
      <c r="W80" t="s">
        <v>158</v>
      </c>
      <c r="X80" t="s">
        <v>212</v>
      </c>
      <c r="Y80" t="s">
        <v>213</v>
      </c>
      <c r="Z80" t="s">
        <v>354</v>
      </c>
      <c r="AA80" t="s">
        <v>355</v>
      </c>
      <c r="AB80" t="s">
        <v>356</v>
      </c>
      <c r="AC80">
        <v>1508477</v>
      </c>
    </row>
    <row r="81" spans="1:29" x14ac:dyDescent="0.25">
      <c r="A81">
        <v>40</v>
      </c>
      <c r="B81">
        <v>1.0057393574471101</v>
      </c>
      <c r="C81" t="s">
        <v>357</v>
      </c>
      <c r="D81">
        <v>0.11060683859415101</v>
      </c>
      <c r="E81">
        <f t="shared" si="3"/>
        <v>5.5303419297075503E-2</v>
      </c>
      <c r="F81">
        <f t="shared" ref="F81" si="84">(K81-K80)/2</f>
        <v>-4.1888308175951072E-4</v>
      </c>
      <c r="G81">
        <f t="shared" si="5"/>
        <v>5.4884536215315992E-2</v>
      </c>
      <c r="J81">
        <v>0.14378889017239599</v>
      </c>
      <c r="K81">
        <v>0.14596863346469399</v>
      </c>
      <c r="L81" t="s">
        <v>352</v>
      </c>
      <c r="M81">
        <v>34.021500000000003</v>
      </c>
      <c r="N81">
        <v>24.41817</v>
      </c>
      <c r="O81">
        <v>34.4208</v>
      </c>
      <c r="P81">
        <v>34.021500000000003</v>
      </c>
      <c r="Q81" t="s">
        <v>158</v>
      </c>
      <c r="R81" t="s">
        <v>212</v>
      </c>
      <c r="S81" t="s">
        <v>35</v>
      </c>
      <c r="T81" t="s">
        <v>35</v>
      </c>
      <c r="U81" t="s">
        <v>35</v>
      </c>
      <c r="V81" t="s">
        <v>358</v>
      </c>
      <c r="W81" t="s">
        <v>158</v>
      </c>
      <c r="X81" t="s">
        <v>212</v>
      </c>
      <c r="Y81" t="s">
        <v>213</v>
      </c>
      <c r="Z81" t="s">
        <v>354</v>
      </c>
      <c r="AA81" t="s">
        <v>355</v>
      </c>
      <c r="AB81" t="s">
        <v>356</v>
      </c>
      <c r="AC81">
        <v>1508477</v>
      </c>
    </row>
    <row r="82" spans="1:29" x14ac:dyDescent="0.25">
      <c r="A82">
        <v>41</v>
      </c>
      <c r="B82">
        <v>-1.0233948995869999</v>
      </c>
      <c r="C82" t="s">
        <v>359</v>
      </c>
      <c r="D82">
        <v>9.3357957666248603E-2</v>
      </c>
      <c r="E82">
        <f t="shared" si="3"/>
        <v>4.6678978833124302E-2</v>
      </c>
      <c r="F82">
        <f t="shared" ref="F82" si="85">(K82-K83)/2</f>
        <v>-1.4214866164580023E-3</v>
      </c>
      <c r="G82">
        <f t="shared" si="5"/>
        <v>4.5257492216666299E-2</v>
      </c>
      <c r="H82">
        <f t="shared" ref="H82" si="86">LARGE(G82:G83,1)/LARGE(G82:G83,2)</f>
        <v>1.0628177367695391</v>
      </c>
      <c r="I82">
        <f t="shared" ref="I82" si="87">IF(AND(G82&gt;G83,M82&lt;M83),H82,IF(AND(G83&gt;G82,M83&lt;M82),H82,(H82*(-1))))</f>
        <v>-1.0628177367695391</v>
      </c>
      <c r="J82">
        <v>0.121365344966123</v>
      </c>
      <c r="K82">
        <v>0.121521070109437</v>
      </c>
      <c r="L82" t="s">
        <v>360</v>
      </c>
      <c r="M82">
        <v>25.454999999999998</v>
      </c>
      <c r="N82">
        <v>24.287849999999999</v>
      </c>
      <c r="O82">
        <v>25.454999999999998</v>
      </c>
      <c r="P82">
        <v>25.454999999999998</v>
      </c>
      <c r="Q82" t="s">
        <v>158</v>
      </c>
      <c r="R82" t="s">
        <v>277</v>
      </c>
      <c r="S82" t="s">
        <v>35</v>
      </c>
      <c r="T82" t="s">
        <v>35</v>
      </c>
      <c r="U82" t="s">
        <v>35</v>
      </c>
      <c r="V82" t="s">
        <v>361</v>
      </c>
      <c r="W82" t="s">
        <v>158</v>
      </c>
      <c r="X82" t="s">
        <v>277</v>
      </c>
      <c r="Y82" t="s">
        <v>35</v>
      </c>
      <c r="Z82" t="s">
        <v>35</v>
      </c>
      <c r="AA82" t="s">
        <v>35</v>
      </c>
      <c r="AB82" t="s">
        <v>362</v>
      </c>
      <c r="AC82">
        <v>1612807</v>
      </c>
    </row>
    <row r="83" spans="1:29" x14ac:dyDescent="0.25">
      <c r="A83">
        <v>41</v>
      </c>
      <c r="B83">
        <v>-1.0233948995869999</v>
      </c>
      <c r="C83" t="s">
        <v>363</v>
      </c>
      <c r="D83">
        <v>9.3357957666248603E-2</v>
      </c>
      <c r="E83">
        <f t="shared" si="3"/>
        <v>4.6678978833124302E-2</v>
      </c>
      <c r="F83">
        <f t="shared" ref="F83" si="88">(K83-K82)/2</f>
        <v>1.4214866164580023E-3</v>
      </c>
      <c r="G83">
        <f t="shared" si="5"/>
        <v>4.8100465449582304E-2</v>
      </c>
      <c r="J83">
        <v>0.121365344966123</v>
      </c>
      <c r="K83">
        <v>0.124364043342353</v>
      </c>
      <c r="L83" t="s">
        <v>360</v>
      </c>
      <c r="M83">
        <v>49.742849999999997</v>
      </c>
      <c r="N83">
        <v>24.287849999999999</v>
      </c>
      <c r="O83">
        <v>45.841000000000001</v>
      </c>
      <c r="P83">
        <v>60.747999999999998</v>
      </c>
      <c r="Q83" t="s">
        <v>158</v>
      </c>
      <c r="R83" t="s">
        <v>277</v>
      </c>
      <c r="S83" t="s">
        <v>364</v>
      </c>
      <c r="T83" t="s">
        <v>365</v>
      </c>
      <c r="U83" t="s">
        <v>366</v>
      </c>
      <c r="V83" t="s">
        <v>367</v>
      </c>
      <c r="W83" t="s">
        <v>158</v>
      </c>
      <c r="X83" t="s">
        <v>277</v>
      </c>
      <c r="Y83" t="s">
        <v>35</v>
      </c>
      <c r="Z83" t="s">
        <v>35</v>
      </c>
      <c r="AA83" t="s">
        <v>35</v>
      </c>
      <c r="AB83" t="s">
        <v>362</v>
      </c>
      <c r="AC83">
        <v>1612807</v>
      </c>
    </row>
    <row r="84" spans="1:29" x14ac:dyDescent="0.25">
      <c r="A84">
        <v>42</v>
      </c>
      <c r="B84">
        <v>1.0140834012496001</v>
      </c>
      <c r="C84" t="s">
        <v>368</v>
      </c>
      <c r="D84">
        <v>0.11609582084860599</v>
      </c>
      <c r="E84">
        <f t="shared" si="3"/>
        <v>5.8047910424302997E-2</v>
      </c>
      <c r="F84">
        <f t="shared" ref="F84" si="89">(K84-K85)/2</f>
        <v>1.3773652702879918E-3</v>
      </c>
      <c r="G84">
        <f t="shared" si="5"/>
        <v>5.9425275694590989E-2</v>
      </c>
      <c r="H84">
        <f t="shared" ref="H84" si="90">LARGE(G84:G85,1)/LARGE(G84:G85,2)</f>
        <v>1.0486095648645939</v>
      </c>
      <c r="I84">
        <f t="shared" ref="I84" si="91">IF(AND(G84&gt;G85,M84&lt;M85),H84,IF(AND(G85&gt;G84,M85&lt;M84),H84,(H84*(-1))))</f>
        <v>1.0486095648645939</v>
      </c>
      <c r="J84">
        <v>0.150924567103188</v>
      </c>
      <c r="K84">
        <v>0.19835595582366999</v>
      </c>
      <c r="L84" t="s">
        <v>369</v>
      </c>
      <c r="M84">
        <v>18.011299999999999</v>
      </c>
      <c r="N84">
        <v>36.491700000000002</v>
      </c>
      <c r="O84">
        <v>18.011299999999999</v>
      </c>
      <c r="P84">
        <v>18.011299999999999</v>
      </c>
      <c r="Q84" t="s">
        <v>158</v>
      </c>
      <c r="R84" t="s">
        <v>280</v>
      </c>
      <c r="S84" t="s">
        <v>370</v>
      </c>
      <c r="T84" t="s">
        <v>35</v>
      </c>
      <c r="U84" t="s">
        <v>35</v>
      </c>
      <c r="V84" t="s">
        <v>371</v>
      </c>
      <c r="W84" t="s">
        <v>158</v>
      </c>
      <c r="X84" t="s">
        <v>161</v>
      </c>
      <c r="Y84" t="s">
        <v>35</v>
      </c>
      <c r="Z84" t="s">
        <v>35</v>
      </c>
      <c r="AA84" t="s">
        <v>35</v>
      </c>
      <c r="AB84" t="s">
        <v>372</v>
      </c>
      <c r="AC84">
        <v>1630465</v>
      </c>
    </row>
    <row r="85" spans="1:29" x14ac:dyDescent="0.25">
      <c r="A85">
        <v>42</v>
      </c>
      <c r="B85">
        <v>1.0140834012496001</v>
      </c>
      <c r="C85" t="s">
        <v>373</v>
      </c>
      <c r="D85">
        <v>0.11609582084860599</v>
      </c>
      <c r="E85">
        <f t="shared" si="3"/>
        <v>5.8047910424302997E-2</v>
      </c>
      <c r="F85">
        <f t="shared" ref="F85" si="92">(K85-K84)/2</f>
        <v>-1.3773652702879918E-3</v>
      </c>
      <c r="G85">
        <f t="shared" si="5"/>
        <v>5.6670545154015005E-2</v>
      </c>
      <c r="J85">
        <v>0.150924567103188</v>
      </c>
      <c r="K85">
        <v>0.19560122528309401</v>
      </c>
      <c r="L85" t="s">
        <v>369</v>
      </c>
      <c r="M85">
        <v>54.503</v>
      </c>
      <c r="N85">
        <v>36.491700000000002</v>
      </c>
      <c r="O85">
        <v>66.176199999999994</v>
      </c>
      <c r="P85">
        <v>14.9033</v>
      </c>
      <c r="Q85" t="s">
        <v>158</v>
      </c>
      <c r="R85" t="s">
        <v>280</v>
      </c>
      <c r="S85" t="s">
        <v>35</v>
      </c>
      <c r="T85" t="s">
        <v>35</v>
      </c>
      <c r="U85" t="s">
        <v>35</v>
      </c>
      <c r="V85" t="s">
        <v>374</v>
      </c>
      <c r="W85" t="s">
        <v>158</v>
      </c>
      <c r="X85" t="s">
        <v>161</v>
      </c>
      <c r="Y85" t="s">
        <v>35</v>
      </c>
      <c r="Z85" t="s">
        <v>35</v>
      </c>
      <c r="AA85" t="s">
        <v>35</v>
      </c>
      <c r="AB85" t="s">
        <v>372</v>
      </c>
      <c r="AC85">
        <v>1630465</v>
      </c>
    </row>
    <row r="86" spans="1:29" x14ac:dyDescent="0.25">
      <c r="A86">
        <v>43</v>
      </c>
      <c r="B86">
        <v>-1.0084288329144899</v>
      </c>
      <c r="C86" t="s">
        <v>375</v>
      </c>
      <c r="D86">
        <v>0.130000952403239</v>
      </c>
      <c r="E86">
        <f t="shared" si="3"/>
        <v>6.50004762016195E-2</v>
      </c>
      <c r="F86">
        <f t="shared" ref="F86" si="93">(K86-K87)/2</f>
        <v>7.1594866300200843E-4</v>
      </c>
      <c r="G86">
        <f t="shared" si="5"/>
        <v>6.5716424864621509E-2</v>
      </c>
      <c r="H86">
        <f t="shared" ref="H86" si="94">LARGE(G86:G87,1)/LARGE(G86:G87,2)</f>
        <v>1.0222743696007386</v>
      </c>
      <c r="I86">
        <f t="shared" ref="I86" si="95">IF(AND(G86&gt;G87,M86&lt;M87),H86,IF(AND(G87&gt;G86,M87&lt;M86),H86,(H86*(-1))))</f>
        <v>-1.0222743696007386</v>
      </c>
      <c r="J86">
        <v>0.169001238124211</v>
      </c>
      <c r="K86">
        <v>0.171312750408631</v>
      </c>
      <c r="L86" t="s">
        <v>210</v>
      </c>
      <c r="M86">
        <v>30.220300000000002</v>
      </c>
      <c r="N86">
        <v>26.3203</v>
      </c>
      <c r="O86">
        <v>30.326499999999999</v>
      </c>
      <c r="P86">
        <v>30.114100000000001</v>
      </c>
      <c r="Q86" t="s">
        <v>158</v>
      </c>
      <c r="R86" t="s">
        <v>212</v>
      </c>
      <c r="S86" t="s">
        <v>35</v>
      </c>
      <c r="T86" t="s">
        <v>35</v>
      </c>
      <c r="U86" t="s">
        <v>35</v>
      </c>
      <c r="V86" t="s">
        <v>376</v>
      </c>
      <c r="W86" t="s">
        <v>158</v>
      </c>
      <c r="X86" t="s">
        <v>212</v>
      </c>
      <c r="Y86" t="s">
        <v>213</v>
      </c>
      <c r="Z86" t="s">
        <v>214</v>
      </c>
      <c r="AA86" t="s">
        <v>215</v>
      </c>
      <c r="AB86" t="s">
        <v>216</v>
      </c>
      <c r="AC86">
        <v>1764808</v>
      </c>
    </row>
    <row r="87" spans="1:29" x14ac:dyDescent="0.25">
      <c r="A87">
        <v>43</v>
      </c>
      <c r="B87">
        <v>-1.0084288329144899</v>
      </c>
      <c r="C87" t="s">
        <v>377</v>
      </c>
      <c r="D87">
        <v>0.130000952403239</v>
      </c>
      <c r="E87">
        <f t="shared" si="3"/>
        <v>6.50004762016195E-2</v>
      </c>
      <c r="F87">
        <f t="shared" ref="F87" si="96">(K87-K86)/2</f>
        <v>-7.1594866300200843E-4</v>
      </c>
      <c r="G87">
        <f t="shared" si="5"/>
        <v>6.4284527538617492E-2</v>
      </c>
      <c r="J87">
        <v>0.169001238124211</v>
      </c>
      <c r="K87">
        <v>0.16988085308262699</v>
      </c>
      <c r="L87" t="s">
        <v>210</v>
      </c>
      <c r="M87">
        <v>3.9</v>
      </c>
      <c r="N87">
        <v>26.3203</v>
      </c>
      <c r="O87">
        <v>3.9</v>
      </c>
      <c r="P87">
        <v>3.9</v>
      </c>
      <c r="Q87" t="s">
        <v>158</v>
      </c>
      <c r="R87" t="s">
        <v>212</v>
      </c>
      <c r="S87" t="s">
        <v>213</v>
      </c>
      <c r="T87" t="s">
        <v>378</v>
      </c>
      <c r="U87" t="s">
        <v>379</v>
      </c>
      <c r="V87" t="s">
        <v>380</v>
      </c>
      <c r="W87" t="s">
        <v>158</v>
      </c>
      <c r="X87" t="s">
        <v>212</v>
      </c>
      <c r="Y87" t="s">
        <v>213</v>
      </c>
      <c r="Z87" t="s">
        <v>214</v>
      </c>
      <c r="AA87" t="s">
        <v>215</v>
      </c>
      <c r="AB87" t="s">
        <v>216</v>
      </c>
      <c r="AC87">
        <v>1764808</v>
      </c>
    </row>
    <row r="88" spans="1:29" x14ac:dyDescent="0.25">
      <c r="A88">
        <v>44</v>
      </c>
      <c r="B88">
        <v>-1.0035922401230699</v>
      </c>
      <c r="C88" t="s">
        <v>381</v>
      </c>
      <c r="D88">
        <v>0.146279431120306</v>
      </c>
      <c r="E88">
        <f t="shared" si="3"/>
        <v>7.3139715560153001E-2</v>
      </c>
      <c r="F88">
        <f t="shared" ref="F88" si="97">(K88-K89)/2</f>
        <v>3.423205016385017E-4</v>
      </c>
      <c r="G88">
        <f t="shared" si="5"/>
        <v>7.3482036061791503E-2</v>
      </c>
      <c r="H88">
        <f t="shared" ref="H88" si="98">LARGE(G88:G89,1)/LARGE(G88:G89,2)</f>
        <v>1.0094047459078266</v>
      </c>
      <c r="I88">
        <f t="shared" ref="I88" si="99">IF(AND(G88&gt;G89,M88&lt;M89),H88,IF(AND(G89&gt;G88,M89&lt;M88),H88,(H88*(-1))))</f>
        <v>-1.0094047459078266</v>
      </c>
      <c r="J88">
        <v>0.190163260456398</v>
      </c>
      <c r="K88">
        <v>0.191273515861627</v>
      </c>
      <c r="L88" t="s">
        <v>382</v>
      </c>
      <c r="M88">
        <v>29.973700000000001</v>
      </c>
      <c r="N88">
        <v>20.28537</v>
      </c>
      <c r="O88">
        <v>29.973700000000001</v>
      </c>
      <c r="P88">
        <v>29.973700000000001</v>
      </c>
      <c r="Q88" t="s">
        <v>158</v>
      </c>
      <c r="R88" t="s">
        <v>255</v>
      </c>
      <c r="S88" t="s">
        <v>35</v>
      </c>
      <c r="T88" t="s">
        <v>35</v>
      </c>
      <c r="U88" t="s">
        <v>35</v>
      </c>
      <c r="V88" t="s">
        <v>383</v>
      </c>
      <c r="W88" t="s">
        <v>158</v>
      </c>
      <c r="X88" t="s">
        <v>212</v>
      </c>
      <c r="Y88" t="s">
        <v>225</v>
      </c>
      <c r="Z88" t="s">
        <v>384</v>
      </c>
      <c r="AA88" t="s">
        <v>385</v>
      </c>
      <c r="AB88" t="s">
        <v>386</v>
      </c>
      <c r="AC88">
        <v>1821494</v>
      </c>
    </row>
    <row r="89" spans="1:29" x14ac:dyDescent="0.25">
      <c r="A89">
        <v>44</v>
      </c>
      <c r="B89">
        <v>-1.0035922401230699</v>
      </c>
      <c r="C89" t="s">
        <v>387</v>
      </c>
      <c r="D89">
        <v>0.146279431120306</v>
      </c>
      <c r="E89">
        <f t="shared" si="3"/>
        <v>7.3139715560153001E-2</v>
      </c>
      <c r="F89">
        <f t="shared" ref="F89" si="100">(K89-K88)/2</f>
        <v>-3.423205016385017E-4</v>
      </c>
      <c r="G89">
        <f t="shared" si="5"/>
        <v>7.27973950585145E-2</v>
      </c>
      <c r="J89">
        <v>0.190163260456398</v>
      </c>
      <c r="K89">
        <v>0.19058887485834999</v>
      </c>
      <c r="L89" t="s">
        <v>382</v>
      </c>
      <c r="M89">
        <v>9.6883300000000006</v>
      </c>
      <c r="N89">
        <v>20.28537</v>
      </c>
      <c r="O89">
        <v>9.6883300000000006</v>
      </c>
      <c r="P89">
        <v>9.6883300000000006</v>
      </c>
      <c r="Q89" t="s">
        <v>158</v>
      </c>
      <c r="R89" t="s">
        <v>255</v>
      </c>
      <c r="S89" t="s">
        <v>388</v>
      </c>
      <c r="T89" t="s">
        <v>389</v>
      </c>
      <c r="U89" t="s">
        <v>390</v>
      </c>
      <c r="V89" t="s">
        <v>391</v>
      </c>
      <c r="W89" t="s">
        <v>158</v>
      </c>
      <c r="X89" t="s">
        <v>212</v>
      </c>
      <c r="Y89" t="s">
        <v>225</v>
      </c>
      <c r="Z89" t="s">
        <v>384</v>
      </c>
      <c r="AA89" t="s">
        <v>385</v>
      </c>
      <c r="AB89" t="s">
        <v>386</v>
      </c>
      <c r="AC89">
        <v>1821494</v>
      </c>
    </row>
    <row r="90" spans="1:29" x14ac:dyDescent="0.25">
      <c r="A90">
        <v>45</v>
      </c>
      <c r="B90">
        <v>1.01844386685243</v>
      </c>
      <c r="C90" t="s">
        <v>392</v>
      </c>
      <c r="D90">
        <v>0.12007535784008599</v>
      </c>
      <c r="E90">
        <f t="shared" si="3"/>
        <v>6.0037678920042997E-2</v>
      </c>
      <c r="F90">
        <f t="shared" ref="F90" si="101">(K90-K91)/2</f>
        <v>-1.4557822431165018E-3</v>
      </c>
      <c r="G90">
        <f t="shared" si="5"/>
        <v>5.8581896676926495E-2</v>
      </c>
      <c r="H90">
        <f t="shared" ref="H90" si="102">LARGE(G90:G91,1)/LARGE(G90:G91,2)</f>
        <v>1.049700754864425</v>
      </c>
      <c r="I90">
        <f t="shared" ref="I90" si="103">IF(AND(G90&gt;G91,M90&lt;M91),H90,IF(AND(G91&gt;G90,M91&lt;M90),H90,(H90*(-1))))</f>
        <v>1.049700754864425</v>
      </c>
      <c r="J90">
        <v>0.156097965192112</v>
      </c>
      <c r="K90">
        <v>0.15786084932888</v>
      </c>
      <c r="L90" t="s">
        <v>393</v>
      </c>
      <c r="M90">
        <v>22.766999999999999</v>
      </c>
      <c r="N90">
        <v>20.023</v>
      </c>
      <c r="O90">
        <v>22.766999999999999</v>
      </c>
      <c r="P90">
        <v>22.766999999999999</v>
      </c>
      <c r="Q90" t="s">
        <v>158</v>
      </c>
      <c r="R90" t="s">
        <v>212</v>
      </c>
      <c r="S90" t="s">
        <v>213</v>
      </c>
      <c r="T90" t="s">
        <v>394</v>
      </c>
      <c r="U90" t="s">
        <v>395</v>
      </c>
      <c r="V90" t="s">
        <v>396</v>
      </c>
      <c r="W90" t="s">
        <v>158</v>
      </c>
      <c r="X90" t="s">
        <v>212</v>
      </c>
      <c r="Y90" t="s">
        <v>244</v>
      </c>
      <c r="Z90" t="s">
        <v>397</v>
      </c>
      <c r="AA90" t="s">
        <v>398</v>
      </c>
      <c r="AB90" t="s">
        <v>399</v>
      </c>
      <c r="AC90">
        <v>2135634</v>
      </c>
    </row>
    <row r="91" spans="1:29" x14ac:dyDescent="0.25">
      <c r="A91">
        <v>45</v>
      </c>
      <c r="B91">
        <v>1.01844386685243</v>
      </c>
      <c r="C91" t="s">
        <v>400</v>
      </c>
      <c r="D91">
        <v>0.12007535784008599</v>
      </c>
      <c r="E91">
        <f t="shared" si="3"/>
        <v>6.0037678920042997E-2</v>
      </c>
      <c r="F91">
        <f t="shared" ref="F91" si="104">(K91-K90)/2</f>
        <v>1.4557822431165018E-3</v>
      </c>
      <c r="G91">
        <f t="shared" si="5"/>
        <v>6.1493461163159499E-2</v>
      </c>
      <c r="J91">
        <v>0.156097965192112</v>
      </c>
      <c r="K91">
        <v>0.16077241381511301</v>
      </c>
      <c r="L91" t="s">
        <v>393</v>
      </c>
      <c r="M91">
        <v>2.7440000000000002</v>
      </c>
      <c r="N91">
        <v>20.023</v>
      </c>
      <c r="O91">
        <v>15.613300000000001</v>
      </c>
      <c r="P91">
        <v>2.5529999999999999</v>
      </c>
      <c r="Q91" t="s">
        <v>158</v>
      </c>
      <c r="R91" t="s">
        <v>212</v>
      </c>
      <c r="S91" t="s">
        <v>213</v>
      </c>
      <c r="T91" t="s">
        <v>401</v>
      </c>
      <c r="U91" t="s">
        <v>402</v>
      </c>
      <c r="V91" t="s">
        <v>403</v>
      </c>
      <c r="W91" t="s">
        <v>158</v>
      </c>
      <c r="X91" t="s">
        <v>212</v>
      </c>
      <c r="Y91" t="s">
        <v>244</v>
      </c>
      <c r="Z91" t="s">
        <v>397</v>
      </c>
      <c r="AA91" t="s">
        <v>398</v>
      </c>
      <c r="AB91" t="s">
        <v>399</v>
      </c>
      <c r="AC91">
        <v>2135634</v>
      </c>
    </row>
    <row r="92" spans="1:29" x14ac:dyDescent="0.25">
      <c r="A92">
        <v>46</v>
      </c>
      <c r="B92">
        <v>1.0152594259005401</v>
      </c>
      <c r="C92" t="s">
        <v>404</v>
      </c>
      <c r="D92">
        <v>0.107237014213479</v>
      </c>
      <c r="E92">
        <f t="shared" si="3"/>
        <v>5.3618507106739502E-2</v>
      </c>
      <c r="F92">
        <f t="shared" ref="F92" si="105">(K92-K93)/2</f>
        <v>-1.0638526001234966E-3</v>
      </c>
      <c r="G92">
        <f t="shared" si="5"/>
        <v>5.2554654506616005E-2</v>
      </c>
      <c r="H92">
        <f t="shared" ref="H92" si="106">LARGE(G92:G93,1)/LARGE(G92:G93,2)</f>
        <v>1.0404855710730463</v>
      </c>
      <c r="I92">
        <f t="shared" ref="I92" si="107">IF(AND(G92&gt;G93,M92&lt;M93),H92,IF(AND(G93&gt;G92,M93&lt;M92),H92,(H92*(-1))))</f>
        <v>1.0404855710730463</v>
      </c>
      <c r="J92">
        <v>0.13940811847752299</v>
      </c>
      <c r="K92">
        <v>0.139435468550135</v>
      </c>
      <c r="L92" t="s">
        <v>405</v>
      </c>
      <c r="M92">
        <v>30.138999999999999</v>
      </c>
      <c r="N92">
        <v>20.58567</v>
      </c>
      <c r="O92">
        <v>33.806899999999999</v>
      </c>
      <c r="P92">
        <v>30.114000000000001</v>
      </c>
      <c r="Q92" t="s">
        <v>158</v>
      </c>
      <c r="R92" t="s">
        <v>212</v>
      </c>
      <c r="S92" t="s">
        <v>35</v>
      </c>
      <c r="T92" t="s">
        <v>35</v>
      </c>
      <c r="U92" t="s">
        <v>35</v>
      </c>
      <c r="V92" t="s">
        <v>406</v>
      </c>
      <c r="W92" t="s">
        <v>158</v>
      </c>
      <c r="X92" t="s">
        <v>407</v>
      </c>
      <c r="Y92" t="s">
        <v>408</v>
      </c>
      <c r="Z92" t="s">
        <v>35</v>
      </c>
      <c r="AA92" t="s">
        <v>35</v>
      </c>
      <c r="AB92" t="s">
        <v>409</v>
      </c>
      <c r="AC92">
        <v>2175626</v>
      </c>
    </row>
    <row r="93" spans="1:29" x14ac:dyDescent="0.25">
      <c r="A93">
        <v>46</v>
      </c>
      <c r="B93">
        <v>1.0152594259005401</v>
      </c>
      <c r="C93" t="s">
        <v>410</v>
      </c>
      <c r="D93">
        <v>0.107237014213479</v>
      </c>
      <c r="E93">
        <f t="shared" si="3"/>
        <v>5.3618507106739502E-2</v>
      </c>
      <c r="F93">
        <f t="shared" ref="F93" si="108">(K93-K92)/2</f>
        <v>1.0638526001234966E-3</v>
      </c>
      <c r="G93">
        <f t="shared" si="5"/>
        <v>5.4682359706862999E-2</v>
      </c>
      <c r="J93">
        <v>0.13940811847752299</v>
      </c>
      <c r="K93">
        <v>0.14156317375038199</v>
      </c>
      <c r="L93" t="s">
        <v>405</v>
      </c>
      <c r="M93">
        <v>9.5533300000000008</v>
      </c>
      <c r="N93">
        <v>20.58567</v>
      </c>
      <c r="O93">
        <v>9.5533300000000008</v>
      </c>
      <c r="P93">
        <v>9.5533300000000008</v>
      </c>
      <c r="Q93" t="s">
        <v>158</v>
      </c>
      <c r="R93" t="s">
        <v>212</v>
      </c>
      <c r="S93" t="s">
        <v>266</v>
      </c>
      <c r="T93" t="s">
        <v>35</v>
      </c>
      <c r="U93" t="s">
        <v>35</v>
      </c>
      <c r="V93" t="s">
        <v>411</v>
      </c>
      <c r="W93" t="s">
        <v>158</v>
      </c>
      <c r="X93" t="s">
        <v>407</v>
      </c>
      <c r="Y93" t="s">
        <v>408</v>
      </c>
      <c r="Z93" t="s">
        <v>35</v>
      </c>
      <c r="AA93" t="s">
        <v>35</v>
      </c>
      <c r="AB93" t="s">
        <v>409</v>
      </c>
      <c r="AC93">
        <v>2175626</v>
      </c>
    </row>
    <row r="94" spans="1:29" x14ac:dyDescent="0.25">
      <c r="A94">
        <v>47</v>
      </c>
      <c r="B94">
        <v>1.05555192517341</v>
      </c>
      <c r="C94" t="s">
        <v>412</v>
      </c>
      <c r="D94">
        <v>9.6285217166434706E-2</v>
      </c>
      <c r="E94">
        <f t="shared" si="3"/>
        <v>4.8142608583217353E-2</v>
      </c>
      <c r="F94">
        <f t="shared" ref="F94" si="109">(K94-K95)/2</f>
        <v>3.5093136917995066E-3</v>
      </c>
      <c r="G94">
        <f t="shared" si="5"/>
        <v>5.1651922275016859E-2</v>
      </c>
      <c r="H94">
        <f t="shared" ref="H94" si="110">LARGE(G94:G95,1)/LARGE(G94:G95,2)</f>
        <v>1.1572509356675025</v>
      </c>
      <c r="I94">
        <f t="shared" ref="I94" si="111">IF(AND(G94&gt;G95,M94&lt;M95),H94,IF(AND(G95&gt;G94,M95&lt;M94),H94,(H94*(-1))))</f>
        <v>1.1572509356675025</v>
      </c>
      <c r="J94">
        <v>0.125170782316365</v>
      </c>
      <c r="K94">
        <v>0.133362176444938</v>
      </c>
      <c r="L94" t="s">
        <v>296</v>
      </c>
      <c r="M94">
        <v>26.693999999999999</v>
      </c>
      <c r="N94">
        <v>22.54</v>
      </c>
      <c r="O94">
        <v>26.731999999999999</v>
      </c>
      <c r="P94">
        <v>26.655999999999999</v>
      </c>
      <c r="Q94" t="s">
        <v>158</v>
      </c>
      <c r="R94" t="s">
        <v>212</v>
      </c>
      <c r="S94" t="s">
        <v>35</v>
      </c>
      <c r="T94" t="s">
        <v>35</v>
      </c>
      <c r="U94" t="s">
        <v>35</v>
      </c>
      <c r="V94" t="s">
        <v>413</v>
      </c>
      <c r="W94" t="s">
        <v>158</v>
      </c>
      <c r="X94" t="s">
        <v>212</v>
      </c>
      <c r="Y94" t="s">
        <v>266</v>
      </c>
      <c r="Z94" t="s">
        <v>35</v>
      </c>
      <c r="AA94" t="s">
        <v>35</v>
      </c>
      <c r="AB94" t="s">
        <v>298</v>
      </c>
      <c r="AC94">
        <v>2338315</v>
      </c>
    </row>
    <row r="95" spans="1:29" x14ac:dyDescent="0.25">
      <c r="A95">
        <v>47</v>
      </c>
      <c r="B95">
        <v>1.05555192517341</v>
      </c>
      <c r="C95" t="s">
        <v>414</v>
      </c>
      <c r="D95">
        <v>9.6285217166434706E-2</v>
      </c>
      <c r="E95">
        <f t="shared" si="3"/>
        <v>4.8142608583217353E-2</v>
      </c>
      <c r="F95">
        <f t="shared" ref="F95" si="112">(K95-K94)/2</f>
        <v>-3.5093136917995066E-3</v>
      </c>
      <c r="G95">
        <f t="shared" si="5"/>
        <v>4.4633294891417846E-2</v>
      </c>
      <c r="J95">
        <v>0.125170782316365</v>
      </c>
      <c r="K95">
        <v>0.12634354906133899</v>
      </c>
      <c r="L95" t="s">
        <v>296</v>
      </c>
      <c r="M95">
        <v>49.234000000000002</v>
      </c>
      <c r="N95">
        <v>22.54</v>
      </c>
      <c r="O95">
        <v>48.438000000000002</v>
      </c>
      <c r="P95">
        <v>51.378399999999999</v>
      </c>
      <c r="Q95" t="s">
        <v>158</v>
      </c>
      <c r="R95" t="s">
        <v>212</v>
      </c>
      <c r="S95" t="s">
        <v>35</v>
      </c>
      <c r="T95" t="s">
        <v>35</v>
      </c>
      <c r="U95" t="s">
        <v>35</v>
      </c>
      <c r="V95" t="s">
        <v>415</v>
      </c>
      <c r="W95" t="s">
        <v>158</v>
      </c>
      <c r="X95" t="s">
        <v>212</v>
      </c>
      <c r="Y95" t="s">
        <v>266</v>
      </c>
      <c r="Z95" t="s">
        <v>35</v>
      </c>
      <c r="AA95" t="s">
        <v>35</v>
      </c>
      <c r="AB95" t="s">
        <v>298</v>
      </c>
      <c r="AC95">
        <v>2338315</v>
      </c>
    </row>
    <row r="96" spans="1:29" x14ac:dyDescent="0.25">
      <c r="A96">
        <v>48</v>
      </c>
      <c r="B96">
        <v>-1.00524074329372</v>
      </c>
      <c r="C96" t="s">
        <v>416</v>
      </c>
      <c r="D96">
        <v>0.14645758962569899</v>
      </c>
      <c r="E96">
        <f t="shared" si="3"/>
        <v>7.3228794812849496E-2</v>
      </c>
      <c r="F96">
        <f t="shared" ref="F96" si="113">(K96-K97)/2</f>
        <v>-5.0042992853449597E-4</v>
      </c>
      <c r="G96">
        <f t="shared" si="5"/>
        <v>7.2728364884315E-2</v>
      </c>
      <c r="H96">
        <f t="shared" ref="H96" si="114">LARGE(G96:G97,1)/LARGE(G96:G97,2)</f>
        <v>1.0137616163743128</v>
      </c>
      <c r="I96">
        <f t="shared" ref="I96" si="115">IF(AND(G96&gt;G97,M96&lt;M97),H96,IF(AND(G97&gt;G96,M97&lt;M96),H96,(H96*(-1))))</f>
        <v>-1.0137616163743128</v>
      </c>
      <c r="J96">
        <v>0.19039486651340801</v>
      </c>
      <c r="K96">
        <v>0.190976699482308</v>
      </c>
      <c r="L96" t="s">
        <v>417</v>
      </c>
      <c r="M96">
        <v>9.25</v>
      </c>
      <c r="N96">
        <v>24.47</v>
      </c>
      <c r="O96">
        <v>9.25</v>
      </c>
      <c r="P96">
        <v>9.25</v>
      </c>
      <c r="Q96" t="s">
        <v>158</v>
      </c>
      <c r="R96" t="s">
        <v>212</v>
      </c>
      <c r="S96" t="s">
        <v>418</v>
      </c>
      <c r="T96" t="s">
        <v>419</v>
      </c>
      <c r="U96" t="s">
        <v>35</v>
      </c>
      <c r="V96" t="s">
        <v>420</v>
      </c>
      <c r="W96" t="s">
        <v>158</v>
      </c>
      <c r="X96" t="s">
        <v>212</v>
      </c>
      <c r="Y96" t="s">
        <v>213</v>
      </c>
      <c r="Z96" t="s">
        <v>214</v>
      </c>
      <c r="AA96" t="s">
        <v>421</v>
      </c>
      <c r="AB96" t="s">
        <v>422</v>
      </c>
      <c r="AC96">
        <v>2347626</v>
      </c>
    </row>
    <row r="97" spans="1:29" x14ac:dyDescent="0.25">
      <c r="A97">
        <v>48</v>
      </c>
      <c r="B97">
        <v>-1.00524074329372</v>
      </c>
      <c r="C97" t="s">
        <v>423</v>
      </c>
      <c r="D97">
        <v>0.14645758962569899</v>
      </c>
      <c r="E97">
        <f t="shared" si="3"/>
        <v>7.3228794812849496E-2</v>
      </c>
      <c r="F97">
        <f t="shared" ref="F97" si="116">(K97-K96)/2</f>
        <v>5.0042992853449597E-4</v>
      </c>
      <c r="G97">
        <f t="shared" si="5"/>
        <v>7.3729224741383992E-2</v>
      </c>
      <c r="J97">
        <v>0.19039486651340801</v>
      </c>
      <c r="K97">
        <v>0.19197755933937699</v>
      </c>
      <c r="L97" t="s">
        <v>417</v>
      </c>
      <c r="M97">
        <v>33.72</v>
      </c>
      <c r="N97">
        <v>24.47</v>
      </c>
      <c r="O97">
        <v>33.984699999999997</v>
      </c>
      <c r="P97">
        <v>33.72</v>
      </c>
      <c r="Q97" t="s">
        <v>158</v>
      </c>
      <c r="R97" t="s">
        <v>212</v>
      </c>
      <c r="S97" t="s">
        <v>35</v>
      </c>
      <c r="T97" t="s">
        <v>35</v>
      </c>
      <c r="U97" t="s">
        <v>35</v>
      </c>
      <c r="V97" t="s">
        <v>424</v>
      </c>
      <c r="W97" t="s">
        <v>158</v>
      </c>
      <c r="X97" t="s">
        <v>212</v>
      </c>
      <c r="Y97" t="s">
        <v>213</v>
      </c>
      <c r="Z97" t="s">
        <v>214</v>
      </c>
      <c r="AA97" t="s">
        <v>421</v>
      </c>
      <c r="AB97" t="s">
        <v>422</v>
      </c>
      <c r="AC97">
        <v>2347626</v>
      </c>
    </row>
    <row r="98" spans="1:29" x14ac:dyDescent="0.25">
      <c r="A98">
        <v>49</v>
      </c>
      <c r="B98">
        <v>1.0380579180554399</v>
      </c>
      <c r="C98" t="s">
        <v>425</v>
      </c>
      <c r="D98">
        <v>0.120577866719702</v>
      </c>
      <c r="E98">
        <f t="shared" si="3"/>
        <v>6.0288933359850999E-2</v>
      </c>
      <c r="F98">
        <f t="shared" ref="F98" si="117">(K98-K99)/2</f>
        <v>3.0388828043974997E-3</v>
      </c>
      <c r="G98">
        <f t="shared" si="5"/>
        <v>6.3327816164248499E-2</v>
      </c>
      <c r="H98">
        <f t="shared" ref="H98" si="118">LARGE(G98:G99,1)/LARGE(G98:G99,2)</f>
        <v>1.1061617509474155</v>
      </c>
      <c r="I98">
        <f t="shared" ref="I98" si="119">IF(AND(G98&gt;G99,M98&lt;M99),H98,IF(AND(G99&gt;G98,M99&lt;M98),H98,(H98*(-1))))</f>
        <v>1.1061617509474155</v>
      </c>
      <c r="J98">
        <v>0.15675122673561201</v>
      </c>
      <c r="K98">
        <v>0.16577556095169399</v>
      </c>
      <c r="L98" t="s">
        <v>426</v>
      </c>
      <c r="M98">
        <v>17.381</v>
      </c>
      <c r="N98">
        <v>25.863499999999998</v>
      </c>
      <c r="O98">
        <v>17.381</v>
      </c>
      <c r="P98">
        <v>17.381</v>
      </c>
      <c r="Q98" t="s">
        <v>158</v>
      </c>
      <c r="R98" t="s">
        <v>161</v>
      </c>
      <c r="S98" t="s">
        <v>35</v>
      </c>
      <c r="T98" t="s">
        <v>35</v>
      </c>
      <c r="U98" t="s">
        <v>35</v>
      </c>
      <c r="V98" t="s">
        <v>427</v>
      </c>
      <c r="W98" t="s">
        <v>158</v>
      </c>
      <c r="X98" t="s">
        <v>161</v>
      </c>
      <c r="Y98" t="s">
        <v>428</v>
      </c>
      <c r="Z98" t="s">
        <v>429</v>
      </c>
      <c r="AA98" t="s">
        <v>430</v>
      </c>
      <c r="AB98" t="s">
        <v>431</v>
      </c>
      <c r="AC98">
        <v>2568659</v>
      </c>
    </row>
    <row r="99" spans="1:29" x14ac:dyDescent="0.25">
      <c r="A99">
        <v>49</v>
      </c>
      <c r="B99">
        <v>1.0380579180554399</v>
      </c>
      <c r="C99" t="s">
        <v>432</v>
      </c>
      <c r="D99">
        <v>0.120577866719702</v>
      </c>
      <c r="E99">
        <f t="shared" si="3"/>
        <v>6.0288933359850999E-2</v>
      </c>
      <c r="F99">
        <f t="shared" ref="F99" si="120">(K99-K98)/2</f>
        <v>-3.0388828043974997E-3</v>
      </c>
      <c r="G99">
        <f t="shared" si="5"/>
        <v>5.7250050555453499E-2</v>
      </c>
      <c r="J99">
        <v>0.15675122673561201</v>
      </c>
      <c r="K99">
        <v>0.15969779534289899</v>
      </c>
      <c r="L99" t="s">
        <v>426</v>
      </c>
      <c r="M99">
        <v>43.244500000000002</v>
      </c>
      <c r="N99">
        <v>25.863499999999998</v>
      </c>
      <c r="O99">
        <v>36.271000000000001</v>
      </c>
      <c r="P99">
        <v>43.353999999999999</v>
      </c>
      <c r="Q99" t="s">
        <v>158</v>
      </c>
      <c r="R99" t="s">
        <v>161</v>
      </c>
      <c r="S99" t="s">
        <v>35</v>
      </c>
      <c r="T99" t="s">
        <v>35</v>
      </c>
      <c r="U99" t="s">
        <v>35</v>
      </c>
      <c r="V99" t="s">
        <v>433</v>
      </c>
      <c r="W99" t="s">
        <v>158</v>
      </c>
      <c r="X99" t="s">
        <v>161</v>
      </c>
      <c r="Y99" t="s">
        <v>428</v>
      </c>
      <c r="Z99" t="s">
        <v>429</v>
      </c>
      <c r="AA99" t="s">
        <v>430</v>
      </c>
      <c r="AB99" t="s">
        <v>431</v>
      </c>
      <c r="AC99">
        <v>2568659</v>
      </c>
    </row>
    <row r="100" spans="1:29" x14ac:dyDescent="0.25">
      <c r="A100">
        <v>50</v>
      </c>
      <c r="B100">
        <v>-1.0148504074383</v>
      </c>
      <c r="C100" t="s">
        <v>434</v>
      </c>
      <c r="D100">
        <v>0.140870565135224</v>
      </c>
      <c r="E100">
        <f t="shared" si="3"/>
        <v>7.0435282567612001E-2</v>
      </c>
      <c r="F100">
        <f t="shared" ref="F100" si="121">(K100-K101)/2</f>
        <v>1.3659171082924942E-3</v>
      </c>
      <c r="G100">
        <f t="shared" si="5"/>
        <v>7.1801199675904495E-2</v>
      </c>
      <c r="H100">
        <f t="shared" ref="H100" si="122">LARGE(G100:G101,1)/LARGE(G100:G101,2)</f>
        <v>1.0395520387138055</v>
      </c>
      <c r="I100">
        <f t="shared" ref="I100" si="123">IF(AND(G100&gt;G101,M100&lt;M101),H100,IF(AND(G101&gt;G100,M101&lt;M100),H100,(H100*(-1))))</f>
        <v>-1.0395520387138055</v>
      </c>
      <c r="J100">
        <v>0.183131734675792</v>
      </c>
      <c r="K100">
        <v>0.18668868711341499</v>
      </c>
      <c r="L100" t="s">
        <v>435</v>
      </c>
      <c r="M100">
        <v>57.899000000000001</v>
      </c>
      <c r="N100">
        <v>49.212330000000001</v>
      </c>
      <c r="O100">
        <v>57.899000000000001</v>
      </c>
      <c r="P100">
        <v>57.899000000000001</v>
      </c>
      <c r="Q100" t="s">
        <v>158</v>
      </c>
      <c r="R100" t="s">
        <v>212</v>
      </c>
      <c r="S100" t="s">
        <v>244</v>
      </c>
      <c r="T100" t="s">
        <v>436</v>
      </c>
      <c r="U100" t="s">
        <v>437</v>
      </c>
      <c r="V100" t="s">
        <v>438</v>
      </c>
      <c r="W100" t="s">
        <v>158</v>
      </c>
      <c r="X100" t="s">
        <v>212</v>
      </c>
      <c r="Y100" t="s">
        <v>213</v>
      </c>
      <c r="Z100" t="s">
        <v>354</v>
      </c>
      <c r="AA100" t="s">
        <v>355</v>
      </c>
      <c r="AB100" t="s">
        <v>439</v>
      </c>
      <c r="AC100">
        <v>2699519</v>
      </c>
    </row>
    <row r="101" spans="1:29" x14ac:dyDescent="0.25">
      <c r="A101">
        <v>50</v>
      </c>
      <c r="B101">
        <v>-1.0148504074383</v>
      </c>
      <c r="C101" t="s">
        <v>440</v>
      </c>
      <c r="D101">
        <v>0.140870565135224</v>
      </c>
      <c r="E101">
        <f t="shared" si="3"/>
        <v>7.0435282567612001E-2</v>
      </c>
      <c r="F101">
        <f t="shared" ref="F101" si="124">(K101-K100)/2</f>
        <v>-1.3659171082924942E-3</v>
      </c>
      <c r="G101">
        <f t="shared" si="5"/>
        <v>6.9069365459319507E-2</v>
      </c>
      <c r="J101">
        <v>0.183131734675792</v>
      </c>
      <c r="K101">
        <v>0.18395685289683</v>
      </c>
      <c r="L101" t="s">
        <v>435</v>
      </c>
      <c r="M101">
        <v>8.6866699999999994</v>
      </c>
      <c r="N101">
        <v>49.212330000000001</v>
      </c>
      <c r="O101">
        <v>8.6866699999999994</v>
      </c>
      <c r="P101">
        <v>8.6866699999999994</v>
      </c>
      <c r="Q101" t="s">
        <v>158</v>
      </c>
      <c r="R101" t="s">
        <v>212</v>
      </c>
      <c r="S101" t="s">
        <v>441</v>
      </c>
      <c r="T101" t="s">
        <v>442</v>
      </c>
      <c r="U101" t="s">
        <v>443</v>
      </c>
      <c r="V101" t="s">
        <v>444</v>
      </c>
      <c r="W101" t="s">
        <v>158</v>
      </c>
      <c r="X101" t="s">
        <v>212</v>
      </c>
      <c r="Y101" t="s">
        <v>213</v>
      </c>
      <c r="Z101" t="s">
        <v>354</v>
      </c>
      <c r="AA101" t="s">
        <v>355</v>
      </c>
      <c r="AB101" t="s">
        <v>439</v>
      </c>
      <c r="AC101">
        <v>2699519</v>
      </c>
    </row>
    <row r="102" spans="1:29" x14ac:dyDescent="0.25">
      <c r="A102">
        <v>51</v>
      </c>
      <c r="B102">
        <v>-1.00880315732175</v>
      </c>
      <c r="C102" t="s">
        <v>445</v>
      </c>
      <c r="D102">
        <v>0.121952397453804</v>
      </c>
      <c r="E102">
        <f t="shared" si="3"/>
        <v>6.0976198726901999E-2</v>
      </c>
      <c r="F102">
        <f t="shared" ref="F102" si="125">(K102-K103)/2</f>
        <v>7.3413675689799895E-4</v>
      </c>
      <c r="G102">
        <f t="shared" si="5"/>
        <v>6.1710335483799998E-2</v>
      </c>
      <c r="H102">
        <f t="shared" ref="H102" si="126">LARGE(G102:G103,1)/LARGE(G102:G103,2)</f>
        <v>1.0243728960427532</v>
      </c>
      <c r="I102">
        <f t="shared" ref="I102" si="127">IF(AND(G102&gt;G103,M102&lt;M103),H102,IF(AND(G103&gt;G102,M103&lt;M102),H102,(H102*(-1))))</f>
        <v>-1.0243728960427532</v>
      </c>
      <c r="J102">
        <v>0.158538116689945</v>
      </c>
      <c r="K102">
        <v>0.16825769464212201</v>
      </c>
      <c r="L102" t="s">
        <v>446</v>
      </c>
      <c r="M102">
        <v>50.243000000000002</v>
      </c>
      <c r="N102">
        <v>40.674669999999999</v>
      </c>
      <c r="O102">
        <v>50.228000000000002</v>
      </c>
      <c r="P102">
        <v>52.417000000000002</v>
      </c>
      <c r="Q102" t="s">
        <v>158</v>
      </c>
      <c r="R102" t="s">
        <v>447</v>
      </c>
      <c r="S102" t="s">
        <v>35</v>
      </c>
      <c r="T102" t="s">
        <v>35</v>
      </c>
      <c r="U102" t="s">
        <v>35</v>
      </c>
      <c r="V102" t="s">
        <v>448</v>
      </c>
      <c r="W102" t="s">
        <v>158</v>
      </c>
      <c r="X102" t="s">
        <v>447</v>
      </c>
      <c r="Y102" t="s">
        <v>35</v>
      </c>
      <c r="Z102" t="s">
        <v>35</v>
      </c>
      <c r="AA102" t="s">
        <v>35</v>
      </c>
      <c r="AB102" t="s">
        <v>449</v>
      </c>
      <c r="AC102">
        <v>2744205</v>
      </c>
    </row>
    <row r="103" spans="1:29" x14ac:dyDescent="0.25">
      <c r="A103">
        <v>51</v>
      </c>
      <c r="B103">
        <v>-1.00880315732175</v>
      </c>
      <c r="C103" t="s">
        <v>450</v>
      </c>
      <c r="D103">
        <v>0.121952397453804</v>
      </c>
      <c r="E103">
        <f t="shared" si="3"/>
        <v>6.0976198726901999E-2</v>
      </c>
      <c r="F103">
        <f t="shared" ref="F103" si="128">(K103-K102)/2</f>
        <v>-7.3413675689799895E-4</v>
      </c>
      <c r="G103">
        <f t="shared" si="5"/>
        <v>6.0242061970004E-2</v>
      </c>
      <c r="J103">
        <v>0.158538116689945</v>
      </c>
      <c r="K103">
        <v>0.16678942112832601</v>
      </c>
      <c r="L103" t="s">
        <v>446</v>
      </c>
      <c r="M103">
        <v>9.5683299999999996</v>
      </c>
      <c r="N103">
        <v>40.674669999999999</v>
      </c>
      <c r="O103">
        <v>9.5683299999999996</v>
      </c>
      <c r="P103">
        <v>9.5683299999999996</v>
      </c>
      <c r="Q103" t="s">
        <v>158</v>
      </c>
      <c r="R103" t="s">
        <v>447</v>
      </c>
      <c r="S103" t="s">
        <v>451</v>
      </c>
      <c r="T103" t="s">
        <v>35</v>
      </c>
      <c r="U103" t="s">
        <v>35</v>
      </c>
      <c r="V103" t="s">
        <v>452</v>
      </c>
      <c r="W103" t="s">
        <v>158</v>
      </c>
      <c r="X103" t="s">
        <v>447</v>
      </c>
      <c r="Y103" t="s">
        <v>35</v>
      </c>
      <c r="Z103" t="s">
        <v>35</v>
      </c>
      <c r="AA103" t="s">
        <v>35</v>
      </c>
      <c r="AB103" t="s">
        <v>449</v>
      </c>
      <c r="AC103">
        <v>2744205</v>
      </c>
    </row>
    <row r="104" spans="1:29" x14ac:dyDescent="0.25">
      <c r="A104">
        <v>52</v>
      </c>
      <c r="B104">
        <v>-1.1638184634514399</v>
      </c>
      <c r="C104" t="s">
        <v>453</v>
      </c>
      <c r="D104">
        <v>8.59029408385589E-2</v>
      </c>
      <c r="E104">
        <f t="shared" si="3"/>
        <v>4.295147041927945E-2</v>
      </c>
      <c r="F104">
        <f t="shared" ref="F104" si="129">(K104-K105)/2</f>
        <v>-1.0759139842535501E-2</v>
      </c>
      <c r="G104">
        <f t="shared" si="5"/>
        <v>3.2192330576743949E-2</v>
      </c>
      <c r="H104">
        <f t="shared" ref="H104" si="130">LARGE(G104:G105,1)/LARGE(G104:G105,2)</f>
        <v>1.6684287623654068</v>
      </c>
      <c r="I104">
        <f t="shared" ref="I104" si="131">IF(AND(G104&gt;G105,M104&lt;M105),H104,IF(AND(G105&gt;G104,M105&lt;M104),H104,(H104*(-1))))</f>
        <v>-1.6684287623654068</v>
      </c>
      <c r="J104">
        <v>0.11167382309012699</v>
      </c>
      <c r="K104">
        <v>0.131354422643884</v>
      </c>
      <c r="L104" t="s">
        <v>454</v>
      </c>
      <c r="M104">
        <v>24.902999999999999</v>
      </c>
      <c r="N104">
        <v>20.497</v>
      </c>
      <c r="O104">
        <v>24.902999999999999</v>
      </c>
      <c r="P104">
        <v>24.902999999999999</v>
      </c>
      <c r="Q104" t="s">
        <v>158</v>
      </c>
      <c r="R104" t="s">
        <v>212</v>
      </c>
      <c r="S104" t="s">
        <v>455</v>
      </c>
      <c r="T104" t="s">
        <v>456</v>
      </c>
      <c r="U104" t="s">
        <v>457</v>
      </c>
      <c r="V104" t="s">
        <v>458</v>
      </c>
      <c r="W104" t="s">
        <v>158</v>
      </c>
      <c r="X104" t="s">
        <v>212</v>
      </c>
      <c r="Y104" t="s">
        <v>455</v>
      </c>
      <c r="Z104" t="s">
        <v>35</v>
      </c>
      <c r="AA104" t="s">
        <v>35</v>
      </c>
      <c r="AB104" t="s">
        <v>459</v>
      </c>
      <c r="AC104">
        <v>2843732</v>
      </c>
    </row>
    <row r="105" spans="1:29" x14ac:dyDescent="0.25">
      <c r="A105">
        <v>52</v>
      </c>
      <c r="B105">
        <v>-1.1638184634514399</v>
      </c>
      <c r="C105" t="s">
        <v>460</v>
      </c>
      <c r="D105">
        <v>8.59029408385589E-2</v>
      </c>
      <c r="E105">
        <f t="shared" si="3"/>
        <v>4.295147041927945E-2</v>
      </c>
      <c r="F105">
        <f t="shared" ref="F105" si="132">(K105-K104)/2</f>
        <v>1.0759139842535501E-2</v>
      </c>
      <c r="G105">
        <f t="shared" si="5"/>
        <v>5.3710610261814951E-2</v>
      </c>
      <c r="J105">
        <v>0.11167382309012699</v>
      </c>
      <c r="K105">
        <v>0.152872702328955</v>
      </c>
      <c r="L105" t="s">
        <v>454</v>
      </c>
      <c r="M105">
        <v>45.4</v>
      </c>
      <c r="N105">
        <v>20.497</v>
      </c>
      <c r="O105">
        <v>45.4</v>
      </c>
      <c r="P105">
        <v>45.4</v>
      </c>
      <c r="Q105" t="s">
        <v>158</v>
      </c>
      <c r="R105" t="s">
        <v>212</v>
      </c>
      <c r="S105" t="s">
        <v>455</v>
      </c>
      <c r="T105" t="s">
        <v>461</v>
      </c>
      <c r="U105" t="s">
        <v>462</v>
      </c>
      <c r="V105" t="s">
        <v>463</v>
      </c>
      <c r="W105" t="s">
        <v>158</v>
      </c>
      <c r="X105" t="s">
        <v>212</v>
      </c>
      <c r="Y105" t="s">
        <v>455</v>
      </c>
      <c r="Z105" t="s">
        <v>35</v>
      </c>
      <c r="AA105" t="s">
        <v>35</v>
      </c>
      <c r="AB105" t="s">
        <v>459</v>
      </c>
      <c r="AC105">
        <v>2843732</v>
      </c>
    </row>
    <row r="106" spans="1:29" x14ac:dyDescent="0.25">
      <c r="A106">
        <v>53</v>
      </c>
      <c r="B106">
        <v>1.0038746762581301</v>
      </c>
      <c r="C106" t="s">
        <v>464</v>
      </c>
      <c r="D106">
        <v>0.142491717517436</v>
      </c>
      <c r="E106">
        <f t="shared" ref="E106:E169" si="133">D106/2</f>
        <v>7.1245858758718E-2</v>
      </c>
      <c r="F106">
        <f t="shared" ref="F106" si="134">(K106-K107)/2</f>
        <v>3.6557315857099759E-4</v>
      </c>
      <c r="G106">
        <f t="shared" ref="G106:G169" si="135">E106+F106</f>
        <v>7.1611431917288998E-2</v>
      </c>
      <c r="H106">
        <f t="shared" ref="H106" si="136">LARGE(G106:G107,1)/LARGE(G106:G107,2)</f>
        <v>1.010315228147733</v>
      </c>
      <c r="I106">
        <f t="shared" ref="I106" si="137">IF(AND(G106&gt;G107,M106&lt;M107),H106,IF(AND(G107&gt;G106,M107&lt;M106),H106,(H106*(-1))))</f>
        <v>1.010315228147733</v>
      </c>
      <c r="J106">
        <v>0.18523923277266699</v>
      </c>
      <c r="K106">
        <v>0.189429831944704</v>
      </c>
      <c r="L106" t="s">
        <v>465</v>
      </c>
      <c r="M106">
        <v>9.49</v>
      </c>
      <c r="N106">
        <v>59.033000000000001</v>
      </c>
      <c r="O106">
        <v>9.49</v>
      </c>
      <c r="P106">
        <v>9.49</v>
      </c>
      <c r="Q106" t="s">
        <v>158</v>
      </c>
      <c r="R106" t="s">
        <v>466</v>
      </c>
      <c r="S106" t="s">
        <v>467</v>
      </c>
      <c r="T106" t="s">
        <v>468</v>
      </c>
      <c r="U106" t="s">
        <v>469</v>
      </c>
      <c r="V106" t="s">
        <v>470</v>
      </c>
      <c r="W106" t="s">
        <v>158</v>
      </c>
      <c r="X106" t="s">
        <v>275</v>
      </c>
      <c r="Y106" t="s">
        <v>471</v>
      </c>
      <c r="Z106" t="s">
        <v>472</v>
      </c>
      <c r="AA106" t="s">
        <v>473</v>
      </c>
      <c r="AB106" t="s">
        <v>474</v>
      </c>
      <c r="AC106">
        <v>2918127</v>
      </c>
    </row>
    <row r="107" spans="1:29" x14ac:dyDescent="0.25">
      <c r="A107">
        <v>53</v>
      </c>
      <c r="B107">
        <v>1.0038746762581301</v>
      </c>
      <c r="C107" t="s">
        <v>475</v>
      </c>
      <c r="D107">
        <v>0.142491717517436</v>
      </c>
      <c r="E107">
        <f t="shared" si="133"/>
        <v>7.1245858758718E-2</v>
      </c>
      <c r="F107">
        <f t="shared" ref="F107" si="138">(K107-K106)/2</f>
        <v>-3.6557315857099759E-4</v>
      </c>
      <c r="G107">
        <f t="shared" si="135"/>
        <v>7.0880285600147003E-2</v>
      </c>
      <c r="J107">
        <v>0.18523923277266699</v>
      </c>
      <c r="K107">
        <v>0.18869868562756201</v>
      </c>
      <c r="L107" t="s">
        <v>465</v>
      </c>
      <c r="M107">
        <v>68.522999999999996</v>
      </c>
      <c r="N107">
        <v>59.033000000000001</v>
      </c>
      <c r="O107">
        <v>68.522999999999996</v>
      </c>
      <c r="P107">
        <v>68.522999999999996</v>
      </c>
      <c r="Q107" t="s">
        <v>158</v>
      </c>
      <c r="R107" t="s">
        <v>466</v>
      </c>
      <c r="S107" t="s">
        <v>476</v>
      </c>
      <c r="T107" t="s">
        <v>477</v>
      </c>
      <c r="U107" t="s">
        <v>478</v>
      </c>
      <c r="V107" t="s">
        <v>479</v>
      </c>
      <c r="W107" t="s">
        <v>158</v>
      </c>
      <c r="X107" t="s">
        <v>275</v>
      </c>
      <c r="Y107" t="s">
        <v>471</v>
      </c>
      <c r="Z107" t="s">
        <v>472</v>
      </c>
      <c r="AA107" t="s">
        <v>473</v>
      </c>
      <c r="AB107" t="s">
        <v>474</v>
      </c>
      <c r="AC107">
        <v>2918127</v>
      </c>
    </row>
    <row r="108" spans="1:29" x14ac:dyDescent="0.25">
      <c r="A108">
        <v>54</v>
      </c>
      <c r="B108">
        <v>1.0368664358653801</v>
      </c>
      <c r="C108" t="s">
        <v>480</v>
      </c>
      <c r="D108">
        <v>9.9889916380583699E-2</v>
      </c>
      <c r="E108">
        <f t="shared" si="133"/>
        <v>4.9944958190291849E-2</v>
      </c>
      <c r="F108">
        <f t="shared" ref="F108" si="139">(K108-K109)/2</f>
        <v>-2.4506589767374909E-3</v>
      </c>
      <c r="G108">
        <f t="shared" si="135"/>
        <v>4.7494299213554358E-2</v>
      </c>
      <c r="H108">
        <f t="shared" ref="H108" si="140">LARGE(G108:G109,1)/LARGE(G108:G109,2)</f>
        <v>1.1031980265976047</v>
      </c>
      <c r="I108">
        <f t="shared" ref="I108" si="141">IF(AND(G108&gt;G109,M108&lt;M109),H108,IF(AND(G109&gt;G108,M109&lt;M108),H108,(H108*(-1))))</f>
        <v>1.1031980265976047</v>
      </c>
      <c r="J108">
        <v>0.129856891294759</v>
      </c>
      <c r="K108">
        <v>0.13294797390702101</v>
      </c>
      <c r="L108" t="s">
        <v>481</v>
      </c>
      <c r="M108">
        <v>44.366700000000002</v>
      </c>
      <c r="N108">
        <v>20.9709</v>
      </c>
      <c r="O108">
        <v>44.366700000000002</v>
      </c>
      <c r="P108">
        <v>44.366700000000002</v>
      </c>
      <c r="Q108" t="s">
        <v>158</v>
      </c>
      <c r="R108" t="s">
        <v>407</v>
      </c>
      <c r="S108" t="s">
        <v>35</v>
      </c>
      <c r="T108" t="s">
        <v>35</v>
      </c>
      <c r="U108" t="s">
        <v>35</v>
      </c>
      <c r="V108" t="s">
        <v>482</v>
      </c>
      <c r="W108" t="s">
        <v>158</v>
      </c>
      <c r="X108" t="s">
        <v>407</v>
      </c>
      <c r="Y108" t="s">
        <v>35</v>
      </c>
      <c r="Z108" t="s">
        <v>35</v>
      </c>
      <c r="AA108" t="s">
        <v>35</v>
      </c>
      <c r="AB108" t="s">
        <v>483</v>
      </c>
      <c r="AC108">
        <v>2949484</v>
      </c>
    </row>
    <row r="109" spans="1:29" x14ac:dyDescent="0.25">
      <c r="A109">
        <v>54</v>
      </c>
      <c r="B109">
        <v>1.0368664358653801</v>
      </c>
      <c r="C109" t="s">
        <v>484</v>
      </c>
      <c r="D109">
        <v>9.9889916380583699E-2</v>
      </c>
      <c r="E109">
        <f t="shared" si="133"/>
        <v>4.9944958190291849E-2</v>
      </c>
      <c r="F109">
        <f t="shared" ref="F109" si="142">(K109-K108)/2</f>
        <v>2.4506589767374909E-3</v>
      </c>
      <c r="G109">
        <f t="shared" si="135"/>
        <v>5.239561716702934E-2</v>
      </c>
      <c r="J109">
        <v>0.129856891294759</v>
      </c>
      <c r="K109">
        <v>0.13784929186049599</v>
      </c>
      <c r="L109" t="s">
        <v>481</v>
      </c>
      <c r="M109">
        <v>23.395800000000001</v>
      </c>
      <c r="N109">
        <v>20.9709</v>
      </c>
      <c r="O109">
        <v>24.878299999999999</v>
      </c>
      <c r="P109">
        <v>7.4528499999999998</v>
      </c>
      <c r="Q109" t="s">
        <v>158</v>
      </c>
      <c r="R109" t="s">
        <v>407</v>
      </c>
      <c r="S109" t="s">
        <v>35</v>
      </c>
      <c r="T109" t="s">
        <v>35</v>
      </c>
      <c r="U109" t="s">
        <v>35</v>
      </c>
      <c r="V109" t="s">
        <v>485</v>
      </c>
      <c r="W109" t="s">
        <v>158</v>
      </c>
      <c r="X109" t="s">
        <v>407</v>
      </c>
      <c r="Y109" t="s">
        <v>35</v>
      </c>
      <c r="Z109" t="s">
        <v>35</v>
      </c>
      <c r="AA109" t="s">
        <v>35</v>
      </c>
      <c r="AB109" t="s">
        <v>483</v>
      </c>
      <c r="AC109">
        <v>2949484</v>
      </c>
    </row>
    <row r="110" spans="1:29" x14ac:dyDescent="0.25">
      <c r="A110">
        <v>55</v>
      </c>
      <c r="B110">
        <v>1.0411886060002999</v>
      </c>
      <c r="C110" t="s">
        <v>486</v>
      </c>
      <c r="D110">
        <v>1.44363645217437E-2</v>
      </c>
      <c r="E110">
        <f t="shared" si="133"/>
        <v>7.2181822608718502E-3</v>
      </c>
      <c r="F110">
        <f t="shared" ref="F110" si="143">(K110-K111)/2</f>
        <v>-1.1038574931324478E-3</v>
      </c>
      <c r="G110">
        <f t="shared" si="135"/>
        <v>6.1143247677394024E-3</v>
      </c>
      <c r="H110">
        <f t="shared" ref="H110" si="144">LARGE(G110:G111,1)/LARGE(G110:G111,2)</f>
        <v>1.3610725746714196</v>
      </c>
      <c r="I110">
        <f t="shared" ref="I110" si="145">IF(AND(G110&gt;G111,M110&lt;M111),H110,IF(AND(G111&gt;G110,M111&lt;M110),H110,(H110*(-1))))</f>
        <v>1.3610725746714196</v>
      </c>
      <c r="J110">
        <v>1.8767273878266901E-2</v>
      </c>
      <c r="K110">
        <v>5.3600138500657701E-2</v>
      </c>
      <c r="L110" t="s">
        <v>487</v>
      </c>
      <c r="M110">
        <v>38.700000000000003</v>
      </c>
      <c r="N110">
        <v>32.280999999999999</v>
      </c>
      <c r="O110">
        <v>38.700000000000003</v>
      </c>
      <c r="P110">
        <v>38.700000000000003</v>
      </c>
      <c r="Q110" t="s">
        <v>158</v>
      </c>
      <c r="R110" t="s">
        <v>277</v>
      </c>
      <c r="S110" t="s">
        <v>488</v>
      </c>
      <c r="T110" t="s">
        <v>489</v>
      </c>
      <c r="U110" t="s">
        <v>490</v>
      </c>
      <c r="V110" t="s">
        <v>491</v>
      </c>
      <c r="W110" t="s">
        <v>158</v>
      </c>
      <c r="X110" t="s">
        <v>277</v>
      </c>
      <c r="Y110" t="s">
        <v>35</v>
      </c>
      <c r="Z110" t="s">
        <v>35</v>
      </c>
      <c r="AA110" t="s">
        <v>35</v>
      </c>
      <c r="AB110" t="s">
        <v>492</v>
      </c>
      <c r="AC110">
        <v>3032321</v>
      </c>
    </row>
    <row r="111" spans="1:29" x14ac:dyDescent="0.25">
      <c r="A111">
        <v>55</v>
      </c>
      <c r="B111">
        <v>1.0411886060002999</v>
      </c>
      <c r="C111" t="s">
        <v>493</v>
      </c>
      <c r="D111">
        <v>1.44363645217437E-2</v>
      </c>
      <c r="E111">
        <f t="shared" si="133"/>
        <v>7.2181822608718502E-3</v>
      </c>
      <c r="F111">
        <f t="shared" ref="F111" si="146">(K111-K110)/2</f>
        <v>1.1038574931324478E-3</v>
      </c>
      <c r="G111">
        <f t="shared" si="135"/>
        <v>8.3220397540042981E-3</v>
      </c>
      <c r="J111">
        <v>1.8767273878266901E-2</v>
      </c>
      <c r="K111">
        <v>5.5807853486922597E-2</v>
      </c>
      <c r="L111" t="s">
        <v>487</v>
      </c>
      <c r="M111">
        <v>6.4189999999999996</v>
      </c>
      <c r="N111">
        <v>32.280999999999999</v>
      </c>
      <c r="O111">
        <v>6.3929999999999998</v>
      </c>
      <c r="P111">
        <v>41.48</v>
      </c>
      <c r="Q111" t="s">
        <v>158</v>
      </c>
      <c r="R111" t="s">
        <v>277</v>
      </c>
      <c r="S111" t="s">
        <v>35</v>
      </c>
      <c r="T111" t="s">
        <v>35</v>
      </c>
      <c r="U111" t="s">
        <v>35</v>
      </c>
      <c r="V111" t="s">
        <v>494</v>
      </c>
      <c r="W111" t="s">
        <v>158</v>
      </c>
      <c r="X111" t="s">
        <v>277</v>
      </c>
      <c r="Y111" t="s">
        <v>35</v>
      </c>
      <c r="Z111" t="s">
        <v>35</v>
      </c>
      <c r="AA111" t="s">
        <v>35</v>
      </c>
      <c r="AB111" t="s">
        <v>492</v>
      </c>
      <c r="AC111">
        <v>3032321</v>
      </c>
    </row>
    <row r="112" spans="1:29" x14ac:dyDescent="0.25">
      <c r="A112">
        <v>56</v>
      </c>
      <c r="B112">
        <v>-1.0092464923289901</v>
      </c>
      <c r="C112" t="s">
        <v>495</v>
      </c>
      <c r="D112">
        <v>9.7860468977713402E-2</v>
      </c>
      <c r="E112">
        <f t="shared" si="133"/>
        <v>4.8930234488856701E-2</v>
      </c>
      <c r="F112">
        <f t="shared" ref="F112" si="147">(K112-K113)/2</f>
        <v>-5.9852342642649492E-4</v>
      </c>
      <c r="G112">
        <f t="shared" si="135"/>
        <v>4.8331711062430206E-2</v>
      </c>
      <c r="H112">
        <f t="shared" ref="H112" si="148">LARGE(G112:G113,1)/LARGE(G112:G113,2)</f>
        <v>1.0247673179065968</v>
      </c>
      <c r="I112">
        <f t="shared" ref="I112" si="149">IF(AND(G112&gt;G113,M112&lt;M113),H112,IF(AND(G113&gt;G112,M113&lt;M112),H112,(H112*(-1))))</f>
        <v>-1.0247673179065968</v>
      </c>
      <c r="J112">
        <v>0.12721860967102699</v>
      </c>
      <c r="K112">
        <v>0.12945956263878</v>
      </c>
      <c r="L112" t="s">
        <v>465</v>
      </c>
      <c r="M112">
        <v>33.188899999999997</v>
      </c>
      <c r="N112">
        <v>20.0061</v>
      </c>
      <c r="O112">
        <v>33.188899999999997</v>
      </c>
      <c r="P112">
        <v>33.188899999999997</v>
      </c>
      <c r="Q112" t="s">
        <v>158</v>
      </c>
      <c r="R112" t="s">
        <v>275</v>
      </c>
      <c r="S112" t="s">
        <v>35</v>
      </c>
      <c r="T112" t="s">
        <v>35</v>
      </c>
      <c r="U112" t="s">
        <v>35</v>
      </c>
      <c r="V112" t="s">
        <v>496</v>
      </c>
      <c r="W112" t="s">
        <v>158</v>
      </c>
      <c r="X112" t="s">
        <v>275</v>
      </c>
      <c r="Y112" t="s">
        <v>471</v>
      </c>
      <c r="Z112" t="s">
        <v>472</v>
      </c>
      <c r="AA112" t="s">
        <v>473</v>
      </c>
      <c r="AB112" t="s">
        <v>474</v>
      </c>
      <c r="AC112">
        <v>3087136</v>
      </c>
    </row>
    <row r="113" spans="1:29" x14ac:dyDescent="0.25">
      <c r="A113">
        <v>56</v>
      </c>
      <c r="B113">
        <v>-1.0092464923289901</v>
      </c>
      <c r="C113" t="s">
        <v>497</v>
      </c>
      <c r="D113">
        <v>9.7860468977713402E-2</v>
      </c>
      <c r="E113">
        <f t="shared" si="133"/>
        <v>4.8930234488856701E-2</v>
      </c>
      <c r="F113">
        <f t="shared" ref="F113" si="150">(K113-K112)/2</f>
        <v>5.9852342642649492E-4</v>
      </c>
      <c r="G113">
        <f t="shared" si="135"/>
        <v>4.9528757915283196E-2</v>
      </c>
      <c r="J113">
        <v>0.12721860967102699</v>
      </c>
      <c r="K113">
        <v>0.13065660949163299</v>
      </c>
      <c r="L113" t="s">
        <v>465</v>
      </c>
      <c r="M113">
        <v>53.195</v>
      </c>
      <c r="N113">
        <v>20.0061</v>
      </c>
      <c r="O113">
        <v>49.064999999999998</v>
      </c>
      <c r="P113">
        <v>60.713999999999999</v>
      </c>
      <c r="Q113" t="s">
        <v>158</v>
      </c>
      <c r="R113" t="s">
        <v>275</v>
      </c>
      <c r="S113" t="s">
        <v>347</v>
      </c>
      <c r="T113" t="s">
        <v>348</v>
      </c>
      <c r="U113" t="s">
        <v>35</v>
      </c>
      <c r="V113" t="s">
        <v>498</v>
      </c>
      <c r="W113" t="s">
        <v>158</v>
      </c>
      <c r="X113" t="s">
        <v>275</v>
      </c>
      <c r="Y113" t="s">
        <v>471</v>
      </c>
      <c r="Z113" t="s">
        <v>472</v>
      </c>
      <c r="AA113" t="s">
        <v>473</v>
      </c>
      <c r="AB113" t="s">
        <v>474</v>
      </c>
      <c r="AC113">
        <v>3087136</v>
      </c>
    </row>
    <row r="114" spans="1:29" x14ac:dyDescent="0.25">
      <c r="A114">
        <v>57</v>
      </c>
      <c r="B114">
        <v>1.0097087229201001</v>
      </c>
      <c r="C114" t="s">
        <v>499</v>
      </c>
      <c r="D114">
        <v>0.12831521614073599</v>
      </c>
      <c r="E114">
        <f t="shared" si="133"/>
        <v>6.4157608070367994E-2</v>
      </c>
      <c r="F114">
        <f t="shared" ref="F114" si="151">(K114-K115)/2</f>
        <v>-8.0997515912899221E-4</v>
      </c>
      <c r="G114">
        <f t="shared" si="135"/>
        <v>6.3347632911239002E-2</v>
      </c>
      <c r="H114">
        <f t="shared" ref="H114" si="152">LARGE(G114:G115,1)/LARGE(G114:G115,2)</f>
        <v>1.0255723891140149</v>
      </c>
      <c r="I114">
        <f t="shared" ref="I114" si="153">IF(AND(G114&gt;G115,M114&lt;M115),H114,IF(AND(G115&gt;G114,M115&lt;M114),H114,(H114*(-1))))</f>
        <v>1.0255723891140149</v>
      </c>
      <c r="J114">
        <v>0.16680978098295601</v>
      </c>
      <c r="K114">
        <v>0.16685513960902901</v>
      </c>
      <c r="L114" t="s">
        <v>500</v>
      </c>
      <c r="M114">
        <v>48.076900000000002</v>
      </c>
      <c r="N114">
        <v>34.039900000000003</v>
      </c>
      <c r="O114">
        <v>48.076900000000002</v>
      </c>
      <c r="P114">
        <v>48.076900000000002</v>
      </c>
      <c r="Q114" t="s">
        <v>158</v>
      </c>
      <c r="R114" t="s">
        <v>277</v>
      </c>
      <c r="S114" t="s">
        <v>35</v>
      </c>
      <c r="T114" t="s">
        <v>35</v>
      </c>
      <c r="U114" t="s">
        <v>35</v>
      </c>
      <c r="V114" t="s">
        <v>501</v>
      </c>
      <c r="W114" t="s">
        <v>158</v>
      </c>
      <c r="X114" t="s">
        <v>277</v>
      </c>
      <c r="Y114" t="s">
        <v>35</v>
      </c>
      <c r="Z114" t="s">
        <v>35</v>
      </c>
      <c r="AA114" t="s">
        <v>35</v>
      </c>
      <c r="AB114" t="s">
        <v>502</v>
      </c>
      <c r="AC114">
        <v>3294172</v>
      </c>
    </row>
    <row r="115" spans="1:29" x14ac:dyDescent="0.25">
      <c r="A115">
        <v>57</v>
      </c>
      <c r="B115">
        <v>1.0097087229201001</v>
      </c>
      <c r="C115" t="s">
        <v>503</v>
      </c>
      <c r="D115">
        <v>0.12831521614073599</v>
      </c>
      <c r="E115">
        <f t="shared" si="133"/>
        <v>6.4157608070367994E-2</v>
      </c>
      <c r="F115">
        <f t="shared" ref="F115" si="154">(K115-K114)/2</f>
        <v>8.0997515912899221E-4</v>
      </c>
      <c r="G115">
        <f t="shared" si="135"/>
        <v>6.4967583229496986E-2</v>
      </c>
      <c r="J115">
        <v>0.16680978098295601</v>
      </c>
      <c r="K115">
        <v>0.16847508992728699</v>
      </c>
      <c r="L115" t="s">
        <v>500</v>
      </c>
      <c r="M115">
        <v>14.037000000000001</v>
      </c>
      <c r="N115">
        <v>34.039900000000003</v>
      </c>
      <c r="O115">
        <v>14.037000000000001</v>
      </c>
      <c r="P115">
        <v>14.037000000000001</v>
      </c>
      <c r="Q115" t="s">
        <v>158</v>
      </c>
      <c r="R115" t="s">
        <v>275</v>
      </c>
      <c r="S115" t="s">
        <v>35</v>
      </c>
      <c r="T115" t="s">
        <v>35</v>
      </c>
      <c r="U115" t="s">
        <v>35</v>
      </c>
      <c r="V115" t="s">
        <v>504</v>
      </c>
      <c r="W115" t="s">
        <v>158</v>
      </c>
      <c r="X115" t="s">
        <v>277</v>
      </c>
      <c r="Y115" t="s">
        <v>35</v>
      </c>
      <c r="Z115" t="s">
        <v>35</v>
      </c>
      <c r="AA115" t="s">
        <v>35</v>
      </c>
      <c r="AB115" t="s">
        <v>502</v>
      </c>
      <c r="AC115">
        <v>3294172</v>
      </c>
    </row>
    <row r="116" spans="1:29" x14ac:dyDescent="0.25">
      <c r="A116">
        <v>58</v>
      </c>
      <c r="B116">
        <v>1.00298592418489</v>
      </c>
      <c r="C116" t="s">
        <v>505</v>
      </c>
      <c r="D116">
        <v>0.131024727370361</v>
      </c>
      <c r="E116">
        <f t="shared" si="133"/>
        <v>6.55123636851805E-2</v>
      </c>
      <c r="F116">
        <f t="shared" ref="F116" si="155">(K116-K117)/2</f>
        <v>-2.5620025100850374E-4</v>
      </c>
      <c r="G116">
        <f t="shared" si="135"/>
        <v>6.5256163434171996E-2</v>
      </c>
      <c r="H116">
        <f t="shared" ref="H116" si="156">LARGE(G116:G117,1)/LARGE(G116:G117,2)</f>
        <v>1.0078521395535902</v>
      </c>
      <c r="I116">
        <f t="shared" ref="I116" si="157">IF(AND(G116&gt;G117,M116&lt;M117),H116,IF(AND(G117&gt;G116,M117&lt;M116),H116,(H116*(-1))))</f>
        <v>1.0078521395535902</v>
      </c>
      <c r="J116">
        <v>0.170332145581469</v>
      </c>
      <c r="K116">
        <v>0.171605328966527</v>
      </c>
      <c r="L116" t="s">
        <v>302</v>
      </c>
      <c r="M116">
        <v>55.11</v>
      </c>
      <c r="N116">
        <v>33.659999999999997</v>
      </c>
      <c r="O116">
        <v>55.11</v>
      </c>
      <c r="P116">
        <v>55.11</v>
      </c>
      <c r="Q116" t="s">
        <v>158</v>
      </c>
      <c r="R116" t="s">
        <v>407</v>
      </c>
      <c r="S116" t="s">
        <v>506</v>
      </c>
      <c r="T116" t="s">
        <v>507</v>
      </c>
      <c r="U116" t="s">
        <v>508</v>
      </c>
      <c r="V116" t="s">
        <v>509</v>
      </c>
      <c r="W116" t="s">
        <v>158</v>
      </c>
      <c r="X116" t="s">
        <v>212</v>
      </c>
      <c r="Y116" t="s">
        <v>221</v>
      </c>
      <c r="Z116" t="s">
        <v>304</v>
      </c>
      <c r="AA116" t="s">
        <v>305</v>
      </c>
      <c r="AB116" t="s">
        <v>306</v>
      </c>
      <c r="AC116">
        <v>3343448</v>
      </c>
    </row>
    <row r="117" spans="1:29" x14ac:dyDescent="0.25">
      <c r="A117">
        <v>58</v>
      </c>
      <c r="B117">
        <v>1.00298592418489</v>
      </c>
      <c r="C117" t="s">
        <v>510</v>
      </c>
      <c r="D117">
        <v>0.131024727370361</v>
      </c>
      <c r="E117">
        <f t="shared" si="133"/>
        <v>6.55123636851805E-2</v>
      </c>
      <c r="F117">
        <f t="shared" ref="F117" si="158">(K117-K116)/2</f>
        <v>2.5620025100850374E-4</v>
      </c>
      <c r="G117">
        <f t="shared" si="135"/>
        <v>6.5768563936189003E-2</v>
      </c>
      <c r="J117">
        <v>0.170332145581469</v>
      </c>
      <c r="K117">
        <v>0.17211772946854401</v>
      </c>
      <c r="L117" t="s">
        <v>302</v>
      </c>
      <c r="M117">
        <v>21.45</v>
      </c>
      <c r="N117">
        <v>33.659999999999997</v>
      </c>
      <c r="O117">
        <v>21.45</v>
      </c>
      <c r="P117">
        <v>21.45</v>
      </c>
      <c r="Q117" t="s">
        <v>158</v>
      </c>
      <c r="R117" t="s">
        <v>407</v>
      </c>
      <c r="S117" t="s">
        <v>506</v>
      </c>
      <c r="T117" t="s">
        <v>507</v>
      </c>
      <c r="U117" t="s">
        <v>511</v>
      </c>
      <c r="V117" t="s">
        <v>512</v>
      </c>
      <c r="W117" t="s">
        <v>158</v>
      </c>
      <c r="X117" t="s">
        <v>212</v>
      </c>
      <c r="Y117" t="s">
        <v>221</v>
      </c>
      <c r="Z117" t="s">
        <v>304</v>
      </c>
      <c r="AA117" t="s">
        <v>305</v>
      </c>
      <c r="AB117" t="s">
        <v>306</v>
      </c>
      <c r="AC117">
        <v>3343448</v>
      </c>
    </row>
    <row r="118" spans="1:29" x14ac:dyDescent="0.25">
      <c r="A118">
        <v>59</v>
      </c>
      <c r="B118">
        <v>-1.03352043379351</v>
      </c>
      <c r="C118" t="s">
        <v>513</v>
      </c>
      <c r="D118">
        <v>9.8392020501250593E-2</v>
      </c>
      <c r="E118">
        <f t="shared" si="133"/>
        <v>4.9196010250625297E-2</v>
      </c>
      <c r="F118">
        <f t="shared" ref="F118" si="159">(K118-K119)/2</f>
        <v>2.1635781599839976E-3</v>
      </c>
      <c r="G118">
        <f t="shared" si="135"/>
        <v>5.1359588410609294E-2</v>
      </c>
      <c r="H118">
        <f t="shared" ref="H118" si="160">LARGE(G118:G119,1)/LARGE(G118:G119,2)</f>
        <v>1.0920036691198249</v>
      </c>
      <c r="I118">
        <f t="shared" ref="I118" si="161">IF(AND(G118&gt;G119,M118&lt;M119),H118,IF(AND(G119&gt;G118,M119&lt;M118),H118,(H118*(-1))))</f>
        <v>-1.0920036691198249</v>
      </c>
      <c r="J118">
        <v>0.127909626651626</v>
      </c>
      <c r="K118">
        <v>0.133417261377168</v>
      </c>
      <c r="L118" t="s">
        <v>296</v>
      </c>
      <c r="M118">
        <v>56.628</v>
      </c>
      <c r="N118">
        <v>45.293500000000002</v>
      </c>
      <c r="O118">
        <v>55.744</v>
      </c>
      <c r="P118">
        <v>60.3703</v>
      </c>
      <c r="Q118" t="s">
        <v>158</v>
      </c>
      <c r="R118" t="s">
        <v>212</v>
      </c>
      <c r="S118" t="s">
        <v>225</v>
      </c>
      <c r="T118" t="s">
        <v>514</v>
      </c>
      <c r="U118" t="s">
        <v>515</v>
      </c>
      <c r="V118" t="s">
        <v>516</v>
      </c>
      <c r="W118" t="s">
        <v>158</v>
      </c>
      <c r="X118" t="s">
        <v>212</v>
      </c>
      <c r="Y118" t="s">
        <v>266</v>
      </c>
      <c r="Z118" t="s">
        <v>35</v>
      </c>
      <c r="AA118" t="s">
        <v>35</v>
      </c>
      <c r="AB118" t="s">
        <v>298</v>
      </c>
      <c r="AC118">
        <v>3421546</v>
      </c>
    </row>
    <row r="119" spans="1:29" x14ac:dyDescent="0.25">
      <c r="A119">
        <v>59</v>
      </c>
      <c r="B119">
        <v>-1.03352043379351</v>
      </c>
      <c r="C119" t="s">
        <v>517</v>
      </c>
      <c r="D119">
        <v>9.8392020501250593E-2</v>
      </c>
      <c r="E119">
        <f t="shared" si="133"/>
        <v>4.9196010250625297E-2</v>
      </c>
      <c r="F119">
        <f t="shared" ref="F119" si="162">(K119-K118)/2</f>
        <v>-2.1635781599839976E-3</v>
      </c>
      <c r="G119">
        <f t="shared" si="135"/>
        <v>4.7032432090641299E-2</v>
      </c>
      <c r="J119">
        <v>0.127909626651626</v>
      </c>
      <c r="K119">
        <v>0.12909010505720001</v>
      </c>
      <c r="L119" t="s">
        <v>296</v>
      </c>
      <c r="M119">
        <v>11.3345</v>
      </c>
      <c r="N119">
        <v>45.293500000000002</v>
      </c>
      <c r="O119">
        <v>7.6449999999999996</v>
      </c>
      <c r="P119">
        <v>15.4505</v>
      </c>
      <c r="Q119" t="s">
        <v>158</v>
      </c>
      <c r="R119" t="s">
        <v>212</v>
      </c>
      <c r="S119" t="s">
        <v>225</v>
      </c>
      <c r="T119" t="s">
        <v>518</v>
      </c>
      <c r="U119" t="s">
        <v>519</v>
      </c>
      <c r="V119" t="s">
        <v>520</v>
      </c>
      <c r="W119" t="s">
        <v>158</v>
      </c>
      <c r="X119" t="s">
        <v>212</v>
      </c>
      <c r="Y119" t="s">
        <v>266</v>
      </c>
      <c r="Z119" t="s">
        <v>35</v>
      </c>
      <c r="AA119" t="s">
        <v>35</v>
      </c>
      <c r="AB119" t="s">
        <v>298</v>
      </c>
      <c r="AC119">
        <v>3421546</v>
      </c>
    </row>
    <row r="120" spans="1:29" x14ac:dyDescent="0.25">
      <c r="A120">
        <v>60</v>
      </c>
      <c r="B120">
        <v>1.1065031475642999</v>
      </c>
      <c r="C120" t="s">
        <v>521</v>
      </c>
      <c r="D120">
        <v>0.13862949007012401</v>
      </c>
      <c r="E120">
        <f t="shared" si="133"/>
        <v>6.9314745035062006E-2</v>
      </c>
      <c r="F120">
        <f t="shared" ref="F120" si="163">(K120-K121)/2</f>
        <v>9.7286969043824945E-3</v>
      </c>
      <c r="G120">
        <f t="shared" si="135"/>
        <v>7.90434419394445E-2</v>
      </c>
      <c r="H120">
        <f t="shared" ref="H120" si="164">LARGE(G120:G121,1)/LARGE(G120:G121,2)</f>
        <v>1.326542780049661</v>
      </c>
      <c r="I120">
        <f t="shared" ref="I120" si="165">IF(AND(G120&gt;G121,M120&lt;M121),H120,IF(AND(G121&gt;G120,M121&lt;M120),H120,(H120*(-1))))</f>
        <v>1.326542780049661</v>
      </c>
      <c r="J120">
        <v>0.180218337091161</v>
      </c>
      <c r="K120">
        <v>0.20215052780294299</v>
      </c>
      <c r="L120" t="s">
        <v>522</v>
      </c>
      <c r="M120">
        <v>10.566649999999999</v>
      </c>
      <c r="N120">
        <v>23.252050000000001</v>
      </c>
      <c r="O120">
        <v>10.7</v>
      </c>
      <c r="P120">
        <v>8.3166700000000002</v>
      </c>
      <c r="Q120" t="s">
        <v>158</v>
      </c>
      <c r="R120" t="s">
        <v>447</v>
      </c>
      <c r="S120" t="s">
        <v>451</v>
      </c>
      <c r="T120" t="s">
        <v>523</v>
      </c>
      <c r="U120" t="s">
        <v>524</v>
      </c>
      <c r="V120" t="s">
        <v>525</v>
      </c>
      <c r="W120" t="s">
        <v>158</v>
      </c>
      <c r="X120" t="s">
        <v>212</v>
      </c>
      <c r="Y120" t="s">
        <v>221</v>
      </c>
      <c r="Z120" t="s">
        <v>526</v>
      </c>
      <c r="AA120" t="s">
        <v>527</v>
      </c>
      <c r="AB120" t="s">
        <v>528</v>
      </c>
      <c r="AC120">
        <v>3518429</v>
      </c>
    </row>
    <row r="121" spans="1:29" x14ac:dyDescent="0.25">
      <c r="A121">
        <v>60</v>
      </c>
      <c r="B121">
        <v>1.1065031475642999</v>
      </c>
      <c r="C121" t="s">
        <v>529</v>
      </c>
      <c r="D121">
        <v>0.13862949007012401</v>
      </c>
      <c r="E121">
        <f t="shared" si="133"/>
        <v>6.9314745035062006E-2</v>
      </c>
      <c r="F121">
        <f t="shared" ref="F121" si="166">(K121-K120)/2</f>
        <v>-9.7286969043824945E-3</v>
      </c>
      <c r="G121">
        <f t="shared" si="135"/>
        <v>5.9586048130679511E-2</v>
      </c>
      <c r="J121">
        <v>0.180218337091161</v>
      </c>
      <c r="K121">
        <v>0.182693133994178</v>
      </c>
      <c r="L121" t="s">
        <v>522</v>
      </c>
      <c r="M121">
        <v>33.8187</v>
      </c>
      <c r="N121">
        <v>23.252050000000001</v>
      </c>
      <c r="O121">
        <v>33.8187</v>
      </c>
      <c r="P121">
        <v>33.8187</v>
      </c>
      <c r="Q121" t="s">
        <v>158</v>
      </c>
      <c r="R121" t="s">
        <v>447</v>
      </c>
      <c r="S121" t="s">
        <v>35</v>
      </c>
      <c r="T121" t="s">
        <v>35</v>
      </c>
      <c r="U121" t="s">
        <v>35</v>
      </c>
      <c r="V121" t="s">
        <v>530</v>
      </c>
      <c r="W121" t="s">
        <v>158</v>
      </c>
      <c r="X121" t="s">
        <v>212</v>
      </c>
      <c r="Y121" t="s">
        <v>221</v>
      </c>
      <c r="Z121" t="s">
        <v>526</v>
      </c>
      <c r="AA121" t="s">
        <v>527</v>
      </c>
      <c r="AB121" t="s">
        <v>528</v>
      </c>
      <c r="AC121">
        <v>3518429</v>
      </c>
    </row>
    <row r="122" spans="1:29" x14ac:dyDescent="0.25">
      <c r="A122">
        <v>61</v>
      </c>
      <c r="B122">
        <v>-1.0125955705215901</v>
      </c>
      <c r="C122" t="s">
        <v>531</v>
      </c>
      <c r="D122">
        <v>0.10176119847789999</v>
      </c>
      <c r="E122">
        <f t="shared" si="133"/>
        <v>5.0880599238949997E-2</v>
      </c>
      <c r="F122">
        <f t="shared" ref="F122" si="167">(K122-K123)/2</f>
        <v>8.7287778376750336E-4</v>
      </c>
      <c r="G122">
        <f t="shared" si="135"/>
        <v>5.1753477022717501E-2</v>
      </c>
      <c r="H122">
        <f t="shared" ref="H122" si="168">LARGE(G122:G123,1)/LARGE(G122:G123,2)</f>
        <v>1.0349097202738895</v>
      </c>
      <c r="I122">
        <f t="shared" ref="I122" si="169">IF(AND(G122&gt;G123,M122&lt;M123),H122,IF(AND(G123&gt;G122,M123&lt;M122),H122,(H122*(-1))))</f>
        <v>-1.0349097202738895</v>
      </c>
      <c r="J122">
        <v>0.13228955802126999</v>
      </c>
      <c r="K122">
        <v>0.140346509264373</v>
      </c>
      <c r="L122" t="s">
        <v>369</v>
      </c>
      <c r="M122">
        <v>32.493499999999997</v>
      </c>
      <c r="N122">
        <v>20.523499999999999</v>
      </c>
      <c r="O122">
        <v>32.707000000000001</v>
      </c>
      <c r="P122">
        <v>32.28</v>
      </c>
      <c r="Q122" t="s">
        <v>158</v>
      </c>
      <c r="R122" t="s">
        <v>161</v>
      </c>
      <c r="S122" t="s">
        <v>35</v>
      </c>
      <c r="T122" t="s">
        <v>35</v>
      </c>
      <c r="U122" t="s">
        <v>35</v>
      </c>
      <c r="V122" t="s">
        <v>532</v>
      </c>
      <c r="W122" t="s">
        <v>158</v>
      </c>
      <c r="X122" t="s">
        <v>161</v>
      </c>
      <c r="Y122" t="s">
        <v>35</v>
      </c>
      <c r="Z122" t="s">
        <v>35</v>
      </c>
      <c r="AA122" t="s">
        <v>35</v>
      </c>
      <c r="AB122" t="s">
        <v>372</v>
      </c>
      <c r="AC122">
        <v>3542332</v>
      </c>
    </row>
    <row r="123" spans="1:29" x14ac:dyDescent="0.25">
      <c r="A123">
        <v>61</v>
      </c>
      <c r="B123">
        <v>-1.0125955705215901</v>
      </c>
      <c r="C123" t="s">
        <v>533</v>
      </c>
      <c r="D123">
        <v>0.10176119847789999</v>
      </c>
      <c r="E123">
        <f t="shared" si="133"/>
        <v>5.0880599238949997E-2</v>
      </c>
      <c r="F123">
        <f t="shared" ref="F123" si="170">(K123-K122)/2</f>
        <v>-8.7287778376750336E-4</v>
      </c>
      <c r="G123">
        <f t="shared" si="135"/>
        <v>5.0007721455182494E-2</v>
      </c>
      <c r="J123">
        <v>0.13228955802126999</v>
      </c>
      <c r="K123">
        <v>0.138600753696838</v>
      </c>
      <c r="L123" t="s">
        <v>369</v>
      </c>
      <c r="M123">
        <v>11.97</v>
      </c>
      <c r="N123">
        <v>20.523499999999999</v>
      </c>
      <c r="O123">
        <v>11.97</v>
      </c>
      <c r="P123">
        <v>11.97</v>
      </c>
      <c r="Q123" t="s">
        <v>158</v>
      </c>
      <c r="R123" t="s">
        <v>161</v>
      </c>
      <c r="S123" t="s">
        <v>35</v>
      </c>
      <c r="T123" t="s">
        <v>35</v>
      </c>
      <c r="U123" t="s">
        <v>35</v>
      </c>
      <c r="V123" t="s">
        <v>534</v>
      </c>
      <c r="W123" t="s">
        <v>158</v>
      </c>
      <c r="X123" t="s">
        <v>161</v>
      </c>
      <c r="Y123" t="s">
        <v>35</v>
      </c>
      <c r="Z123" t="s">
        <v>35</v>
      </c>
      <c r="AA123" t="s">
        <v>35</v>
      </c>
      <c r="AB123" t="s">
        <v>372</v>
      </c>
      <c r="AC123">
        <v>3542332</v>
      </c>
    </row>
    <row r="124" spans="1:29" x14ac:dyDescent="0.25">
      <c r="A124">
        <v>62</v>
      </c>
      <c r="B124">
        <v>1.00838579827522</v>
      </c>
      <c r="C124" t="s">
        <v>535</v>
      </c>
      <c r="D124">
        <v>0.10366385727046699</v>
      </c>
      <c r="E124">
        <f t="shared" si="133"/>
        <v>5.1831928635233497E-2</v>
      </c>
      <c r="F124">
        <f t="shared" ref="F124" si="171">(K124-K125)/2</f>
        <v>-5.6866629189000761E-4</v>
      </c>
      <c r="G124">
        <f t="shared" si="135"/>
        <v>5.1263262343343489E-2</v>
      </c>
      <c r="H124">
        <f t="shared" ref="H124" si="172">LARGE(G124:G125,1)/LARGE(G124:G125,2)</f>
        <v>1.0221861140276747</v>
      </c>
      <c r="I124">
        <f t="shared" ref="I124" si="173">IF(AND(G124&gt;G125,M124&lt;M125),H124,IF(AND(G125&gt;G124,M125&lt;M124),H124,(H124*(-1))))</f>
        <v>1.0221861140276747</v>
      </c>
      <c r="J124">
        <v>0.13476301445160799</v>
      </c>
      <c r="K124">
        <v>0.135626036598128</v>
      </c>
      <c r="L124" t="s">
        <v>536</v>
      </c>
      <c r="M124">
        <v>48.527500000000003</v>
      </c>
      <c r="N124">
        <v>29.996300000000002</v>
      </c>
      <c r="O124">
        <v>48.438000000000002</v>
      </c>
      <c r="P124">
        <v>50.7911</v>
      </c>
      <c r="Q124" t="s">
        <v>158</v>
      </c>
      <c r="R124" t="s">
        <v>212</v>
      </c>
      <c r="S124" t="s">
        <v>225</v>
      </c>
      <c r="T124" t="s">
        <v>537</v>
      </c>
      <c r="U124" t="s">
        <v>538</v>
      </c>
      <c r="V124" t="s">
        <v>539</v>
      </c>
      <c r="W124" t="s">
        <v>158</v>
      </c>
      <c r="X124" t="s">
        <v>212</v>
      </c>
      <c r="Y124" t="s">
        <v>35</v>
      </c>
      <c r="Z124" t="s">
        <v>35</v>
      </c>
      <c r="AA124" t="s">
        <v>35</v>
      </c>
      <c r="AB124" t="s">
        <v>540</v>
      </c>
      <c r="AC124">
        <v>3756166</v>
      </c>
    </row>
    <row r="125" spans="1:29" x14ac:dyDescent="0.25">
      <c r="A125">
        <v>62</v>
      </c>
      <c r="B125">
        <v>1.00838579827522</v>
      </c>
      <c r="C125" t="s">
        <v>296</v>
      </c>
      <c r="D125">
        <v>0.10366385727046699</v>
      </c>
      <c r="E125">
        <f t="shared" si="133"/>
        <v>5.1831928635233497E-2</v>
      </c>
      <c r="F125">
        <f t="shared" ref="F125" si="174">(K125-K124)/2</f>
        <v>5.6866629189000761E-4</v>
      </c>
      <c r="G125">
        <f t="shared" si="135"/>
        <v>5.2400594927123505E-2</v>
      </c>
      <c r="J125">
        <v>0.13476301445160799</v>
      </c>
      <c r="K125">
        <v>0.13676336918190801</v>
      </c>
      <c r="L125" t="s">
        <v>536</v>
      </c>
      <c r="M125">
        <v>18.531199999999998</v>
      </c>
      <c r="N125">
        <v>29.996300000000002</v>
      </c>
      <c r="O125">
        <v>18.531199999999998</v>
      </c>
      <c r="P125">
        <v>18.531199999999998</v>
      </c>
      <c r="Q125" t="s">
        <v>158</v>
      </c>
      <c r="R125" t="s">
        <v>212</v>
      </c>
      <c r="S125" t="s">
        <v>266</v>
      </c>
      <c r="T125" t="s">
        <v>35</v>
      </c>
      <c r="U125" t="s">
        <v>35</v>
      </c>
      <c r="V125" t="s">
        <v>298</v>
      </c>
      <c r="W125" t="s">
        <v>158</v>
      </c>
      <c r="X125" t="s">
        <v>212</v>
      </c>
      <c r="Y125" t="s">
        <v>35</v>
      </c>
      <c r="Z125" t="s">
        <v>35</v>
      </c>
      <c r="AA125" t="s">
        <v>35</v>
      </c>
      <c r="AB125" t="s">
        <v>540</v>
      </c>
      <c r="AC125">
        <v>3756166</v>
      </c>
    </row>
    <row r="126" spans="1:29" x14ac:dyDescent="0.25">
      <c r="A126">
        <v>63</v>
      </c>
      <c r="B126">
        <v>1.0067052036416899</v>
      </c>
      <c r="C126" t="s">
        <v>541</v>
      </c>
      <c r="D126">
        <v>0.140349128732846</v>
      </c>
      <c r="E126">
        <f t="shared" si="133"/>
        <v>7.0174564366422998E-2</v>
      </c>
      <c r="F126">
        <f t="shared" ref="F126" si="175">(K126-K127)/2</f>
        <v>-6.1501768035300552E-4</v>
      </c>
      <c r="G126">
        <f t="shared" si="135"/>
        <v>6.9559546686069992E-2</v>
      </c>
      <c r="H126">
        <f t="shared" ref="H126" si="176">LARGE(G126:G127,1)/LARGE(G126:G127,2)</f>
        <v>1.0176831997807188</v>
      </c>
      <c r="I126">
        <f t="shared" ref="I126" si="177">IF(AND(G126&gt;G127,M126&lt;M127),H126,IF(AND(G127&gt;G126,M127&lt;M126),H126,(H126*(-1))))</f>
        <v>1.0176831997807188</v>
      </c>
      <c r="J126">
        <v>0.1824538673527</v>
      </c>
      <c r="K126">
        <v>0.183444892420145</v>
      </c>
      <c r="L126" t="s">
        <v>542</v>
      </c>
      <c r="M126">
        <v>43.311999999999998</v>
      </c>
      <c r="N126">
        <v>24.611999999999998</v>
      </c>
      <c r="O126">
        <v>43.311999999999998</v>
      </c>
      <c r="P126">
        <v>43.311999999999998</v>
      </c>
      <c r="Q126" t="s">
        <v>158</v>
      </c>
      <c r="R126" t="s">
        <v>321</v>
      </c>
      <c r="S126" t="s">
        <v>322</v>
      </c>
      <c r="T126" t="s">
        <v>543</v>
      </c>
      <c r="U126" t="s">
        <v>544</v>
      </c>
      <c r="V126" t="s">
        <v>545</v>
      </c>
      <c r="W126" t="s">
        <v>158</v>
      </c>
      <c r="X126" t="s">
        <v>546</v>
      </c>
      <c r="Y126" t="s">
        <v>547</v>
      </c>
      <c r="Z126" t="s">
        <v>548</v>
      </c>
      <c r="AA126" t="s">
        <v>549</v>
      </c>
      <c r="AB126" t="s">
        <v>550</v>
      </c>
      <c r="AC126">
        <v>3761398</v>
      </c>
    </row>
    <row r="127" spans="1:29" x14ac:dyDescent="0.25">
      <c r="A127">
        <v>63</v>
      </c>
      <c r="B127">
        <v>1.0067052036416899</v>
      </c>
      <c r="C127" t="s">
        <v>551</v>
      </c>
      <c r="D127">
        <v>0.140349128732846</v>
      </c>
      <c r="E127">
        <f t="shared" si="133"/>
        <v>7.0174564366422998E-2</v>
      </c>
      <c r="F127">
        <f t="shared" ref="F127" si="178">(K127-K126)/2</f>
        <v>6.1501768035300552E-4</v>
      </c>
      <c r="G127">
        <f t="shared" si="135"/>
        <v>7.0789582046776003E-2</v>
      </c>
      <c r="J127">
        <v>0.1824538673527</v>
      </c>
      <c r="K127">
        <v>0.18467492778085101</v>
      </c>
      <c r="L127" t="s">
        <v>542</v>
      </c>
      <c r="M127">
        <v>18.7</v>
      </c>
      <c r="N127">
        <v>24.611999999999998</v>
      </c>
      <c r="O127">
        <v>18.7</v>
      </c>
      <c r="P127">
        <v>18.7</v>
      </c>
      <c r="Q127" t="s">
        <v>158</v>
      </c>
      <c r="R127" t="s">
        <v>275</v>
      </c>
      <c r="S127" t="s">
        <v>35</v>
      </c>
      <c r="T127" t="s">
        <v>35</v>
      </c>
      <c r="U127" t="s">
        <v>35</v>
      </c>
      <c r="V127" t="s">
        <v>552</v>
      </c>
      <c r="W127" t="s">
        <v>158</v>
      </c>
      <c r="X127" t="s">
        <v>546</v>
      </c>
      <c r="Y127" t="s">
        <v>547</v>
      </c>
      <c r="Z127" t="s">
        <v>548</v>
      </c>
      <c r="AA127" t="s">
        <v>549</v>
      </c>
      <c r="AB127" t="s">
        <v>550</v>
      </c>
      <c r="AC127">
        <v>3761398</v>
      </c>
    </row>
    <row r="128" spans="1:29" x14ac:dyDescent="0.25">
      <c r="A128">
        <v>64</v>
      </c>
      <c r="B128">
        <v>-1.0203351298900001</v>
      </c>
      <c r="C128" t="s">
        <v>553</v>
      </c>
      <c r="D128">
        <v>8.8205675007628007E-2</v>
      </c>
      <c r="E128">
        <f t="shared" si="133"/>
        <v>4.4102837503814003E-2</v>
      </c>
      <c r="F128">
        <f t="shared" ref="F128" si="179">(K128-K129)/2</f>
        <v>-1.1825115869270042E-3</v>
      </c>
      <c r="G128">
        <f t="shared" si="135"/>
        <v>4.2920325916886999E-2</v>
      </c>
      <c r="H128">
        <f t="shared" ref="H128" si="180">LARGE(G128:G129,1)/LARGE(G128:G129,2)</f>
        <v>1.0551026378139288</v>
      </c>
      <c r="I128">
        <f t="shared" ref="I128" si="181">IF(AND(G128&gt;G129,M128&lt;M129),H128,IF(AND(G129&gt;G128,M129&lt;M128),H128,(H128*(-1))))</f>
        <v>-1.0551026378139288</v>
      </c>
      <c r="J128">
        <v>0.114667377509916</v>
      </c>
      <c r="K128">
        <v>0.11630233918579599</v>
      </c>
      <c r="L128" t="s">
        <v>554</v>
      </c>
      <c r="M128">
        <v>33.494999999999997</v>
      </c>
      <c r="N128">
        <v>20.411000000000001</v>
      </c>
      <c r="O128">
        <v>33.494999999999997</v>
      </c>
      <c r="P128">
        <v>33.494999999999997</v>
      </c>
      <c r="Q128" t="s">
        <v>158</v>
      </c>
      <c r="R128" t="s">
        <v>555</v>
      </c>
      <c r="S128" t="s">
        <v>35</v>
      </c>
      <c r="T128" t="s">
        <v>35</v>
      </c>
      <c r="U128" t="s">
        <v>35</v>
      </c>
      <c r="V128" t="s">
        <v>556</v>
      </c>
      <c r="W128" t="s">
        <v>158</v>
      </c>
      <c r="X128" t="s">
        <v>555</v>
      </c>
      <c r="Y128" t="s">
        <v>557</v>
      </c>
      <c r="Z128" t="s">
        <v>558</v>
      </c>
      <c r="AA128" t="s">
        <v>35</v>
      </c>
      <c r="AB128" t="s">
        <v>559</v>
      </c>
      <c r="AC128">
        <v>3857762</v>
      </c>
    </row>
    <row r="129" spans="1:29" x14ac:dyDescent="0.25">
      <c r="A129">
        <v>64</v>
      </c>
      <c r="B129">
        <v>-1.0203351298900001</v>
      </c>
      <c r="C129" t="s">
        <v>560</v>
      </c>
      <c r="D129">
        <v>8.8205675007628007E-2</v>
      </c>
      <c r="E129">
        <f t="shared" si="133"/>
        <v>4.4102837503814003E-2</v>
      </c>
      <c r="F129">
        <f t="shared" ref="F129" si="182">(K129-K128)/2</f>
        <v>1.1825115869270042E-3</v>
      </c>
      <c r="G129">
        <f t="shared" si="135"/>
        <v>4.5285349090741008E-2</v>
      </c>
      <c r="J129">
        <v>0.114667377509916</v>
      </c>
      <c r="K129">
        <v>0.11866736235965</v>
      </c>
      <c r="L129" t="s">
        <v>554</v>
      </c>
      <c r="M129">
        <v>53.905999999999999</v>
      </c>
      <c r="N129">
        <v>20.411000000000001</v>
      </c>
      <c r="O129">
        <v>53.905999999999999</v>
      </c>
      <c r="P129">
        <v>53.905999999999999</v>
      </c>
      <c r="Q129" t="s">
        <v>158</v>
      </c>
      <c r="R129" t="s">
        <v>555</v>
      </c>
      <c r="S129" t="s">
        <v>557</v>
      </c>
      <c r="T129" t="s">
        <v>35</v>
      </c>
      <c r="U129" t="s">
        <v>35</v>
      </c>
      <c r="V129" t="s">
        <v>561</v>
      </c>
      <c r="W129" t="s">
        <v>158</v>
      </c>
      <c r="X129" t="s">
        <v>555</v>
      </c>
      <c r="Y129" t="s">
        <v>557</v>
      </c>
      <c r="Z129" t="s">
        <v>558</v>
      </c>
      <c r="AA129" t="s">
        <v>35</v>
      </c>
      <c r="AB129" t="s">
        <v>559</v>
      </c>
      <c r="AC129">
        <v>3857762</v>
      </c>
    </row>
    <row r="130" spans="1:29" x14ac:dyDescent="0.25">
      <c r="A130">
        <v>65</v>
      </c>
      <c r="B130">
        <v>-1.1414547034868101</v>
      </c>
      <c r="C130" t="s">
        <v>562</v>
      </c>
      <c r="D130">
        <v>0.121609579147027</v>
      </c>
      <c r="E130">
        <f t="shared" si="133"/>
        <v>6.0804789573513499E-2</v>
      </c>
      <c r="F130">
        <f t="shared" ref="F130" si="183">(K130-K131)/2</f>
        <v>-1.1660135343978001E-2</v>
      </c>
      <c r="G130">
        <f t="shared" si="135"/>
        <v>4.9144654229535498E-2</v>
      </c>
      <c r="H130">
        <f t="shared" ref="H130" si="184">LARGE(G130:G131,1)/LARGE(G130:G131,2)</f>
        <v>1.4745230392513522</v>
      </c>
      <c r="I130">
        <f t="shared" ref="I130" si="185">IF(AND(G130&gt;G131,M130&lt;M131),H130,IF(AND(G131&gt;G130,M131&lt;M130),H130,(H130*(-1))))</f>
        <v>-1.4745230392513522</v>
      </c>
      <c r="J130">
        <v>0.15809245289113599</v>
      </c>
      <c r="K130">
        <v>0.16486034124790699</v>
      </c>
      <c r="L130" t="s">
        <v>563</v>
      </c>
      <c r="M130">
        <v>3.3239999999999998</v>
      </c>
      <c r="N130">
        <v>20.742999999999999</v>
      </c>
      <c r="O130">
        <v>3.3239999999999998</v>
      </c>
      <c r="P130">
        <v>3.3239999999999998</v>
      </c>
      <c r="Q130" t="s">
        <v>158</v>
      </c>
      <c r="R130" t="s">
        <v>212</v>
      </c>
      <c r="S130" t="s">
        <v>244</v>
      </c>
      <c r="T130" t="s">
        <v>564</v>
      </c>
      <c r="U130" t="s">
        <v>565</v>
      </c>
      <c r="V130" t="s">
        <v>566</v>
      </c>
      <c r="W130" t="s">
        <v>158</v>
      </c>
      <c r="X130" t="s">
        <v>212</v>
      </c>
      <c r="Y130" t="s">
        <v>213</v>
      </c>
      <c r="Z130" t="s">
        <v>354</v>
      </c>
      <c r="AA130" t="s">
        <v>355</v>
      </c>
      <c r="AB130" t="s">
        <v>567</v>
      </c>
      <c r="AC130">
        <v>3888060</v>
      </c>
    </row>
    <row r="131" spans="1:29" x14ac:dyDescent="0.25">
      <c r="A131">
        <v>65</v>
      </c>
      <c r="B131">
        <v>-1.1414547034868101</v>
      </c>
      <c r="C131" t="s">
        <v>568</v>
      </c>
      <c r="D131">
        <v>0.121609579147027</v>
      </c>
      <c r="E131">
        <f t="shared" si="133"/>
        <v>6.0804789573513499E-2</v>
      </c>
      <c r="F131">
        <f t="shared" ref="F131" si="186">(K131-K130)/2</f>
        <v>1.1660135343978001E-2</v>
      </c>
      <c r="G131">
        <f t="shared" si="135"/>
        <v>7.2464924917491499E-2</v>
      </c>
      <c r="J131">
        <v>0.15809245289113599</v>
      </c>
      <c r="K131">
        <v>0.188180611935863</v>
      </c>
      <c r="L131" t="s">
        <v>563</v>
      </c>
      <c r="M131">
        <v>24.067</v>
      </c>
      <c r="N131">
        <v>20.742999999999999</v>
      </c>
      <c r="O131">
        <v>24.067</v>
      </c>
      <c r="P131">
        <v>24.872</v>
      </c>
      <c r="Q131" t="s">
        <v>158</v>
      </c>
      <c r="R131" t="s">
        <v>212</v>
      </c>
      <c r="S131" t="s">
        <v>441</v>
      </c>
      <c r="T131" t="s">
        <v>442</v>
      </c>
      <c r="U131" t="s">
        <v>569</v>
      </c>
      <c r="V131" t="s">
        <v>570</v>
      </c>
      <c r="W131" t="s">
        <v>158</v>
      </c>
      <c r="X131" t="s">
        <v>212</v>
      </c>
      <c r="Y131" t="s">
        <v>213</v>
      </c>
      <c r="Z131" t="s">
        <v>354</v>
      </c>
      <c r="AA131" t="s">
        <v>355</v>
      </c>
      <c r="AB131" t="s">
        <v>567</v>
      </c>
      <c r="AC131">
        <v>3888060</v>
      </c>
    </row>
    <row r="132" spans="1:29" x14ac:dyDescent="0.25">
      <c r="A132">
        <v>66</v>
      </c>
      <c r="B132">
        <v>-1.0754310940402001</v>
      </c>
      <c r="C132" t="s">
        <v>571</v>
      </c>
      <c r="D132">
        <v>0.114629497747291</v>
      </c>
      <c r="E132">
        <f t="shared" si="133"/>
        <v>5.7314748873645502E-2</v>
      </c>
      <c r="F132">
        <f t="shared" ref="F132" si="187">(K132-K133)/2</f>
        <v>5.6521267437979889E-3</v>
      </c>
      <c r="G132">
        <f t="shared" si="135"/>
        <v>6.2966875617443491E-2</v>
      </c>
      <c r="H132">
        <f t="shared" ref="H132" si="188">LARGE(G132:G133,1)/LARGE(G132:G133,2)</f>
        <v>1.2188091316616518</v>
      </c>
      <c r="I132">
        <f t="shared" ref="I132" si="189">IF(AND(G132&gt;G133,M132&lt;M133),H132,IF(AND(G133&gt;G132,M133&lt;M132),H132,(H132*(-1))))</f>
        <v>-1.2188091316616518</v>
      </c>
      <c r="J132">
        <v>0.14901834707147801</v>
      </c>
      <c r="K132">
        <v>0.16116623854074799</v>
      </c>
      <c r="L132" t="s">
        <v>572</v>
      </c>
      <c r="M132">
        <v>59.368499999999997</v>
      </c>
      <c r="N132">
        <v>51.63017</v>
      </c>
      <c r="O132">
        <v>59.185000000000002</v>
      </c>
      <c r="P132">
        <v>59.552</v>
      </c>
      <c r="Q132" t="s">
        <v>158</v>
      </c>
      <c r="R132" t="s">
        <v>212</v>
      </c>
      <c r="S132" t="s">
        <v>441</v>
      </c>
      <c r="T132" t="s">
        <v>573</v>
      </c>
      <c r="U132" t="s">
        <v>574</v>
      </c>
      <c r="V132" t="s">
        <v>575</v>
      </c>
      <c r="W132" t="s">
        <v>158</v>
      </c>
      <c r="X132" t="s">
        <v>212</v>
      </c>
      <c r="Y132" t="s">
        <v>441</v>
      </c>
      <c r="Z132" t="s">
        <v>442</v>
      </c>
      <c r="AA132" t="s">
        <v>443</v>
      </c>
      <c r="AB132" t="s">
        <v>576</v>
      </c>
      <c r="AC132">
        <v>3930190</v>
      </c>
    </row>
    <row r="133" spans="1:29" x14ac:dyDescent="0.25">
      <c r="A133">
        <v>66</v>
      </c>
      <c r="B133">
        <v>-1.0754310940402001</v>
      </c>
      <c r="C133" t="s">
        <v>577</v>
      </c>
      <c r="D133">
        <v>0.114629497747291</v>
      </c>
      <c r="E133">
        <f t="shared" si="133"/>
        <v>5.7314748873645502E-2</v>
      </c>
      <c r="F133">
        <f t="shared" ref="F133" si="190">(K133-K132)/2</f>
        <v>-5.6521267437979889E-3</v>
      </c>
      <c r="G133">
        <f t="shared" si="135"/>
        <v>5.1662622129847513E-2</v>
      </c>
      <c r="J133">
        <v>0.14901834707147801</v>
      </c>
      <c r="K133">
        <v>0.14986198505315201</v>
      </c>
      <c r="L133" t="s">
        <v>572</v>
      </c>
      <c r="M133">
        <v>7.7383300000000004</v>
      </c>
      <c r="N133">
        <v>51.63017</v>
      </c>
      <c r="O133">
        <v>7.7383300000000004</v>
      </c>
      <c r="P133">
        <v>7.7383300000000004</v>
      </c>
      <c r="Q133" t="s">
        <v>158</v>
      </c>
      <c r="R133" t="s">
        <v>212</v>
      </c>
      <c r="S133" t="s">
        <v>213</v>
      </c>
      <c r="T133" t="s">
        <v>578</v>
      </c>
      <c r="U133" t="s">
        <v>579</v>
      </c>
      <c r="V133" t="s">
        <v>580</v>
      </c>
      <c r="W133" t="s">
        <v>158</v>
      </c>
      <c r="X133" t="s">
        <v>212</v>
      </c>
      <c r="Y133" t="s">
        <v>441</v>
      </c>
      <c r="Z133" t="s">
        <v>442</v>
      </c>
      <c r="AA133" t="s">
        <v>443</v>
      </c>
      <c r="AB133" t="s">
        <v>576</v>
      </c>
      <c r="AC133">
        <v>3930190</v>
      </c>
    </row>
    <row r="134" spans="1:29" x14ac:dyDescent="0.25">
      <c r="A134">
        <v>67</v>
      </c>
      <c r="B134">
        <v>1.04232336032547</v>
      </c>
      <c r="C134" t="s">
        <v>581</v>
      </c>
      <c r="D134">
        <v>0.12136119170559199</v>
      </c>
      <c r="E134">
        <f t="shared" si="133"/>
        <v>6.0680595852795997E-2</v>
      </c>
      <c r="F134">
        <f t="shared" ref="F134" si="191">(K134-K135)/2</f>
        <v>3.5010427923475029E-3</v>
      </c>
      <c r="G134">
        <f t="shared" si="135"/>
        <v>6.4181638645143507E-2</v>
      </c>
      <c r="H134">
        <f t="shared" ref="H134" si="192">LARGE(G134:G135,1)/LARGE(G134:G135,2)</f>
        <v>1.1224578579215654</v>
      </c>
      <c r="I134">
        <f t="shared" ref="I134" si="193">IF(AND(G134&gt;G135,M134&lt;M135),H134,IF(AND(G135&gt;G134,M135&lt;M134),H134,(H134*(-1))))</f>
        <v>1.1224578579215654</v>
      </c>
      <c r="J134">
        <v>0.15776954921726999</v>
      </c>
      <c r="K134">
        <v>0.17244465750830201</v>
      </c>
      <c r="L134" t="s">
        <v>582</v>
      </c>
      <c r="M134">
        <v>59.360999999999997</v>
      </c>
      <c r="N134">
        <v>20.184000000000001</v>
      </c>
      <c r="O134">
        <v>59.185000000000002</v>
      </c>
      <c r="P134">
        <v>59.360999999999997</v>
      </c>
      <c r="Q134" t="s">
        <v>158</v>
      </c>
      <c r="R134" t="s">
        <v>583</v>
      </c>
      <c r="S134" t="s">
        <v>584</v>
      </c>
      <c r="T134" t="s">
        <v>585</v>
      </c>
      <c r="U134" t="s">
        <v>586</v>
      </c>
      <c r="V134" t="s">
        <v>587</v>
      </c>
      <c r="W134" t="s">
        <v>158</v>
      </c>
      <c r="X134" t="s">
        <v>583</v>
      </c>
      <c r="Y134" t="s">
        <v>35</v>
      </c>
      <c r="Z134" t="s">
        <v>35</v>
      </c>
      <c r="AA134" t="s">
        <v>35</v>
      </c>
      <c r="AB134" t="s">
        <v>588</v>
      </c>
      <c r="AC134">
        <v>3983536</v>
      </c>
    </row>
    <row r="135" spans="1:29" x14ac:dyDescent="0.25">
      <c r="A135">
        <v>67</v>
      </c>
      <c r="B135">
        <v>1.04232336032547</v>
      </c>
      <c r="C135" t="s">
        <v>589</v>
      </c>
      <c r="D135">
        <v>0.12136119170559199</v>
      </c>
      <c r="E135">
        <f t="shared" si="133"/>
        <v>6.0680595852795997E-2</v>
      </c>
      <c r="F135">
        <f t="shared" ref="F135" si="194">(K135-K134)/2</f>
        <v>-3.5010427923475029E-3</v>
      </c>
      <c r="G135">
        <f t="shared" si="135"/>
        <v>5.7179553060448494E-2</v>
      </c>
      <c r="J135">
        <v>0.15776954921726999</v>
      </c>
      <c r="K135">
        <v>0.16544257192360701</v>
      </c>
      <c r="L135" t="s">
        <v>582</v>
      </c>
      <c r="M135">
        <v>79.545000000000002</v>
      </c>
      <c r="N135">
        <v>20.184000000000001</v>
      </c>
      <c r="O135">
        <v>79.545000000000002</v>
      </c>
      <c r="P135">
        <v>79.545000000000002</v>
      </c>
      <c r="Q135" t="s">
        <v>158</v>
      </c>
      <c r="R135" t="s">
        <v>583</v>
      </c>
      <c r="S135" t="s">
        <v>35</v>
      </c>
      <c r="T135" t="s">
        <v>35</v>
      </c>
      <c r="U135" t="s">
        <v>35</v>
      </c>
      <c r="V135" t="s">
        <v>590</v>
      </c>
      <c r="W135" t="s">
        <v>158</v>
      </c>
      <c r="X135" t="s">
        <v>583</v>
      </c>
      <c r="Y135" t="s">
        <v>35</v>
      </c>
      <c r="Z135" t="s">
        <v>35</v>
      </c>
      <c r="AA135" t="s">
        <v>35</v>
      </c>
      <c r="AB135" t="s">
        <v>588</v>
      </c>
      <c r="AC135">
        <v>3983536</v>
      </c>
    </row>
    <row r="136" spans="1:29" x14ac:dyDescent="0.25">
      <c r="A136">
        <v>68</v>
      </c>
      <c r="B136">
        <v>1.00158182171344</v>
      </c>
      <c r="C136" t="s">
        <v>591</v>
      </c>
      <c r="D136">
        <v>0.118889399268113</v>
      </c>
      <c r="E136">
        <f t="shared" si="133"/>
        <v>5.9444699634056498E-2</v>
      </c>
      <c r="F136">
        <f t="shared" ref="F136" si="195">(K136-K137)/2</f>
        <v>-1.2264898979701122E-4</v>
      </c>
      <c r="G136">
        <f t="shared" si="135"/>
        <v>5.9322050644259487E-2</v>
      </c>
      <c r="H136">
        <f t="shared" ref="H136" si="196">LARGE(G136:G137,1)/LARGE(G136:G137,2)</f>
        <v>1.004135021917314</v>
      </c>
      <c r="I136">
        <f t="shared" ref="I136" si="197">IF(AND(G136&gt;G137,M136&lt;M137),H136,IF(AND(G137&gt;G136,M137&lt;M136),H136,(H136*(-1))))</f>
        <v>1.004135021917314</v>
      </c>
      <c r="J136">
        <v>0.15455621904854699</v>
      </c>
      <c r="K136">
        <v>0.15507308915450499</v>
      </c>
      <c r="L136" t="s">
        <v>265</v>
      </c>
      <c r="M136">
        <v>33.549999999999997</v>
      </c>
      <c r="N136">
        <v>23.942</v>
      </c>
      <c r="O136">
        <v>33.549999999999997</v>
      </c>
      <c r="P136">
        <v>33.549999999999997</v>
      </c>
      <c r="Q136" t="s">
        <v>158</v>
      </c>
      <c r="R136" t="s">
        <v>255</v>
      </c>
      <c r="S136" t="s">
        <v>256</v>
      </c>
      <c r="T136" t="s">
        <v>592</v>
      </c>
      <c r="U136" t="s">
        <v>593</v>
      </c>
      <c r="V136" t="s">
        <v>594</v>
      </c>
      <c r="W136" t="s">
        <v>158</v>
      </c>
      <c r="X136" t="s">
        <v>212</v>
      </c>
      <c r="Y136" t="s">
        <v>244</v>
      </c>
      <c r="Z136" t="s">
        <v>245</v>
      </c>
      <c r="AA136" t="s">
        <v>246</v>
      </c>
      <c r="AB136" t="s">
        <v>268</v>
      </c>
      <c r="AC136">
        <v>3994999</v>
      </c>
    </row>
    <row r="137" spans="1:29" x14ac:dyDescent="0.25">
      <c r="A137">
        <v>68</v>
      </c>
      <c r="B137">
        <v>1.00158182171344</v>
      </c>
      <c r="C137" t="s">
        <v>595</v>
      </c>
      <c r="D137">
        <v>0.118889399268113</v>
      </c>
      <c r="E137">
        <f t="shared" si="133"/>
        <v>5.9444699634056498E-2</v>
      </c>
      <c r="F137">
        <f t="shared" ref="F137" si="198">(K137-K136)/2</f>
        <v>1.2264898979701122E-4</v>
      </c>
      <c r="G137">
        <f t="shared" si="135"/>
        <v>5.956734862385351E-2</v>
      </c>
      <c r="J137">
        <v>0.15455621904854699</v>
      </c>
      <c r="K137">
        <v>0.15531838713409901</v>
      </c>
      <c r="L137" t="s">
        <v>265</v>
      </c>
      <c r="M137">
        <v>9.6080000000000005</v>
      </c>
      <c r="N137">
        <v>23.942</v>
      </c>
      <c r="O137">
        <v>9.6080000000000005</v>
      </c>
      <c r="P137">
        <v>9.6080000000000005</v>
      </c>
      <c r="Q137" t="s">
        <v>158</v>
      </c>
      <c r="R137" t="s">
        <v>255</v>
      </c>
      <c r="S137" t="s">
        <v>256</v>
      </c>
      <c r="T137" t="s">
        <v>596</v>
      </c>
      <c r="U137" t="s">
        <v>597</v>
      </c>
      <c r="V137" t="s">
        <v>598</v>
      </c>
      <c r="W137" t="s">
        <v>158</v>
      </c>
      <c r="X137" t="s">
        <v>212</v>
      </c>
      <c r="Y137" t="s">
        <v>244</v>
      </c>
      <c r="Z137" t="s">
        <v>245</v>
      </c>
      <c r="AA137" t="s">
        <v>246</v>
      </c>
      <c r="AB137" t="s">
        <v>268</v>
      </c>
      <c r="AC137">
        <v>3994999</v>
      </c>
    </row>
    <row r="138" spans="1:29" x14ac:dyDescent="0.25">
      <c r="A138">
        <v>69</v>
      </c>
      <c r="B138">
        <v>-1.00029403809418</v>
      </c>
      <c r="C138" t="s">
        <v>599</v>
      </c>
      <c r="D138">
        <v>0.102090463810287</v>
      </c>
      <c r="E138">
        <f t="shared" si="133"/>
        <v>5.1045231905143498E-2</v>
      </c>
      <c r="F138">
        <f t="shared" ref="F138" si="199">(K138-K139)/2</f>
        <v>1.9566358399003558E-5</v>
      </c>
      <c r="G138">
        <f t="shared" si="135"/>
        <v>5.1064798263542502E-2</v>
      </c>
      <c r="H138">
        <f t="shared" ref="H138" si="200">LARGE(G138:G139,1)/LARGE(G138:G139,2)</f>
        <v>1.0007669222219582</v>
      </c>
      <c r="I138">
        <f t="shared" ref="I138" si="201">IF(AND(G138&gt;G139,M138&lt;M139),H138,IF(AND(G139&gt;G138,M139&lt;M138),H138,(H138*(-1))))</f>
        <v>-1.0007669222219582</v>
      </c>
      <c r="J138">
        <v>0.13271760295337401</v>
      </c>
      <c r="K138">
        <v>0.13312636723597701</v>
      </c>
      <c r="L138" t="s">
        <v>600</v>
      </c>
      <c r="M138">
        <v>53.192</v>
      </c>
      <c r="N138">
        <v>22.433</v>
      </c>
      <c r="O138">
        <v>53.192</v>
      </c>
      <c r="P138">
        <v>53.192</v>
      </c>
      <c r="Q138" t="s">
        <v>158</v>
      </c>
      <c r="R138" t="s">
        <v>275</v>
      </c>
      <c r="S138" t="s">
        <v>601</v>
      </c>
      <c r="T138" t="s">
        <v>602</v>
      </c>
      <c r="U138" t="s">
        <v>603</v>
      </c>
      <c r="V138" t="s">
        <v>604</v>
      </c>
      <c r="W138" t="s">
        <v>158</v>
      </c>
      <c r="X138" t="s">
        <v>277</v>
      </c>
      <c r="Y138" t="s">
        <v>35</v>
      </c>
      <c r="Z138" t="s">
        <v>35</v>
      </c>
      <c r="AA138" t="s">
        <v>35</v>
      </c>
      <c r="AB138" t="s">
        <v>605</v>
      </c>
      <c r="AC138">
        <v>4115020</v>
      </c>
    </row>
    <row r="139" spans="1:29" x14ac:dyDescent="0.25">
      <c r="A139">
        <v>69</v>
      </c>
      <c r="B139">
        <v>-1.00029403809418</v>
      </c>
      <c r="C139" t="s">
        <v>606</v>
      </c>
      <c r="D139">
        <v>0.102090463810287</v>
      </c>
      <c r="E139">
        <f t="shared" si="133"/>
        <v>5.1045231905143498E-2</v>
      </c>
      <c r="F139">
        <f t="shared" ref="F139" si="202">(K139-K138)/2</f>
        <v>-1.9566358399003558E-5</v>
      </c>
      <c r="G139">
        <f t="shared" si="135"/>
        <v>5.1025665546744495E-2</v>
      </c>
      <c r="J139">
        <v>0.13271760295337401</v>
      </c>
      <c r="K139">
        <v>0.133087234519179</v>
      </c>
      <c r="L139" t="s">
        <v>600</v>
      </c>
      <c r="M139">
        <v>30.759</v>
      </c>
      <c r="N139">
        <v>22.433</v>
      </c>
      <c r="O139">
        <v>30.759</v>
      </c>
      <c r="P139">
        <v>30.759</v>
      </c>
      <c r="Q139" t="s">
        <v>158</v>
      </c>
      <c r="R139" t="s">
        <v>277</v>
      </c>
      <c r="S139" t="s">
        <v>35</v>
      </c>
      <c r="T139" t="s">
        <v>35</v>
      </c>
      <c r="U139" t="s">
        <v>35</v>
      </c>
      <c r="V139" t="s">
        <v>607</v>
      </c>
      <c r="W139" t="s">
        <v>158</v>
      </c>
      <c r="X139" t="s">
        <v>277</v>
      </c>
      <c r="Y139" t="s">
        <v>35</v>
      </c>
      <c r="Z139" t="s">
        <v>35</v>
      </c>
      <c r="AA139" t="s">
        <v>35</v>
      </c>
      <c r="AB139" t="s">
        <v>605</v>
      </c>
      <c r="AC139">
        <v>4115020</v>
      </c>
    </row>
    <row r="140" spans="1:29" x14ac:dyDescent="0.25">
      <c r="A140">
        <v>70</v>
      </c>
      <c r="B140">
        <v>-1.1292490936013899</v>
      </c>
      <c r="C140" t="s">
        <v>608</v>
      </c>
      <c r="D140">
        <v>0.10652442974283199</v>
      </c>
      <c r="E140">
        <f t="shared" si="133"/>
        <v>5.3262214871415997E-2</v>
      </c>
      <c r="F140">
        <f t="shared" ref="F140" si="203">(K140-K141)/2</f>
        <v>9.5114425370389916E-3</v>
      </c>
      <c r="G140">
        <f t="shared" si="135"/>
        <v>6.2773657408454989E-2</v>
      </c>
      <c r="H140">
        <f t="shared" ref="H140" si="204">LARGE(G140:G141,1)/LARGE(G140:G141,2)</f>
        <v>1.4348011259936277</v>
      </c>
      <c r="I140">
        <f t="shared" ref="I140" si="205">IF(AND(G140&gt;G141,M140&lt;M141),H140,IF(AND(G141&gt;G140,M141&lt;M140),H140,(H140*(-1))))</f>
        <v>-1.4348011259936277</v>
      </c>
      <c r="J140">
        <v>0.13848175866568099</v>
      </c>
      <c r="K140">
        <v>0.16620291198200399</v>
      </c>
      <c r="L140" t="s">
        <v>609</v>
      </c>
      <c r="M140">
        <v>50.401000000000003</v>
      </c>
      <c r="N140">
        <v>40.73433</v>
      </c>
      <c r="O140">
        <v>48.526000000000003</v>
      </c>
      <c r="P140">
        <v>53.42</v>
      </c>
      <c r="Q140" t="s">
        <v>158</v>
      </c>
      <c r="R140" t="s">
        <v>280</v>
      </c>
      <c r="S140" t="s">
        <v>610</v>
      </c>
      <c r="T140" t="s">
        <v>611</v>
      </c>
      <c r="U140" t="s">
        <v>612</v>
      </c>
      <c r="V140" t="s">
        <v>613</v>
      </c>
      <c r="W140" t="s">
        <v>158</v>
      </c>
      <c r="X140" t="s">
        <v>255</v>
      </c>
      <c r="Y140" t="s">
        <v>256</v>
      </c>
      <c r="Z140" t="s">
        <v>614</v>
      </c>
      <c r="AA140" t="s">
        <v>615</v>
      </c>
      <c r="AB140" t="s">
        <v>616</v>
      </c>
      <c r="AC140">
        <v>4198905</v>
      </c>
    </row>
    <row r="141" spans="1:29" x14ac:dyDescent="0.25">
      <c r="A141">
        <v>70</v>
      </c>
      <c r="B141">
        <v>-1.1292490936013899</v>
      </c>
      <c r="C141" t="s">
        <v>617</v>
      </c>
      <c r="D141">
        <v>0.10652442974283199</v>
      </c>
      <c r="E141">
        <f t="shared" si="133"/>
        <v>5.3262214871415997E-2</v>
      </c>
      <c r="F141">
        <f t="shared" ref="F141" si="206">(K141-K140)/2</f>
        <v>-9.5114425370389916E-3</v>
      </c>
      <c r="G141">
        <f t="shared" si="135"/>
        <v>4.3750772334377006E-2</v>
      </c>
      <c r="J141">
        <v>0.13848175866568099</v>
      </c>
      <c r="K141">
        <v>0.147180026907926</v>
      </c>
      <c r="L141" t="s">
        <v>609</v>
      </c>
      <c r="M141">
        <v>9.6666699999999999</v>
      </c>
      <c r="N141">
        <v>40.73433</v>
      </c>
      <c r="O141">
        <v>10.7333</v>
      </c>
      <c r="P141">
        <v>8.5166699999999995</v>
      </c>
      <c r="Q141" t="s">
        <v>158</v>
      </c>
      <c r="R141" t="s">
        <v>447</v>
      </c>
      <c r="S141" t="s">
        <v>451</v>
      </c>
      <c r="T141" t="s">
        <v>35</v>
      </c>
      <c r="U141" t="s">
        <v>35</v>
      </c>
      <c r="V141" t="s">
        <v>618</v>
      </c>
      <c r="W141" t="s">
        <v>158</v>
      </c>
      <c r="X141" t="s">
        <v>255</v>
      </c>
      <c r="Y141" t="s">
        <v>256</v>
      </c>
      <c r="Z141" t="s">
        <v>614</v>
      </c>
      <c r="AA141" t="s">
        <v>615</v>
      </c>
      <c r="AB141" t="s">
        <v>616</v>
      </c>
      <c r="AC141">
        <v>4198905</v>
      </c>
    </row>
    <row r="142" spans="1:29" x14ac:dyDescent="0.25">
      <c r="A142">
        <v>71</v>
      </c>
      <c r="B142">
        <v>-1.0970499741761399</v>
      </c>
      <c r="C142" t="s">
        <v>619</v>
      </c>
      <c r="D142">
        <v>6.8485668250807694E-2</v>
      </c>
      <c r="E142">
        <f t="shared" si="133"/>
        <v>3.4242834125403847E-2</v>
      </c>
      <c r="F142">
        <f t="shared" ref="F142" si="207">(K142-K143)/2</f>
        <v>6.2341383734484945E-3</v>
      </c>
      <c r="G142">
        <f t="shared" si="135"/>
        <v>4.0476972498852341E-2</v>
      </c>
      <c r="H142">
        <f t="shared" ref="H142" si="208">LARGE(G142:G143,1)/LARGE(G142:G143,2)</f>
        <v>1.4451573488932112</v>
      </c>
      <c r="I142">
        <f t="shared" ref="I142" si="209">IF(AND(G142&gt;G143,M142&lt;M143),H142,IF(AND(G143&gt;G142,M143&lt;M142),H142,(H142*(-1))))</f>
        <v>-1.4451573488932112</v>
      </c>
      <c r="J142">
        <v>8.9031368726049998E-2</v>
      </c>
      <c r="K142">
        <v>0.14094102341932799</v>
      </c>
      <c r="L142" t="s">
        <v>620</v>
      </c>
      <c r="M142">
        <v>66.67</v>
      </c>
      <c r="N142">
        <v>50.285800000000002</v>
      </c>
      <c r="O142">
        <v>66.67</v>
      </c>
      <c r="P142">
        <v>66.67</v>
      </c>
      <c r="Q142" t="s">
        <v>158</v>
      </c>
      <c r="R142" t="s">
        <v>621</v>
      </c>
      <c r="S142" t="s">
        <v>622</v>
      </c>
      <c r="T142" t="s">
        <v>623</v>
      </c>
      <c r="U142" t="s">
        <v>624</v>
      </c>
      <c r="V142" t="s">
        <v>625</v>
      </c>
      <c r="W142" t="s">
        <v>158</v>
      </c>
      <c r="X142" t="s">
        <v>621</v>
      </c>
      <c r="Y142" t="s">
        <v>35</v>
      </c>
      <c r="Z142" t="s">
        <v>35</v>
      </c>
      <c r="AA142" t="s">
        <v>35</v>
      </c>
      <c r="AB142" t="s">
        <v>626</v>
      </c>
      <c r="AC142">
        <v>4238805</v>
      </c>
    </row>
    <row r="143" spans="1:29" x14ac:dyDescent="0.25">
      <c r="A143">
        <v>71</v>
      </c>
      <c r="B143">
        <v>-1.0970499741761399</v>
      </c>
      <c r="C143" t="s">
        <v>627</v>
      </c>
      <c r="D143">
        <v>6.8485668250807694E-2</v>
      </c>
      <c r="E143">
        <f t="shared" si="133"/>
        <v>3.4242834125403847E-2</v>
      </c>
      <c r="F143">
        <f t="shared" ref="F143" si="210">(K143-K142)/2</f>
        <v>-6.2341383734484945E-3</v>
      </c>
      <c r="G143">
        <f t="shared" si="135"/>
        <v>2.8008695751955352E-2</v>
      </c>
      <c r="J143">
        <v>8.9031368726049998E-2</v>
      </c>
      <c r="K143">
        <v>0.128472746672431</v>
      </c>
      <c r="L143" t="s">
        <v>620</v>
      </c>
      <c r="M143">
        <v>16.3842</v>
      </c>
      <c r="N143">
        <v>50.285800000000002</v>
      </c>
      <c r="O143">
        <v>3.51</v>
      </c>
      <c r="P143">
        <v>20.1614</v>
      </c>
      <c r="Q143" t="s">
        <v>158</v>
      </c>
      <c r="R143" t="s">
        <v>621</v>
      </c>
      <c r="S143" t="s">
        <v>35</v>
      </c>
      <c r="T143" t="s">
        <v>35</v>
      </c>
      <c r="U143" t="s">
        <v>35</v>
      </c>
      <c r="V143" t="s">
        <v>628</v>
      </c>
      <c r="W143" t="s">
        <v>158</v>
      </c>
      <c r="X143" t="s">
        <v>621</v>
      </c>
      <c r="Y143" t="s">
        <v>35</v>
      </c>
      <c r="Z143" t="s">
        <v>35</v>
      </c>
      <c r="AA143" t="s">
        <v>35</v>
      </c>
      <c r="AB143" t="s">
        <v>626</v>
      </c>
      <c r="AC143">
        <v>4238805</v>
      </c>
    </row>
    <row r="144" spans="1:29" x14ac:dyDescent="0.25">
      <c r="A144">
        <v>72</v>
      </c>
      <c r="B144">
        <v>1.0672833565015201</v>
      </c>
      <c r="C144" t="s">
        <v>629</v>
      </c>
      <c r="D144">
        <v>8.6235213452100307E-2</v>
      </c>
      <c r="E144">
        <f t="shared" si="133"/>
        <v>4.3117606726050153E-2</v>
      </c>
      <c r="F144">
        <f t="shared" ref="F144" si="211">(K144-K145)/2</f>
        <v>4.8674331234614954E-3</v>
      </c>
      <c r="G144">
        <f t="shared" si="135"/>
        <v>4.7985039849511649E-2</v>
      </c>
      <c r="H144">
        <f t="shared" ref="H144" si="212">LARGE(G144:G145,1)/LARGE(G144:G145,2)</f>
        <v>1.2545051520044386</v>
      </c>
      <c r="I144">
        <f t="shared" ref="I144" si="213">IF(AND(G144&gt;G145,M144&lt;M145),H144,IF(AND(G145&gt;G144,M145&lt;M144),H144,(H144*(-1))))</f>
        <v>1.2545051520044386</v>
      </c>
      <c r="J144">
        <v>0.11210577748773</v>
      </c>
      <c r="K144">
        <v>0.15441947701990499</v>
      </c>
      <c r="L144" t="s">
        <v>630</v>
      </c>
      <c r="M144">
        <v>4.3150000000000004</v>
      </c>
      <c r="N144">
        <v>29.503699999999998</v>
      </c>
      <c r="O144">
        <v>4.3150000000000004</v>
      </c>
      <c r="P144">
        <v>4.3150000000000004</v>
      </c>
      <c r="Q144" t="s">
        <v>158</v>
      </c>
      <c r="R144" t="s">
        <v>407</v>
      </c>
      <c r="S144" t="s">
        <v>631</v>
      </c>
      <c r="T144" t="s">
        <v>632</v>
      </c>
      <c r="U144" t="s">
        <v>633</v>
      </c>
      <c r="V144" t="s">
        <v>634</v>
      </c>
      <c r="W144" t="s">
        <v>158</v>
      </c>
      <c r="X144" t="s">
        <v>407</v>
      </c>
      <c r="Y144" t="s">
        <v>408</v>
      </c>
      <c r="Z144" t="s">
        <v>35</v>
      </c>
      <c r="AA144" t="s">
        <v>35</v>
      </c>
      <c r="AB144" t="s">
        <v>635</v>
      </c>
      <c r="AC144">
        <v>4739219</v>
      </c>
    </row>
    <row r="145" spans="1:29" x14ac:dyDescent="0.25">
      <c r="A145">
        <v>72</v>
      </c>
      <c r="B145">
        <v>1.0672833565015201</v>
      </c>
      <c r="C145" t="s">
        <v>636</v>
      </c>
      <c r="D145">
        <v>8.6235213452100307E-2</v>
      </c>
      <c r="E145">
        <f t="shared" si="133"/>
        <v>4.3117606726050153E-2</v>
      </c>
      <c r="F145">
        <f t="shared" ref="F145" si="214">(K145-K144)/2</f>
        <v>-4.8674331234614954E-3</v>
      </c>
      <c r="G145">
        <f t="shared" si="135"/>
        <v>3.8250173602588658E-2</v>
      </c>
      <c r="J145">
        <v>0.11210577748773</v>
      </c>
      <c r="K145">
        <v>0.144684610772982</v>
      </c>
      <c r="L145" t="s">
        <v>630</v>
      </c>
      <c r="M145">
        <v>33.8187</v>
      </c>
      <c r="N145">
        <v>29.503699999999998</v>
      </c>
      <c r="O145">
        <v>33.819099999999999</v>
      </c>
      <c r="P145">
        <v>30.114100000000001</v>
      </c>
      <c r="Q145" t="s">
        <v>158</v>
      </c>
      <c r="R145" t="s">
        <v>407</v>
      </c>
      <c r="S145" t="s">
        <v>35</v>
      </c>
      <c r="T145" t="s">
        <v>35</v>
      </c>
      <c r="U145" t="s">
        <v>35</v>
      </c>
      <c r="V145" t="s">
        <v>637</v>
      </c>
      <c r="W145" t="s">
        <v>158</v>
      </c>
      <c r="X145" t="s">
        <v>407</v>
      </c>
      <c r="Y145" t="s">
        <v>408</v>
      </c>
      <c r="Z145" t="s">
        <v>35</v>
      </c>
      <c r="AA145" t="s">
        <v>35</v>
      </c>
      <c r="AB145" t="s">
        <v>635</v>
      </c>
      <c r="AC145">
        <v>4739219</v>
      </c>
    </row>
    <row r="146" spans="1:29" x14ac:dyDescent="0.25">
      <c r="A146">
        <v>73</v>
      </c>
      <c r="B146">
        <v>-1.1181455494544901</v>
      </c>
      <c r="C146" t="s">
        <v>638</v>
      </c>
      <c r="D146">
        <v>5.1030245722069101E-2</v>
      </c>
      <c r="E146">
        <f t="shared" si="133"/>
        <v>2.551512286103455E-2</v>
      </c>
      <c r="F146">
        <f t="shared" ref="F146" si="215">(K146-K147)/2</f>
        <v>-4.8820530755685002E-3</v>
      </c>
      <c r="G146">
        <f t="shared" si="135"/>
        <v>2.063306978546605E-2</v>
      </c>
      <c r="H146">
        <f t="shared" ref="H146" si="216">LARGE(G146:G147,1)/LARGE(G146:G147,2)</f>
        <v>1.4732260518022793</v>
      </c>
      <c r="I146">
        <f t="shared" ref="I146" si="217">IF(AND(G146&gt;G147,M146&lt;M147),H146,IF(AND(G147&gt;G146,M147&lt;M146),H146,(H146*(-1))))</f>
        <v>-1.4732260518022793</v>
      </c>
      <c r="J146">
        <v>6.6339319438689898E-2</v>
      </c>
      <c r="K146">
        <v>8.2644722515749197E-2</v>
      </c>
      <c r="L146" t="s">
        <v>639</v>
      </c>
      <c r="M146">
        <v>37.744999999999997</v>
      </c>
      <c r="N146">
        <v>30.177050000000001</v>
      </c>
      <c r="O146">
        <v>36.909999999999997</v>
      </c>
      <c r="P146">
        <v>38.58</v>
      </c>
      <c r="Q146" t="s">
        <v>158</v>
      </c>
      <c r="R146" t="s">
        <v>212</v>
      </c>
      <c r="S146" t="s">
        <v>221</v>
      </c>
      <c r="T146" t="s">
        <v>640</v>
      </c>
      <c r="U146" t="s">
        <v>641</v>
      </c>
      <c r="V146" t="s">
        <v>642</v>
      </c>
      <c r="W146" t="s">
        <v>158</v>
      </c>
      <c r="X146" t="s">
        <v>212</v>
      </c>
      <c r="Y146" t="s">
        <v>35</v>
      </c>
      <c r="Z146" t="s">
        <v>35</v>
      </c>
      <c r="AA146" t="s">
        <v>35</v>
      </c>
      <c r="AB146" t="s">
        <v>643</v>
      </c>
      <c r="AC146">
        <v>4788440</v>
      </c>
    </row>
    <row r="147" spans="1:29" x14ac:dyDescent="0.25">
      <c r="A147">
        <v>73</v>
      </c>
      <c r="B147">
        <v>-1.1181455494544901</v>
      </c>
      <c r="C147" t="s">
        <v>644</v>
      </c>
      <c r="D147">
        <v>5.1030245722069101E-2</v>
      </c>
      <c r="E147">
        <f t="shared" si="133"/>
        <v>2.551512286103455E-2</v>
      </c>
      <c r="F147">
        <f t="shared" ref="F147" si="218">(K147-K146)/2</f>
        <v>4.8820530755685002E-3</v>
      </c>
      <c r="G147">
        <f t="shared" si="135"/>
        <v>3.0397175936603051E-2</v>
      </c>
      <c r="J147">
        <v>6.6339319438689898E-2</v>
      </c>
      <c r="K147">
        <v>9.2408828666886197E-2</v>
      </c>
      <c r="L147" t="s">
        <v>639</v>
      </c>
      <c r="M147">
        <v>67.922049999999999</v>
      </c>
      <c r="N147">
        <v>30.177050000000001</v>
      </c>
      <c r="O147">
        <v>68.120800000000003</v>
      </c>
      <c r="P147">
        <v>67.380300000000005</v>
      </c>
      <c r="Q147" t="s">
        <v>158</v>
      </c>
      <c r="R147" t="s">
        <v>212</v>
      </c>
      <c r="S147" t="s">
        <v>35</v>
      </c>
      <c r="T147" t="s">
        <v>35</v>
      </c>
      <c r="U147" t="s">
        <v>35</v>
      </c>
      <c r="V147" t="s">
        <v>645</v>
      </c>
      <c r="W147" t="s">
        <v>158</v>
      </c>
      <c r="X147" t="s">
        <v>212</v>
      </c>
      <c r="Y147" t="s">
        <v>35</v>
      </c>
      <c r="Z147" t="s">
        <v>35</v>
      </c>
      <c r="AA147" t="s">
        <v>35</v>
      </c>
      <c r="AB147" t="s">
        <v>643</v>
      </c>
      <c r="AC147">
        <v>4788440</v>
      </c>
    </row>
    <row r="148" spans="1:29" x14ac:dyDescent="0.25">
      <c r="A148">
        <v>74</v>
      </c>
      <c r="B148">
        <v>-1.0005910452854201</v>
      </c>
      <c r="C148" t="s">
        <v>646</v>
      </c>
      <c r="D148">
        <v>0.104364046076197</v>
      </c>
      <c r="E148">
        <f t="shared" si="133"/>
        <v>5.2182023038098498E-2</v>
      </c>
      <c r="F148">
        <f t="shared" ref="F148" si="219">(K148-K149)/2</f>
        <v>4.0745884422502265E-5</v>
      </c>
      <c r="G148">
        <f t="shared" si="135"/>
        <v>5.2222768922521E-2</v>
      </c>
      <c r="H148">
        <f t="shared" ref="H148" si="220">LARGE(G148:G149,1)/LARGE(G148:G149,2)</f>
        <v>1.0015629031986466</v>
      </c>
      <c r="I148">
        <f t="shared" ref="I148" si="221">IF(AND(G148&gt;G149,M148&lt;M149),H148,IF(AND(G149&gt;G148,M149&lt;M148),H148,(H148*(-1))))</f>
        <v>-1.0015629031986466</v>
      </c>
      <c r="J148">
        <v>0.13567325989905599</v>
      </c>
      <c r="K148">
        <v>0.13795886065259499</v>
      </c>
      <c r="L148" t="s">
        <v>647</v>
      </c>
      <c r="M148">
        <v>48.595999999999997</v>
      </c>
      <c r="N148">
        <v>31.052</v>
      </c>
      <c r="O148">
        <v>48.595999999999997</v>
      </c>
      <c r="P148">
        <v>48.595999999999997</v>
      </c>
      <c r="Q148" t="s">
        <v>158</v>
      </c>
      <c r="R148" t="s">
        <v>275</v>
      </c>
      <c r="S148" t="s">
        <v>35</v>
      </c>
      <c r="T148" t="s">
        <v>35</v>
      </c>
      <c r="U148" t="s">
        <v>35</v>
      </c>
      <c r="V148" t="s">
        <v>648</v>
      </c>
      <c r="W148" t="s">
        <v>158</v>
      </c>
      <c r="X148" t="s">
        <v>277</v>
      </c>
      <c r="Y148" t="s">
        <v>35</v>
      </c>
      <c r="Z148" t="s">
        <v>35</v>
      </c>
      <c r="AA148" t="s">
        <v>35</v>
      </c>
      <c r="AB148" t="s">
        <v>649</v>
      </c>
      <c r="AC148">
        <v>4813259</v>
      </c>
    </row>
    <row r="149" spans="1:29" x14ac:dyDescent="0.25">
      <c r="A149">
        <v>74</v>
      </c>
      <c r="B149">
        <v>-1.0005910452854201</v>
      </c>
      <c r="C149" t="s">
        <v>650</v>
      </c>
      <c r="D149">
        <v>0.104364046076197</v>
      </c>
      <c r="E149">
        <f t="shared" si="133"/>
        <v>5.2182023038098498E-2</v>
      </c>
      <c r="F149">
        <f t="shared" ref="F149" si="222">(K149-K148)/2</f>
        <v>-4.0745884422502265E-5</v>
      </c>
      <c r="G149">
        <f t="shared" si="135"/>
        <v>5.2141277153675995E-2</v>
      </c>
      <c r="J149">
        <v>0.13567325989905599</v>
      </c>
      <c r="K149">
        <v>0.13787736888374999</v>
      </c>
      <c r="L149" t="s">
        <v>647</v>
      </c>
      <c r="M149">
        <v>17.544</v>
      </c>
      <c r="N149">
        <v>31.052</v>
      </c>
      <c r="O149">
        <v>17.544</v>
      </c>
      <c r="P149">
        <v>17.544</v>
      </c>
      <c r="Q149" t="s">
        <v>158</v>
      </c>
      <c r="R149" t="s">
        <v>275</v>
      </c>
      <c r="S149" t="s">
        <v>601</v>
      </c>
      <c r="T149" t="s">
        <v>35</v>
      </c>
      <c r="U149" t="s">
        <v>35</v>
      </c>
      <c r="V149" t="s">
        <v>651</v>
      </c>
      <c r="W149" t="s">
        <v>158</v>
      </c>
      <c r="X149" t="s">
        <v>277</v>
      </c>
      <c r="Y149" t="s">
        <v>35</v>
      </c>
      <c r="Z149" t="s">
        <v>35</v>
      </c>
      <c r="AA149" t="s">
        <v>35</v>
      </c>
      <c r="AB149" t="s">
        <v>649</v>
      </c>
      <c r="AC149">
        <v>4813259</v>
      </c>
    </row>
    <row r="150" spans="1:29" x14ac:dyDescent="0.25">
      <c r="A150">
        <v>75</v>
      </c>
      <c r="B150">
        <v>1.0583105451400601</v>
      </c>
      <c r="C150" t="s">
        <v>652</v>
      </c>
      <c r="D150">
        <v>0.11386298970388201</v>
      </c>
      <c r="E150">
        <f t="shared" si="133"/>
        <v>5.6931494851941003E-2</v>
      </c>
      <c r="F150">
        <f t="shared" ref="F150" si="223">(K150-K151)/2</f>
        <v>4.4059191887025062E-3</v>
      </c>
      <c r="G150">
        <f t="shared" si="135"/>
        <v>6.1337414040643509E-2</v>
      </c>
      <c r="H150">
        <f t="shared" ref="H150" si="224">LARGE(G150:G151,1)/LARGE(G150:G151,2)</f>
        <v>1.1677628139461254</v>
      </c>
      <c r="I150">
        <f t="shared" ref="I150" si="225">IF(AND(G150&gt;G151,M150&lt;M151),H150,IF(AND(G151&gt;G150,M151&lt;M150),H150,(H150*(-1))))</f>
        <v>1.1677628139461254</v>
      </c>
      <c r="J150">
        <v>0.148021886615047</v>
      </c>
      <c r="K150">
        <v>0.15993096024874001</v>
      </c>
      <c r="L150" t="s">
        <v>653</v>
      </c>
      <c r="M150">
        <v>8.7899999999999991</v>
      </c>
      <c r="N150">
        <v>40.36</v>
      </c>
      <c r="O150">
        <v>8.7899999999999991</v>
      </c>
      <c r="P150">
        <v>8.7899999999999991</v>
      </c>
      <c r="Q150" t="s">
        <v>158</v>
      </c>
      <c r="R150" t="s">
        <v>212</v>
      </c>
      <c r="S150" t="s">
        <v>221</v>
      </c>
      <c r="T150" t="s">
        <v>654</v>
      </c>
      <c r="U150" t="s">
        <v>655</v>
      </c>
      <c r="V150" t="s">
        <v>656</v>
      </c>
      <c r="W150" t="s">
        <v>158</v>
      </c>
      <c r="X150" t="s">
        <v>407</v>
      </c>
      <c r="Y150" t="s">
        <v>408</v>
      </c>
      <c r="Z150" t="s">
        <v>35</v>
      </c>
      <c r="AA150" t="s">
        <v>35</v>
      </c>
      <c r="AB150" t="s">
        <v>657</v>
      </c>
      <c r="AC150">
        <v>4835123</v>
      </c>
    </row>
    <row r="151" spans="1:29" x14ac:dyDescent="0.25">
      <c r="A151">
        <v>75</v>
      </c>
      <c r="B151">
        <v>1.0583105451400601</v>
      </c>
      <c r="C151" t="s">
        <v>658</v>
      </c>
      <c r="D151">
        <v>0.11386298970388201</v>
      </c>
      <c r="E151">
        <f t="shared" si="133"/>
        <v>5.6931494851941003E-2</v>
      </c>
      <c r="F151">
        <f t="shared" ref="F151" si="226">(K151-K150)/2</f>
        <v>-4.4059191887025062E-3</v>
      </c>
      <c r="G151">
        <f t="shared" si="135"/>
        <v>5.2525575663238497E-2</v>
      </c>
      <c r="J151">
        <v>0.148021886615047</v>
      </c>
      <c r="K151">
        <v>0.151119121871335</v>
      </c>
      <c r="L151" t="s">
        <v>653</v>
      </c>
      <c r="M151">
        <v>49.15</v>
      </c>
      <c r="N151">
        <v>40.36</v>
      </c>
      <c r="O151">
        <v>49.15</v>
      </c>
      <c r="P151">
        <v>49.15</v>
      </c>
      <c r="Q151" t="s">
        <v>158</v>
      </c>
      <c r="R151" t="s">
        <v>212</v>
      </c>
      <c r="S151" t="s">
        <v>35</v>
      </c>
      <c r="T151" t="s">
        <v>35</v>
      </c>
      <c r="U151" t="s">
        <v>35</v>
      </c>
      <c r="V151" t="s">
        <v>659</v>
      </c>
      <c r="W151" t="s">
        <v>158</v>
      </c>
      <c r="X151" t="s">
        <v>407</v>
      </c>
      <c r="Y151" t="s">
        <v>408</v>
      </c>
      <c r="Z151" t="s">
        <v>35</v>
      </c>
      <c r="AA151" t="s">
        <v>35</v>
      </c>
      <c r="AB151" t="s">
        <v>657</v>
      </c>
      <c r="AC151">
        <v>4835123</v>
      </c>
    </row>
    <row r="152" spans="1:29" x14ac:dyDescent="0.25">
      <c r="A152">
        <v>76</v>
      </c>
      <c r="B152">
        <v>-1.01949243044658</v>
      </c>
      <c r="C152" t="s">
        <v>660</v>
      </c>
      <c r="D152">
        <v>9.8618638093547595E-2</v>
      </c>
      <c r="E152">
        <f t="shared" si="133"/>
        <v>4.9309319046773797E-2</v>
      </c>
      <c r="F152">
        <f t="shared" ref="F152" si="227">(K152-K153)/2</f>
        <v>1.3115832154235035E-3</v>
      </c>
      <c r="G152">
        <f t="shared" si="135"/>
        <v>5.0620902262197301E-2</v>
      </c>
      <c r="H152">
        <f t="shared" ref="H152" si="228">LARGE(G152:G153,1)/LARGE(G152:G153,2)</f>
        <v>1.054651878581607</v>
      </c>
      <c r="I152">
        <f t="shared" ref="I152" si="229">IF(AND(G152&gt;G153,M152&lt;M153),H152,IF(AND(G153&gt;G152,M153&lt;M152),H152,(H152*(-1))))</f>
        <v>-1.054651878581607</v>
      </c>
      <c r="J152">
        <v>0.12820422952161201</v>
      </c>
      <c r="K152">
        <v>0.137196760936493</v>
      </c>
      <c r="L152" t="s">
        <v>661</v>
      </c>
      <c r="M152">
        <v>33.648000000000003</v>
      </c>
      <c r="N152">
        <v>20.965</v>
      </c>
      <c r="O152">
        <v>33.648000000000003</v>
      </c>
      <c r="P152">
        <v>33.648000000000003</v>
      </c>
      <c r="Q152" t="s">
        <v>158</v>
      </c>
      <c r="R152" t="s">
        <v>161</v>
      </c>
      <c r="S152" t="s">
        <v>35</v>
      </c>
      <c r="T152" t="s">
        <v>35</v>
      </c>
      <c r="U152" t="s">
        <v>35</v>
      </c>
      <c r="V152" t="s">
        <v>662</v>
      </c>
      <c r="W152" t="s">
        <v>158</v>
      </c>
      <c r="X152" t="s">
        <v>161</v>
      </c>
      <c r="Y152" t="s">
        <v>428</v>
      </c>
      <c r="Z152" t="s">
        <v>429</v>
      </c>
      <c r="AA152" t="s">
        <v>663</v>
      </c>
      <c r="AB152" t="s">
        <v>664</v>
      </c>
      <c r="AC152">
        <v>4922966</v>
      </c>
    </row>
    <row r="153" spans="1:29" x14ac:dyDescent="0.25">
      <c r="A153">
        <v>76</v>
      </c>
      <c r="B153">
        <v>-1.01949243044658</v>
      </c>
      <c r="C153" t="s">
        <v>665</v>
      </c>
      <c r="D153">
        <v>9.8618638093547595E-2</v>
      </c>
      <c r="E153">
        <f t="shared" si="133"/>
        <v>4.9309319046773797E-2</v>
      </c>
      <c r="F153">
        <f t="shared" ref="F153" si="230">(K153-K152)/2</f>
        <v>-1.3115832154235035E-3</v>
      </c>
      <c r="G153">
        <f t="shared" si="135"/>
        <v>4.7997735831350294E-2</v>
      </c>
      <c r="J153">
        <v>0.12820422952161201</v>
      </c>
      <c r="K153">
        <v>0.13457359450564599</v>
      </c>
      <c r="L153" t="s">
        <v>661</v>
      </c>
      <c r="M153">
        <v>12.683</v>
      </c>
      <c r="N153">
        <v>20.965</v>
      </c>
      <c r="O153">
        <v>12.683</v>
      </c>
      <c r="P153">
        <v>12.683</v>
      </c>
      <c r="Q153" t="s">
        <v>158</v>
      </c>
      <c r="R153" t="s">
        <v>161</v>
      </c>
      <c r="S153" t="s">
        <v>35</v>
      </c>
      <c r="T153" t="s">
        <v>35</v>
      </c>
      <c r="U153" t="s">
        <v>35</v>
      </c>
      <c r="V153" t="s">
        <v>666</v>
      </c>
      <c r="W153" t="s">
        <v>158</v>
      </c>
      <c r="X153" t="s">
        <v>161</v>
      </c>
      <c r="Y153" t="s">
        <v>428</v>
      </c>
      <c r="Z153" t="s">
        <v>429</v>
      </c>
      <c r="AA153" t="s">
        <v>663</v>
      </c>
      <c r="AB153" t="s">
        <v>664</v>
      </c>
      <c r="AC153">
        <v>4922966</v>
      </c>
    </row>
    <row r="154" spans="1:29" x14ac:dyDescent="0.25">
      <c r="A154">
        <v>77</v>
      </c>
      <c r="B154">
        <v>1.0007678965687401</v>
      </c>
      <c r="C154" t="s">
        <v>667</v>
      </c>
      <c r="D154">
        <v>0.10530522322958</v>
      </c>
      <c r="E154">
        <f t="shared" si="133"/>
        <v>5.2652611614789999E-2</v>
      </c>
      <c r="F154">
        <f t="shared" ref="F154" si="231">(K154-K155)/2</f>
        <v>5.3514916857996808E-5</v>
      </c>
      <c r="G154">
        <f t="shared" si="135"/>
        <v>5.2706126531647995E-2</v>
      </c>
      <c r="H154">
        <f t="shared" ref="H154" si="232">LARGE(G154:G155,1)/LARGE(G154:G155,2)</f>
        <v>1.002034822657329</v>
      </c>
      <c r="I154">
        <f t="shared" ref="I154" si="233">IF(AND(G154&gt;G155,M154&lt;M155),H154,IF(AND(G155&gt;G154,M155&lt;M154),H154,(H154*(-1))))</f>
        <v>1.002034822657329</v>
      </c>
      <c r="J154">
        <v>0.13689679019845399</v>
      </c>
      <c r="K154">
        <v>0.13948756371353799</v>
      </c>
      <c r="L154" t="s">
        <v>668</v>
      </c>
      <c r="M154">
        <v>13.542999999999999</v>
      </c>
      <c r="N154">
        <v>31.306999999999999</v>
      </c>
      <c r="O154">
        <v>13.542999999999999</v>
      </c>
      <c r="P154">
        <v>13.542999999999999</v>
      </c>
      <c r="Q154" t="s">
        <v>158</v>
      </c>
      <c r="R154" t="s">
        <v>212</v>
      </c>
      <c r="S154" t="s">
        <v>287</v>
      </c>
      <c r="T154" t="s">
        <v>288</v>
      </c>
      <c r="U154" t="s">
        <v>669</v>
      </c>
      <c r="V154" t="s">
        <v>670</v>
      </c>
      <c r="W154" t="s">
        <v>158</v>
      </c>
      <c r="X154" t="s">
        <v>212</v>
      </c>
      <c r="Y154" t="s">
        <v>287</v>
      </c>
      <c r="Z154" t="s">
        <v>288</v>
      </c>
      <c r="AA154" t="s">
        <v>671</v>
      </c>
      <c r="AB154" t="s">
        <v>672</v>
      </c>
      <c r="AC154">
        <v>5026905</v>
      </c>
    </row>
    <row r="155" spans="1:29" x14ac:dyDescent="0.25">
      <c r="A155">
        <v>77</v>
      </c>
      <c r="B155">
        <v>1.0007678965687401</v>
      </c>
      <c r="C155" t="s">
        <v>673</v>
      </c>
      <c r="D155">
        <v>0.10530522322958</v>
      </c>
      <c r="E155">
        <f t="shared" si="133"/>
        <v>5.2652611614789999E-2</v>
      </c>
      <c r="F155">
        <f t="shared" ref="F155" si="234">(K155-K154)/2</f>
        <v>-5.3514916857996808E-5</v>
      </c>
      <c r="G155">
        <f t="shared" si="135"/>
        <v>5.2599096697932002E-2</v>
      </c>
      <c r="J155">
        <v>0.13689679019845399</v>
      </c>
      <c r="K155">
        <v>0.13938053387982199</v>
      </c>
      <c r="L155" t="s">
        <v>668</v>
      </c>
      <c r="M155">
        <v>44.85</v>
      </c>
      <c r="N155">
        <v>31.306999999999999</v>
      </c>
      <c r="O155">
        <v>38.475999999999999</v>
      </c>
      <c r="P155">
        <v>51.561</v>
      </c>
      <c r="Q155" t="s">
        <v>158</v>
      </c>
      <c r="R155" t="s">
        <v>212</v>
      </c>
      <c r="S155" t="s">
        <v>287</v>
      </c>
      <c r="T155" t="s">
        <v>288</v>
      </c>
      <c r="U155" t="s">
        <v>674</v>
      </c>
      <c r="V155" t="s">
        <v>675</v>
      </c>
      <c r="W155" t="s">
        <v>158</v>
      </c>
      <c r="X155" t="s">
        <v>212</v>
      </c>
      <c r="Y155" t="s">
        <v>287</v>
      </c>
      <c r="Z155" t="s">
        <v>288</v>
      </c>
      <c r="AA155" t="s">
        <v>671</v>
      </c>
      <c r="AB155" t="s">
        <v>672</v>
      </c>
      <c r="AC155">
        <v>5026905</v>
      </c>
    </row>
    <row r="156" spans="1:29" x14ac:dyDescent="0.25">
      <c r="A156">
        <v>78</v>
      </c>
      <c r="B156">
        <v>-1.1081582713275799</v>
      </c>
      <c r="C156" t="s">
        <v>676</v>
      </c>
      <c r="D156">
        <v>6.3470613537949597E-2</v>
      </c>
      <c r="E156">
        <f t="shared" si="133"/>
        <v>3.1735306768974798E-2</v>
      </c>
      <c r="F156">
        <f t="shared" ref="F156" si="235">(K156-K157)/2</f>
        <v>-4.53120278382E-3</v>
      </c>
      <c r="G156">
        <f t="shared" si="135"/>
        <v>2.7204103985154798E-2</v>
      </c>
      <c r="H156">
        <f t="shared" ref="H156" si="236">LARGE(G156:G157,1)/LARGE(G156:G157,2)</f>
        <v>1.3331264125657412</v>
      </c>
      <c r="I156">
        <f t="shared" ref="I156" si="237">IF(AND(G156&gt;G157,M156&lt;M157),H156,IF(AND(G157&gt;G156,M157&lt;M156),H156,(H156*(-1))))</f>
        <v>-1.3331264125657412</v>
      </c>
      <c r="J156">
        <v>8.2511797599334399E-2</v>
      </c>
      <c r="K156">
        <v>8.37883728761947E-2</v>
      </c>
      <c r="L156" t="s">
        <v>677</v>
      </c>
      <c r="M156">
        <v>24.8612</v>
      </c>
      <c r="N156">
        <v>23.408799999999999</v>
      </c>
      <c r="O156">
        <v>24.8612</v>
      </c>
      <c r="P156">
        <v>24.8612</v>
      </c>
      <c r="Q156" t="s">
        <v>158</v>
      </c>
      <c r="R156" t="s">
        <v>555</v>
      </c>
      <c r="S156" t="s">
        <v>557</v>
      </c>
      <c r="T156" t="s">
        <v>678</v>
      </c>
      <c r="U156" t="s">
        <v>679</v>
      </c>
      <c r="V156" t="s">
        <v>680</v>
      </c>
      <c r="W156" t="s">
        <v>158</v>
      </c>
      <c r="X156" t="s">
        <v>555</v>
      </c>
      <c r="Y156" t="s">
        <v>557</v>
      </c>
      <c r="Z156" t="s">
        <v>678</v>
      </c>
      <c r="AA156" t="s">
        <v>679</v>
      </c>
      <c r="AB156" t="s">
        <v>681</v>
      </c>
      <c r="AC156">
        <v>5497069</v>
      </c>
    </row>
    <row r="157" spans="1:29" x14ac:dyDescent="0.25">
      <c r="A157">
        <v>78</v>
      </c>
      <c r="B157">
        <v>-1.1081582713275799</v>
      </c>
      <c r="C157" t="s">
        <v>682</v>
      </c>
      <c r="D157">
        <v>6.3470613537949597E-2</v>
      </c>
      <c r="E157">
        <f t="shared" si="133"/>
        <v>3.1735306768974798E-2</v>
      </c>
      <c r="F157">
        <f t="shared" ref="F157" si="238">(K157-K156)/2</f>
        <v>4.53120278382E-3</v>
      </c>
      <c r="G157">
        <f t="shared" si="135"/>
        <v>3.6266509552794798E-2</v>
      </c>
      <c r="J157">
        <v>8.2511797599334399E-2</v>
      </c>
      <c r="K157">
        <v>9.28507784438347E-2</v>
      </c>
      <c r="L157" t="s">
        <v>677</v>
      </c>
      <c r="M157">
        <v>48.27</v>
      </c>
      <c r="N157">
        <v>23.408799999999999</v>
      </c>
      <c r="O157">
        <v>42.357700000000001</v>
      </c>
      <c r="P157">
        <v>50.677500000000002</v>
      </c>
      <c r="Q157" t="s">
        <v>158</v>
      </c>
      <c r="R157" t="s">
        <v>555</v>
      </c>
      <c r="S157" t="s">
        <v>557</v>
      </c>
      <c r="T157" t="s">
        <v>678</v>
      </c>
      <c r="U157" t="s">
        <v>683</v>
      </c>
      <c r="V157" t="s">
        <v>684</v>
      </c>
      <c r="W157" t="s">
        <v>158</v>
      </c>
      <c r="X157" t="s">
        <v>555</v>
      </c>
      <c r="Y157" t="s">
        <v>557</v>
      </c>
      <c r="Z157" t="s">
        <v>678</v>
      </c>
      <c r="AA157" t="s">
        <v>679</v>
      </c>
      <c r="AB157" t="s">
        <v>681</v>
      </c>
      <c r="AC157">
        <v>5497069</v>
      </c>
    </row>
    <row r="158" spans="1:29" x14ac:dyDescent="0.25">
      <c r="A158">
        <v>79</v>
      </c>
      <c r="B158">
        <v>-1.00278919679804</v>
      </c>
      <c r="C158" t="s">
        <v>685</v>
      </c>
      <c r="D158">
        <v>0.13847393777591499</v>
      </c>
      <c r="E158">
        <f t="shared" si="133"/>
        <v>6.9236968887957495E-2</v>
      </c>
      <c r="F158">
        <f t="shared" ref="F158" si="239">(K158-K159)/2</f>
        <v>-2.5283819901900095E-4</v>
      </c>
      <c r="G158">
        <f t="shared" si="135"/>
        <v>6.8984130688938494E-2</v>
      </c>
      <c r="H158">
        <f t="shared" ref="H158" si="240">LARGE(G158:G159,1)/LARGE(G158:G159,2)</f>
        <v>1.0073303293523865</v>
      </c>
      <c r="I158">
        <f t="shared" ref="I158" si="241">IF(AND(G158&gt;G159,M158&lt;M159),H158,IF(AND(G159&gt;G158,M159&lt;M158),H158,(H158*(-1))))</f>
        <v>-1.0073303293523865</v>
      </c>
      <c r="J158">
        <v>0.180016119108689</v>
      </c>
      <c r="K158">
        <v>0.18129821402107599</v>
      </c>
      <c r="L158" t="s">
        <v>414</v>
      </c>
      <c r="M158">
        <v>29.781600000000001</v>
      </c>
      <c r="N158">
        <v>21.304400000000001</v>
      </c>
      <c r="O158">
        <v>29.781600000000001</v>
      </c>
      <c r="P158">
        <v>29.781600000000001</v>
      </c>
      <c r="Q158" t="s">
        <v>158</v>
      </c>
      <c r="R158" t="s">
        <v>277</v>
      </c>
      <c r="S158" t="s">
        <v>35</v>
      </c>
      <c r="T158" t="s">
        <v>35</v>
      </c>
      <c r="U158" t="s">
        <v>35</v>
      </c>
      <c r="V158" t="s">
        <v>686</v>
      </c>
      <c r="W158" t="s">
        <v>158</v>
      </c>
      <c r="X158" t="s">
        <v>212</v>
      </c>
      <c r="Y158" t="s">
        <v>35</v>
      </c>
      <c r="Z158" t="s">
        <v>35</v>
      </c>
      <c r="AA158" t="s">
        <v>35</v>
      </c>
      <c r="AB158" t="s">
        <v>415</v>
      </c>
      <c r="AC158">
        <v>5611025</v>
      </c>
    </row>
    <row r="159" spans="1:29" x14ac:dyDescent="0.25">
      <c r="A159">
        <v>79</v>
      </c>
      <c r="B159">
        <v>-1.00278919679804</v>
      </c>
      <c r="C159" t="s">
        <v>687</v>
      </c>
      <c r="D159">
        <v>0.13847393777591499</v>
      </c>
      <c r="E159">
        <f t="shared" si="133"/>
        <v>6.9236968887957495E-2</v>
      </c>
      <c r="F159">
        <f t="shared" ref="F159" si="242">(K159-K158)/2</f>
        <v>2.5283819901900095E-4</v>
      </c>
      <c r="G159">
        <f t="shared" si="135"/>
        <v>6.9489807086976496E-2</v>
      </c>
      <c r="J159">
        <v>0.180016119108689</v>
      </c>
      <c r="K159">
        <v>0.18180389041911399</v>
      </c>
      <c r="L159" t="s">
        <v>414</v>
      </c>
      <c r="M159">
        <v>51.085999999999999</v>
      </c>
      <c r="N159">
        <v>21.304400000000001</v>
      </c>
      <c r="O159">
        <v>47.66</v>
      </c>
      <c r="P159">
        <v>51.085999999999999</v>
      </c>
      <c r="Q159" t="s">
        <v>158</v>
      </c>
      <c r="R159" t="s">
        <v>275</v>
      </c>
      <c r="S159" t="s">
        <v>688</v>
      </c>
      <c r="T159" t="s">
        <v>689</v>
      </c>
      <c r="U159" t="s">
        <v>690</v>
      </c>
      <c r="V159" t="s">
        <v>691</v>
      </c>
      <c r="W159" t="s">
        <v>158</v>
      </c>
      <c r="X159" t="s">
        <v>212</v>
      </c>
      <c r="Y159" t="s">
        <v>35</v>
      </c>
      <c r="Z159" t="s">
        <v>35</v>
      </c>
      <c r="AA159" t="s">
        <v>35</v>
      </c>
      <c r="AB159" t="s">
        <v>415</v>
      </c>
      <c r="AC159">
        <v>5611025</v>
      </c>
    </row>
    <row r="160" spans="1:29" x14ac:dyDescent="0.25">
      <c r="A160">
        <v>80</v>
      </c>
      <c r="B160">
        <v>1.0831005881223801</v>
      </c>
      <c r="C160" t="s">
        <v>692</v>
      </c>
      <c r="D160">
        <v>0.121420038239829</v>
      </c>
      <c r="E160">
        <f t="shared" si="133"/>
        <v>6.0710019119914499E-2</v>
      </c>
      <c r="F160">
        <f t="shared" ref="F160" si="243">(K160-K161)/2</f>
        <v>-7.7871711899430013E-3</v>
      </c>
      <c r="G160">
        <f t="shared" si="135"/>
        <v>5.2922847929971498E-2</v>
      </c>
      <c r="H160">
        <f t="shared" ref="H160" si="244">LARGE(G160:G161,1)/LARGE(G160:G161,2)</f>
        <v>1.2942839055164654</v>
      </c>
      <c r="I160">
        <f t="shared" ref="I160" si="245">IF(AND(G160&gt;G161,M160&lt;M161),H160,IF(AND(G161&gt;G160,M161&lt;M160),H160,(H160*(-1))))</f>
        <v>1.2942839055164654</v>
      </c>
      <c r="J160">
        <v>0.15784604971177801</v>
      </c>
      <c r="K160">
        <v>0.18741554941765901</v>
      </c>
      <c r="L160" t="s">
        <v>382</v>
      </c>
      <c r="M160">
        <v>67.402199999999993</v>
      </c>
      <c r="N160">
        <v>52.439500000000002</v>
      </c>
      <c r="O160">
        <v>60.430199999999999</v>
      </c>
      <c r="P160">
        <v>70.296000000000006</v>
      </c>
      <c r="Q160" t="s">
        <v>158</v>
      </c>
      <c r="R160" t="s">
        <v>466</v>
      </c>
      <c r="S160" t="s">
        <v>35</v>
      </c>
      <c r="T160" t="s">
        <v>35</v>
      </c>
      <c r="U160" t="s">
        <v>35</v>
      </c>
      <c r="V160" t="s">
        <v>693</v>
      </c>
      <c r="W160" t="s">
        <v>158</v>
      </c>
      <c r="X160" t="s">
        <v>212</v>
      </c>
      <c r="Y160" t="s">
        <v>225</v>
      </c>
      <c r="Z160" t="s">
        <v>384</v>
      </c>
      <c r="AA160" t="s">
        <v>385</v>
      </c>
      <c r="AB160" t="s">
        <v>386</v>
      </c>
      <c r="AC160">
        <v>5640934</v>
      </c>
    </row>
    <row r="161" spans="1:29" x14ac:dyDescent="0.25">
      <c r="A161">
        <v>80</v>
      </c>
      <c r="B161">
        <v>1.0831005881223801</v>
      </c>
      <c r="C161" t="s">
        <v>694</v>
      </c>
      <c r="D161">
        <v>0.121420038239829</v>
      </c>
      <c r="E161">
        <f t="shared" si="133"/>
        <v>6.0710019119914499E-2</v>
      </c>
      <c r="F161">
        <f t="shared" ref="F161" si="246">(K161-K160)/2</f>
        <v>7.7871711899430013E-3</v>
      </c>
      <c r="G161">
        <f t="shared" si="135"/>
        <v>6.84971903098575E-2</v>
      </c>
      <c r="J161">
        <v>0.15784604971177801</v>
      </c>
      <c r="K161">
        <v>0.20298989179754501</v>
      </c>
      <c r="L161" t="s">
        <v>382</v>
      </c>
      <c r="M161">
        <v>14.9627</v>
      </c>
      <c r="N161">
        <v>52.439500000000002</v>
      </c>
      <c r="O161">
        <v>14.9627</v>
      </c>
      <c r="P161">
        <v>14.9627</v>
      </c>
      <c r="Q161" t="s">
        <v>158</v>
      </c>
      <c r="R161" t="s">
        <v>466</v>
      </c>
      <c r="S161" t="s">
        <v>695</v>
      </c>
      <c r="T161" t="s">
        <v>696</v>
      </c>
      <c r="U161" t="s">
        <v>697</v>
      </c>
      <c r="V161" t="s">
        <v>698</v>
      </c>
      <c r="W161" t="s">
        <v>158</v>
      </c>
      <c r="X161" t="s">
        <v>212</v>
      </c>
      <c r="Y161" t="s">
        <v>225</v>
      </c>
      <c r="Z161" t="s">
        <v>384</v>
      </c>
      <c r="AA161" t="s">
        <v>385</v>
      </c>
      <c r="AB161" t="s">
        <v>386</v>
      </c>
      <c r="AC161">
        <v>5640934</v>
      </c>
    </row>
    <row r="162" spans="1:29" x14ac:dyDescent="0.25">
      <c r="A162">
        <v>81</v>
      </c>
      <c r="B162">
        <v>1.0335757597187401</v>
      </c>
      <c r="C162" t="s">
        <v>536</v>
      </c>
      <c r="D162">
        <v>0.119945723555265</v>
      </c>
      <c r="E162">
        <f t="shared" si="133"/>
        <v>5.9972861777632502E-2</v>
      </c>
      <c r="F162">
        <f t="shared" ref="F162" si="247">(K162-K163)/2</f>
        <v>-2.6250564656399994E-3</v>
      </c>
      <c r="G162">
        <f t="shared" si="135"/>
        <v>5.7347805311992503E-2</v>
      </c>
      <c r="H162">
        <f t="shared" ref="H162" si="248">LARGE(G162:G163,1)/LARGE(G162:G163,2)</f>
        <v>1.0915486286304683</v>
      </c>
      <c r="I162">
        <f t="shared" ref="I162" si="249">IF(AND(G162&gt;G163,M162&lt;M163),H162,IF(AND(G163&gt;G162,M163&lt;M162),H162,(H162*(-1))))</f>
        <v>1.0915486286304683</v>
      </c>
      <c r="J162">
        <v>0.15592944062184499</v>
      </c>
      <c r="K162">
        <v>0.15636616938115</v>
      </c>
      <c r="L162" t="s">
        <v>414</v>
      </c>
      <c r="M162">
        <v>30.109100000000002</v>
      </c>
      <c r="N162">
        <v>20.5091</v>
      </c>
      <c r="O162">
        <v>30.109100000000002</v>
      </c>
      <c r="P162">
        <v>30.109100000000002</v>
      </c>
      <c r="Q162" t="s">
        <v>158</v>
      </c>
      <c r="R162" t="s">
        <v>212</v>
      </c>
      <c r="S162" t="s">
        <v>35</v>
      </c>
      <c r="T162" t="s">
        <v>35</v>
      </c>
      <c r="U162" t="s">
        <v>35</v>
      </c>
      <c r="V162" t="s">
        <v>540</v>
      </c>
      <c r="W162" t="s">
        <v>158</v>
      </c>
      <c r="X162" t="s">
        <v>212</v>
      </c>
      <c r="Y162" t="s">
        <v>35</v>
      </c>
      <c r="Z162" t="s">
        <v>35</v>
      </c>
      <c r="AA162" t="s">
        <v>35</v>
      </c>
      <c r="AB162" t="s">
        <v>415</v>
      </c>
      <c r="AC162">
        <v>5671000</v>
      </c>
    </row>
    <row r="163" spans="1:29" x14ac:dyDescent="0.25">
      <c r="A163">
        <v>81</v>
      </c>
      <c r="B163">
        <v>1.0335757597187401</v>
      </c>
      <c r="C163" t="s">
        <v>699</v>
      </c>
      <c r="D163">
        <v>0.119945723555265</v>
      </c>
      <c r="E163">
        <f t="shared" si="133"/>
        <v>5.9972861777632502E-2</v>
      </c>
      <c r="F163">
        <f t="shared" ref="F163" si="250">(K163-K162)/2</f>
        <v>2.6250564656399994E-3</v>
      </c>
      <c r="G163">
        <f t="shared" si="135"/>
        <v>6.2597918243272502E-2</v>
      </c>
      <c r="J163">
        <v>0.15592944062184499</v>
      </c>
      <c r="K163">
        <v>0.16161628231243</v>
      </c>
      <c r="L163" t="s">
        <v>414</v>
      </c>
      <c r="M163">
        <v>9.6</v>
      </c>
      <c r="N163">
        <v>20.5091</v>
      </c>
      <c r="O163">
        <v>9.6</v>
      </c>
      <c r="P163">
        <v>9.6</v>
      </c>
      <c r="Q163" t="s">
        <v>158</v>
      </c>
      <c r="R163" t="s">
        <v>212</v>
      </c>
      <c r="S163" t="s">
        <v>266</v>
      </c>
      <c r="T163" t="s">
        <v>700</v>
      </c>
      <c r="U163" t="s">
        <v>701</v>
      </c>
      <c r="V163" t="s">
        <v>702</v>
      </c>
      <c r="W163" t="s">
        <v>158</v>
      </c>
      <c r="X163" t="s">
        <v>212</v>
      </c>
      <c r="Y163" t="s">
        <v>35</v>
      </c>
      <c r="Z163" t="s">
        <v>35</v>
      </c>
      <c r="AA163" t="s">
        <v>35</v>
      </c>
      <c r="AB163" t="s">
        <v>415</v>
      </c>
      <c r="AC163">
        <v>5671000</v>
      </c>
    </row>
    <row r="164" spans="1:29" x14ac:dyDescent="0.25">
      <c r="A164">
        <v>82</v>
      </c>
      <c r="B164">
        <v>-1.00510810120926</v>
      </c>
      <c r="C164" t="s">
        <v>703</v>
      </c>
      <c r="D164">
        <v>0.12935330072006701</v>
      </c>
      <c r="E164">
        <f t="shared" si="133"/>
        <v>6.4676650360033505E-2</v>
      </c>
      <c r="F164">
        <f t="shared" ref="F164" si="251">(K164-K165)/2</f>
        <v>4.3678930123999815E-4</v>
      </c>
      <c r="G164">
        <f t="shared" si="135"/>
        <v>6.5113439661273503E-2</v>
      </c>
      <c r="H164">
        <f t="shared" ref="H164" si="252">LARGE(G164:G165,1)/LARGE(G164:G165,2)</f>
        <v>1.0135987000607065</v>
      </c>
      <c r="I164">
        <f t="shared" ref="I164" si="253">IF(AND(G164&gt;G165,M164&lt;M165),H164,IF(AND(G165&gt;G164,M165&lt;M164),H164,(H164*(-1))))</f>
        <v>-1.0135987000607065</v>
      </c>
      <c r="J164">
        <v>0.168159290936088</v>
      </c>
      <c r="K164">
        <v>0.17189184286409201</v>
      </c>
      <c r="L164" t="s">
        <v>310</v>
      </c>
      <c r="M164">
        <v>29.928899999999999</v>
      </c>
      <c r="N164">
        <v>20.38223</v>
      </c>
      <c r="O164">
        <v>29.928899999999999</v>
      </c>
      <c r="P164">
        <v>29.928899999999999</v>
      </c>
      <c r="Q164" t="s">
        <v>158</v>
      </c>
      <c r="R164" t="s">
        <v>212</v>
      </c>
      <c r="S164" t="s">
        <v>35</v>
      </c>
      <c r="T164" t="s">
        <v>35</v>
      </c>
      <c r="U164" t="s">
        <v>35</v>
      </c>
      <c r="V164" t="s">
        <v>704</v>
      </c>
      <c r="W164" t="s">
        <v>158</v>
      </c>
      <c r="X164" t="s">
        <v>212</v>
      </c>
      <c r="Y164" t="s">
        <v>213</v>
      </c>
      <c r="Z164" t="s">
        <v>314</v>
      </c>
      <c r="AA164" t="s">
        <v>315</v>
      </c>
      <c r="AB164" t="s">
        <v>316</v>
      </c>
      <c r="AC164">
        <v>5677738</v>
      </c>
    </row>
    <row r="165" spans="1:29" x14ac:dyDescent="0.25">
      <c r="A165">
        <v>82</v>
      </c>
      <c r="B165">
        <v>-1.00510810120926</v>
      </c>
      <c r="C165" t="s">
        <v>705</v>
      </c>
      <c r="D165">
        <v>0.12935330072006701</v>
      </c>
      <c r="E165">
        <f t="shared" si="133"/>
        <v>6.4676650360033505E-2</v>
      </c>
      <c r="F165">
        <f t="shared" ref="F165" si="254">(K165-K164)/2</f>
        <v>-4.3678930123999815E-4</v>
      </c>
      <c r="G165">
        <f t="shared" si="135"/>
        <v>6.4239861058793507E-2</v>
      </c>
      <c r="J165">
        <v>0.168159290936088</v>
      </c>
      <c r="K165">
        <v>0.17101826426161201</v>
      </c>
      <c r="L165" t="s">
        <v>310</v>
      </c>
      <c r="M165">
        <v>9.5466700000000007</v>
      </c>
      <c r="N165">
        <v>20.38223</v>
      </c>
      <c r="O165">
        <v>9.5466700000000007</v>
      </c>
      <c r="P165">
        <v>9.5466700000000007</v>
      </c>
      <c r="Q165" t="s">
        <v>158</v>
      </c>
      <c r="R165" t="s">
        <v>212</v>
      </c>
      <c r="S165" t="s">
        <v>266</v>
      </c>
      <c r="T165" t="s">
        <v>35</v>
      </c>
      <c r="U165" t="s">
        <v>35</v>
      </c>
      <c r="V165" t="s">
        <v>706</v>
      </c>
      <c r="W165" t="s">
        <v>158</v>
      </c>
      <c r="X165" t="s">
        <v>212</v>
      </c>
      <c r="Y165" t="s">
        <v>213</v>
      </c>
      <c r="Z165" t="s">
        <v>314</v>
      </c>
      <c r="AA165" t="s">
        <v>315</v>
      </c>
      <c r="AB165" t="s">
        <v>316</v>
      </c>
      <c r="AC165">
        <v>5677738</v>
      </c>
    </row>
    <row r="166" spans="1:29" x14ac:dyDescent="0.25">
      <c r="A166">
        <v>83</v>
      </c>
      <c r="B166">
        <v>-1.0750081670531699</v>
      </c>
      <c r="C166" t="s">
        <v>639</v>
      </c>
      <c r="D166">
        <v>6.4391449851356294E-2</v>
      </c>
      <c r="E166">
        <f t="shared" si="133"/>
        <v>3.2195724925678147E-2</v>
      </c>
      <c r="F166">
        <f t="shared" ref="F166" si="255">(K166-K167)/2</f>
        <v>-3.2423757346003446E-3</v>
      </c>
      <c r="G166">
        <f t="shared" si="135"/>
        <v>2.8953349191077803E-2</v>
      </c>
      <c r="H166">
        <f t="shared" ref="H166" si="256">LARGE(G166:G167,1)/LARGE(G166:G167,2)</f>
        <v>1.2239724125317777</v>
      </c>
      <c r="I166">
        <f t="shared" ref="I166" si="257">IF(AND(G166&gt;G167,M166&lt;M167),H166,IF(AND(G167&gt;G166,M167&lt;M166),H166,(H166*(-1))))</f>
        <v>-1.2239724125317777</v>
      </c>
      <c r="J166">
        <v>8.3708884806763195E-2</v>
      </c>
      <c r="K166">
        <v>8.6453938603826205E-2</v>
      </c>
      <c r="L166" t="s">
        <v>707</v>
      </c>
      <c r="M166">
        <v>50.722000000000001</v>
      </c>
      <c r="N166">
        <v>27.277999999999999</v>
      </c>
      <c r="O166">
        <v>50.722000000000001</v>
      </c>
      <c r="P166">
        <v>50.722000000000001</v>
      </c>
      <c r="Q166" t="s">
        <v>158</v>
      </c>
      <c r="R166" t="s">
        <v>212</v>
      </c>
      <c r="S166" t="s">
        <v>35</v>
      </c>
      <c r="T166" t="s">
        <v>35</v>
      </c>
      <c r="U166" t="s">
        <v>35</v>
      </c>
      <c r="V166" t="s">
        <v>643</v>
      </c>
      <c r="W166" t="s">
        <v>158</v>
      </c>
      <c r="X166" t="s">
        <v>212</v>
      </c>
      <c r="Y166" t="s">
        <v>221</v>
      </c>
      <c r="Z166" t="s">
        <v>708</v>
      </c>
      <c r="AA166" t="s">
        <v>709</v>
      </c>
      <c r="AB166" t="s">
        <v>710</v>
      </c>
      <c r="AC166">
        <v>5834360</v>
      </c>
    </row>
    <row r="167" spans="1:29" x14ac:dyDescent="0.25">
      <c r="A167">
        <v>83</v>
      </c>
      <c r="B167">
        <v>-1.0750081670531699</v>
      </c>
      <c r="C167" t="s">
        <v>711</v>
      </c>
      <c r="D167">
        <v>6.4391449851356294E-2</v>
      </c>
      <c r="E167">
        <f t="shared" si="133"/>
        <v>3.2195724925678147E-2</v>
      </c>
      <c r="F167">
        <f t="shared" ref="F167" si="258">(K167-K166)/2</f>
        <v>3.2423757346003446E-3</v>
      </c>
      <c r="G167">
        <f t="shared" si="135"/>
        <v>3.5438100660278492E-2</v>
      </c>
      <c r="J167">
        <v>8.3708884806763195E-2</v>
      </c>
      <c r="K167">
        <v>9.2938690073026894E-2</v>
      </c>
      <c r="L167" t="s">
        <v>707</v>
      </c>
      <c r="M167">
        <v>78</v>
      </c>
      <c r="N167">
        <v>27.277999999999999</v>
      </c>
      <c r="O167">
        <v>78</v>
      </c>
      <c r="P167">
        <v>78</v>
      </c>
      <c r="Q167" t="s">
        <v>158</v>
      </c>
      <c r="R167" t="s">
        <v>212</v>
      </c>
      <c r="S167" t="s">
        <v>221</v>
      </c>
      <c r="T167" t="s">
        <v>712</v>
      </c>
      <c r="U167" t="s">
        <v>713</v>
      </c>
      <c r="V167" t="s">
        <v>714</v>
      </c>
      <c r="W167" t="s">
        <v>158</v>
      </c>
      <c r="X167" t="s">
        <v>212</v>
      </c>
      <c r="Y167" t="s">
        <v>221</v>
      </c>
      <c r="Z167" t="s">
        <v>708</v>
      </c>
      <c r="AA167" t="s">
        <v>709</v>
      </c>
      <c r="AB167" t="s">
        <v>710</v>
      </c>
      <c r="AC167">
        <v>5834360</v>
      </c>
    </row>
    <row r="168" spans="1:29" x14ac:dyDescent="0.25">
      <c r="A168">
        <v>84</v>
      </c>
      <c r="B168">
        <v>-1.04696903141243</v>
      </c>
      <c r="C168" t="s">
        <v>715</v>
      </c>
      <c r="D168">
        <v>0.12090226381666801</v>
      </c>
      <c r="E168">
        <f t="shared" si="133"/>
        <v>6.0451131908334003E-2</v>
      </c>
      <c r="F168">
        <f t="shared" ref="F168" si="259">(K168-K169)/2</f>
        <v>3.6956815811215044E-3</v>
      </c>
      <c r="G168">
        <f t="shared" si="135"/>
        <v>6.4146813489455501E-2</v>
      </c>
      <c r="H168">
        <f t="shared" ref="H168" si="260">LARGE(G168:G169,1)/LARGE(G168:G169,2)</f>
        <v>1.1302317772060575</v>
      </c>
      <c r="I168">
        <f t="shared" ref="I168" si="261">IF(AND(G168&gt;G169,M168&lt;M169),H168,IF(AND(G169&gt;G168,M169&lt;M168),H168,(H168*(-1))))</f>
        <v>-1.1302317772060575</v>
      </c>
      <c r="J168">
        <v>0.15717294296166801</v>
      </c>
      <c r="K168">
        <v>0.16475809907252401</v>
      </c>
      <c r="L168" t="s">
        <v>716</v>
      </c>
      <c r="M168">
        <v>30.109100000000002</v>
      </c>
      <c r="N168">
        <v>21.097429999999999</v>
      </c>
      <c r="O168">
        <v>30.109100000000002</v>
      </c>
      <c r="P168">
        <v>30.109100000000002</v>
      </c>
      <c r="Q168" t="s">
        <v>158</v>
      </c>
      <c r="R168" t="s">
        <v>212</v>
      </c>
      <c r="S168" t="s">
        <v>35</v>
      </c>
      <c r="T168" t="s">
        <v>35</v>
      </c>
      <c r="U168" t="s">
        <v>35</v>
      </c>
      <c r="V168" t="s">
        <v>717</v>
      </c>
      <c r="W168" t="s">
        <v>158</v>
      </c>
      <c r="X168" t="s">
        <v>212</v>
      </c>
      <c r="Y168" t="s">
        <v>718</v>
      </c>
      <c r="Z168" t="s">
        <v>719</v>
      </c>
      <c r="AA168" t="s">
        <v>720</v>
      </c>
      <c r="AB168" t="s">
        <v>721</v>
      </c>
      <c r="AC168">
        <v>5947260</v>
      </c>
    </row>
    <row r="169" spans="1:29" x14ac:dyDescent="0.25">
      <c r="A169">
        <v>84</v>
      </c>
      <c r="B169">
        <v>-1.04696903141243</v>
      </c>
      <c r="C169" t="s">
        <v>722</v>
      </c>
      <c r="D169">
        <v>0.12090226381666801</v>
      </c>
      <c r="E169">
        <f t="shared" si="133"/>
        <v>6.0451131908334003E-2</v>
      </c>
      <c r="F169">
        <f t="shared" ref="F169" si="262">(K169-K168)/2</f>
        <v>-3.6956815811215044E-3</v>
      </c>
      <c r="G169">
        <f t="shared" si="135"/>
        <v>5.6755450327212499E-2</v>
      </c>
      <c r="J169">
        <v>0.15717294296166801</v>
      </c>
      <c r="K169">
        <v>0.157366735910281</v>
      </c>
      <c r="L169" t="s">
        <v>716</v>
      </c>
      <c r="M169">
        <v>9.0116700000000005</v>
      </c>
      <c r="N169">
        <v>21.097429999999999</v>
      </c>
      <c r="O169">
        <v>9.0116700000000005</v>
      </c>
      <c r="P169">
        <v>9.0116700000000005</v>
      </c>
      <c r="Q169" t="s">
        <v>158</v>
      </c>
      <c r="R169" t="s">
        <v>212</v>
      </c>
      <c r="S169" t="s">
        <v>718</v>
      </c>
      <c r="T169" t="s">
        <v>723</v>
      </c>
      <c r="U169" t="s">
        <v>724</v>
      </c>
      <c r="V169" t="s">
        <v>725</v>
      </c>
      <c r="W169" t="s">
        <v>158</v>
      </c>
      <c r="X169" t="s">
        <v>212</v>
      </c>
      <c r="Y169" t="s">
        <v>718</v>
      </c>
      <c r="Z169" t="s">
        <v>719</v>
      </c>
      <c r="AA169" t="s">
        <v>720</v>
      </c>
      <c r="AB169" t="s">
        <v>721</v>
      </c>
      <c r="AC169">
        <v>5947260</v>
      </c>
    </row>
    <row r="170" spans="1:29" x14ac:dyDescent="0.25">
      <c r="A170">
        <v>85</v>
      </c>
      <c r="B170">
        <v>-1.1336055981661901</v>
      </c>
      <c r="C170" t="s">
        <v>726</v>
      </c>
      <c r="D170">
        <v>0.103896333198955</v>
      </c>
      <c r="E170">
        <f t="shared" ref="E170:E227" si="263">D170/2</f>
        <v>5.1948166599477499E-2</v>
      </c>
      <c r="F170">
        <f t="shared" ref="F170" si="264">(K170-K171)/2</f>
        <v>1.026444449396649E-2</v>
      </c>
      <c r="G170">
        <f t="shared" ref="G170:G227" si="265">E170+F170</f>
        <v>6.221261109344399E-2</v>
      </c>
      <c r="H170">
        <f t="shared" ref="H170" si="266">LARGE(G170:G171,1)/LARGE(G170:G171,2)</f>
        <v>1.4924917438027649</v>
      </c>
      <c r="I170">
        <f t="shared" ref="I170" si="267">IF(AND(G170&gt;G171,M170&lt;M171),H170,IF(AND(G171&gt;G170,M171&lt;M170),H170,(H170*(-1))))</f>
        <v>-1.4924917438027649</v>
      </c>
      <c r="J170">
        <v>0.135065233158642</v>
      </c>
      <c r="K170">
        <v>0.17418179926791799</v>
      </c>
      <c r="L170" t="s">
        <v>727</v>
      </c>
      <c r="M170">
        <v>63.220500000000001</v>
      </c>
      <c r="N170">
        <v>48.232700000000001</v>
      </c>
      <c r="O170">
        <v>62.34</v>
      </c>
      <c r="P170">
        <v>80.108999999999995</v>
      </c>
      <c r="Q170" t="s">
        <v>158</v>
      </c>
      <c r="R170" t="s">
        <v>466</v>
      </c>
      <c r="S170" t="s">
        <v>35</v>
      </c>
      <c r="T170" t="s">
        <v>35</v>
      </c>
      <c r="U170" t="s">
        <v>35</v>
      </c>
      <c r="V170" t="s">
        <v>728</v>
      </c>
      <c r="W170" t="s">
        <v>158</v>
      </c>
      <c r="X170" t="s">
        <v>212</v>
      </c>
      <c r="Y170" t="s">
        <v>225</v>
      </c>
      <c r="Z170" t="s">
        <v>729</v>
      </c>
      <c r="AA170" t="s">
        <v>730</v>
      </c>
      <c r="AB170" t="s">
        <v>731</v>
      </c>
      <c r="AC170">
        <v>6023256</v>
      </c>
    </row>
    <row r="171" spans="1:29" x14ac:dyDescent="0.25">
      <c r="A171">
        <v>85</v>
      </c>
      <c r="B171">
        <v>-1.1336055981661901</v>
      </c>
      <c r="C171" t="s">
        <v>732</v>
      </c>
      <c r="D171">
        <v>0.103896333198955</v>
      </c>
      <c r="E171">
        <f t="shared" si="263"/>
        <v>5.1948166599477499E-2</v>
      </c>
      <c r="F171">
        <f t="shared" ref="F171" si="268">(K171-K170)/2</f>
        <v>-1.026444449396649E-2</v>
      </c>
      <c r="G171">
        <f t="shared" si="265"/>
        <v>4.1683722105511009E-2</v>
      </c>
      <c r="J171">
        <v>0.135065233158642</v>
      </c>
      <c r="K171">
        <v>0.15365291027998501</v>
      </c>
      <c r="L171" t="s">
        <v>727</v>
      </c>
      <c r="M171">
        <v>14.9878</v>
      </c>
      <c r="N171">
        <v>48.232700000000001</v>
      </c>
      <c r="O171">
        <v>14.9878</v>
      </c>
      <c r="P171">
        <v>14.9878</v>
      </c>
      <c r="Q171" t="s">
        <v>158</v>
      </c>
      <c r="R171" t="s">
        <v>466</v>
      </c>
      <c r="S171" t="s">
        <v>476</v>
      </c>
      <c r="T171" t="s">
        <v>477</v>
      </c>
      <c r="U171" t="s">
        <v>478</v>
      </c>
      <c r="V171" t="s">
        <v>733</v>
      </c>
      <c r="W171" t="s">
        <v>158</v>
      </c>
      <c r="X171" t="s">
        <v>212</v>
      </c>
      <c r="Y171" t="s">
        <v>225</v>
      </c>
      <c r="Z171" t="s">
        <v>729</v>
      </c>
      <c r="AA171" t="s">
        <v>730</v>
      </c>
      <c r="AB171" t="s">
        <v>731</v>
      </c>
      <c r="AC171">
        <v>6023256</v>
      </c>
    </row>
    <row r="172" spans="1:29" x14ac:dyDescent="0.25">
      <c r="A172">
        <v>86</v>
      </c>
      <c r="B172">
        <v>-1.0370804999324901</v>
      </c>
      <c r="C172" t="s">
        <v>734</v>
      </c>
      <c r="D172">
        <v>0.100802453818308</v>
      </c>
      <c r="E172">
        <f t="shared" si="263"/>
        <v>5.0401226909154002E-2</v>
      </c>
      <c r="F172">
        <f t="shared" ref="F172" si="269">(K172-K173)/2</f>
        <v>2.4755496616764988E-3</v>
      </c>
      <c r="G172">
        <f t="shared" si="265"/>
        <v>5.2876776570830501E-2</v>
      </c>
      <c r="H172">
        <f t="shared" ref="H172" si="270">LARGE(G172:G173,1)/LARGE(G172:G173,2)</f>
        <v>1.1033078635026194</v>
      </c>
      <c r="I172">
        <f t="shared" ref="I172" si="271">IF(AND(G172&gt;G173,M172&lt;M173),H172,IF(AND(G173&gt;G172,M173&lt;M172),H172,(H172*(-1))))</f>
        <v>-1.1033078635026194</v>
      </c>
      <c r="J172">
        <v>0.13104318996379999</v>
      </c>
      <c r="K172">
        <v>0.138474092065306</v>
      </c>
      <c r="L172" t="s">
        <v>735</v>
      </c>
      <c r="M172">
        <v>49.103000000000002</v>
      </c>
      <c r="N172">
        <v>33.529699999999998</v>
      </c>
      <c r="O172">
        <v>49.06</v>
      </c>
      <c r="P172">
        <v>49.146000000000001</v>
      </c>
      <c r="Q172" t="s">
        <v>158</v>
      </c>
      <c r="R172" t="s">
        <v>212</v>
      </c>
      <c r="S172" t="s">
        <v>287</v>
      </c>
      <c r="T172" t="s">
        <v>288</v>
      </c>
      <c r="U172" t="s">
        <v>736</v>
      </c>
      <c r="V172" t="s">
        <v>737</v>
      </c>
      <c r="W172" t="s">
        <v>158</v>
      </c>
      <c r="X172" t="s">
        <v>212</v>
      </c>
      <c r="Y172" t="s">
        <v>287</v>
      </c>
      <c r="Z172" t="s">
        <v>288</v>
      </c>
      <c r="AA172" t="s">
        <v>738</v>
      </c>
      <c r="AB172" t="s">
        <v>739</v>
      </c>
      <c r="AC172">
        <v>6329069</v>
      </c>
    </row>
    <row r="173" spans="1:29" x14ac:dyDescent="0.25">
      <c r="A173">
        <v>86</v>
      </c>
      <c r="B173">
        <v>-1.0370804999324901</v>
      </c>
      <c r="C173" t="s">
        <v>740</v>
      </c>
      <c r="D173">
        <v>0.100802453818308</v>
      </c>
      <c r="E173">
        <f t="shared" si="263"/>
        <v>5.0401226909154002E-2</v>
      </c>
      <c r="F173">
        <f t="shared" ref="F173" si="272">(K173-K172)/2</f>
        <v>-2.4755496616764988E-3</v>
      </c>
      <c r="G173">
        <f t="shared" si="265"/>
        <v>4.7925677247477504E-2</v>
      </c>
      <c r="J173">
        <v>0.13104318996379999</v>
      </c>
      <c r="K173">
        <v>0.13352299274195301</v>
      </c>
      <c r="L173" t="s">
        <v>735</v>
      </c>
      <c r="M173">
        <v>15.5733</v>
      </c>
      <c r="N173">
        <v>33.529699999999998</v>
      </c>
      <c r="O173">
        <v>15.5733</v>
      </c>
      <c r="P173">
        <v>15.5733</v>
      </c>
      <c r="Q173" t="s">
        <v>158</v>
      </c>
      <c r="R173" t="s">
        <v>212</v>
      </c>
      <c r="S173" t="s">
        <v>287</v>
      </c>
      <c r="T173" t="s">
        <v>288</v>
      </c>
      <c r="U173" t="s">
        <v>741</v>
      </c>
      <c r="V173" t="s">
        <v>742</v>
      </c>
      <c r="W173" t="s">
        <v>158</v>
      </c>
      <c r="X173" t="s">
        <v>212</v>
      </c>
      <c r="Y173" t="s">
        <v>287</v>
      </c>
      <c r="Z173" t="s">
        <v>288</v>
      </c>
      <c r="AA173" t="s">
        <v>738</v>
      </c>
      <c r="AB173" t="s">
        <v>739</v>
      </c>
      <c r="AC173">
        <v>6329069</v>
      </c>
    </row>
    <row r="174" spans="1:29" x14ac:dyDescent="0.25">
      <c r="A174">
        <v>87</v>
      </c>
      <c r="B174">
        <v>1.0500121738026</v>
      </c>
      <c r="C174" t="s">
        <v>743</v>
      </c>
      <c r="D174">
        <v>0.105073318121901</v>
      </c>
      <c r="E174">
        <f t="shared" si="263"/>
        <v>5.2536659060950501E-2</v>
      </c>
      <c r="F174">
        <f t="shared" ref="F174" si="273">(K174-K175)/2</f>
        <v>-3.7821702961540055E-3</v>
      </c>
      <c r="G174">
        <f t="shared" si="265"/>
        <v>4.8754488764796496E-2</v>
      </c>
      <c r="H174">
        <f t="shared" ref="H174" si="274">LARGE(G174:G175,1)/LARGE(G174:G175,2)</f>
        <v>1.1551516749319273</v>
      </c>
      <c r="I174">
        <f t="shared" ref="I174" si="275">IF(AND(G174&gt;G175,M174&lt;M175),H174,IF(AND(G175&gt;G174,M175&lt;M174),H174,(H174*(-1))))</f>
        <v>1.1551516749319273</v>
      </c>
      <c r="J174">
        <v>0.13659531355847099</v>
      </c>
      <c r="K174">
        <v>0.15124998609669399</v>
      </c>
      <c r="L174" t="s">
        <v>744</v>
      </c>
      <c r="M174">
        <v>29.02</v>
      </c>
      <c r="N174">
        <v>20.135000000000002</v>
      </c>
      <c r="O174">
        <v>29.02</v>
      </c>
      <c r="P174">
        <v>29.02</v>
      </c>
      <c r="Q174" t="s">
        <v>158</v>
      </c>
      <c r="R174" t="s">
        <v>466</v>
      </c>
      <c r="S174" t="s">
        <v>476</v>
      </c>
      <c r="T174" t="s">
        <v>477</v>
      </c>
      <c r="U174" t="s">
        <v>745</v>
      </c>
      <c r="V174" t="s">
        <v>746</v>
      </c>
      <c r="W174" t="s">
        <v>158</v>
      </c>
      <c r="X174" t="s">
        <v>212</v>
      </c>
      <c r="Y174" t="s">
        <v>244</v>
      </c>
      <c r="Z174" t="s">
        <v>397</v>
      </c>
      <c r="AA174" t="s">
        <v>747</v>
      </c>
      <c r="AB174" t="s">
        <v>748</v>
      </c>
      <c r="AC174">
        <v>6421804</v>
      </c>
    </row>
    <row r="175" spans="1:29" x14ac:dyDescent="0.25">
      <c r="A175">
        <v>87</v>
      </c>
      <c r="B175">
        <v>1.0500121738026</v>
      </c>
      <c r="C175" t="s">
        <v>749</v>
      </c>
      <c r="D175">
        <v>0.105073318121901</v>
      </c>
      <c r="E175">
        <f t="shared" si="263"/>
        <v>5.2536659060950501E-2</v>
      </c>
      <c r="F175">
        <f t="shared" ref="F175" si="276">(K175-K174)/2</f>
        <v>3.7821702961540055E-3</v>
      </c>
      <c r="G175">
        <f t="shared" si="265"/>
        <v>5.6318829357104506E-2</v>
      </c>
      <c r="J175">
        <v>0.13659531355847099</v>
      </c>
      <c r="K175">
        <v>0.158814326689002</v>
      </c>
      <c r="L175" t="s">
        <v>744</v>
      </c>
      <c r="M175">
        <v>8.8849999999999998</v>
      </c>
      <c r="N175">
        <v>20.135000000000002</v>
      </c>
      <c r="O175">
        <v>8.8849999999999998</v>
      </c>
      <c r="P175">
        <v>8.8849999999999998</v>
      </c>
      <c r="Q175" t="s">
        <v>158</v>
      </c>
      <c r="R175" t="s">
        <v>466</v>
      </c>
      <c r="S175" t="s">
        <v>476</v>
      </c>
      <c r="T175" t="s">
        <v>477</v>
      </c>
      <c r="U175" t="s">
        <v>478</v>
      </c>
      <c r="V175" t="s">
        <v>750</v>
      </c>
      <c r="W175" t="s">
        <v>158</v>
      </c>
      <c r="X175" t="s">
        <v>212</v>
      </c>
      <c r="Y175" t="s">
        <v>244</v>
      </c>
      <c r="Z175" t="s">
        <v>397</v>
      </c>
      <c r="AA175" t="s">
        <v>747</v>
      </c>
      <c r="AB175" t="s">
        <v>748</v>
      </c>
      <c r="AC175">
        <v>6421804</v>
      </c>
    </row>
    <row r="176" spans="1:29" x14ac:dyDescent="0.25">
      <c r="A176">
        <v>88</v>
      </c>
      <c r="B176">
        <v>-1.11932985928704</v>
      </c>
      <c r="C176" t="s">
        <v>751</v>
      </c>
      <c r="D176">
        <v>8.1280388981904803E-2</v>
      </c>
      <c r="E176">
        <f t="shared" si="263"/>
        <v>4.0640194490952401E-2</v>
      </c>
      <c r="F176">
        <f t="shared" ref="F176" si="277">(K176-K177)/2</f>
        <v>6.3571479480755005E-3</v>
      </c>
      <c r="G176">
        <f t="shared" si="265"/>
        <v>4.6997342439027902E-2</v>
      </c>
      <c r="H176">
        <f t="shared" ref="H176" si="278">LARGE(G176:G177,1)/LARGE(G176:G177,2)</f>
        <v>1.3708624868052368</v>
      </c>
      <c r="I176">
        <f t="shared" ref="I176" si="279">IF(AND(G176&gt;G177,M176&lt;M177),H176,IF(AND(G177&gt;G176,M177&lt;M176),H176,(H176*(-1))))</f>
        <v>-1.3708624868052368</v>
      </c>
      <c r="J176">
        <v>0.10566450567647601</v>
      </c>
      <c r="K176">
        <v>0.11926177673720301</v>
      </c>
      <c r="L176" t="s">
        <v>752</v>
      </c>
      <c r="M176">
        <v>30.017499999999998</v>
      </c>
      <c r="N176">
        <v>20.5275</v>
      </c>
      <c r="O176">
        <v>30.017499999999998</v>
      </c>
      <c r="P176">
        <v>30.017499999999998</v>
      </c>
      <c r="Q176" t="s">
        <v>158</v>
      </c>
      <c r="R176" t="s">
        <v>212</v>
      </c>
      <c r="S176" t="s">
        <v>35</v>
      </c>
      <c r="T176" t="s">
        <v>35</v>
      </c>
      <c r="U176" t="s">
        <v>35</v>
      </c>
      <c r="V176" t="s">
        <v>753</v>
      </c>
      <c r="W176" t="s">
        <v>158</v>
      </c>
      <c r="X176" t="s">
        <v>212</v>
      </c>
      <c r="Y176" t="s">
        <v>754</v>
      </c>
      <c r="Z176" t="s">
        <v>35</v>
      </c>
      <c r="AA176" t="s">
        <v>35</v>
      </c>
      <c r="AB176" t="s">
        <v>755</v>
      </c>
      <c r="AC176">
        <v>6558855</v>
      </c>
    </row>
    <row r="177" spans="1:29" x14ac:dyDescent="0.25">
      <c r="A177">
        <v>88</v>
      </c>
      <c r="B177">
        <v>-1.11932985928704</v>
      </c>
      <c r="C177" t="s">
        <v>756</v>
      </c>
      <c r="D177">
        <v>8.1280388981904803E-2</v>
      </c>
      <c r="E177">
        <f t="shared" si="263"/>
        <v>4.0640194490952401E-2</v>
      </c>
      <c r="F177">
        <f t="shared" ref="F177" si="280">(K177-K176)/2</f>
        <v>-6.3571479480755005E-3</v>
      </c>
      <c r="G177">
        <f t="shared" si="265"/>
        <v>3.4283046542876901E-2</v>
      </c>
      <c r="J177">
        <v>0.10566450567647601</v>
      </c>
      <c r="K177">
        <v>0.10654748084105201</v>
      </c>
      <c r="L177" t="s">
        <v>752</v>
      </c>
      <c r="M177">
        <v>9.49</v>
      </c>
      <c r="N177">
        <v>20.5275</v>
      </c>
      <c r="O177">
        <v>9.49</v>
      </c>
      <c r="P177">
        <v>9.49</v>
      </c>
      <c r="Q177" t="s">
        <v>158</v>
      </c>
      <c r="R177" t="s">
        <v>212</v>
      </c>
      <c r="S177" t="s">
        <v>754</v>
      </c>
      <c r="T177" t="s">
        <v>35</v>
      </c>
      <c r="U177" t="s">
        <v>35</v>
      </c>
      <c r="V177" t="s">
        <v>757</v>
      </c>
      <c r="W177" t="s">
        <v>158</v>
      </c>
      <c r="X177" t="s">
        <v>212</v>
      </c>
      <c r="Y177" t="s">
        <v>754</v>
      </c>
      <c r="Z177" t="s">
        <v>35</v>
      </c>
      <c r="AA177" t="s">
        <v>35</v>
      </c>
      <c r="AB177" t="s">
        <v>755</v>
      </c>
      <c r="AC177">
        <v>6558855</v>
      </c>
    </row>
    <row r="178" spans="1:29" x14ac:dyDescent="0.25">
      <c r="A178">
        <v>89</v>
      </c>
      <c r="B178">
        <v>-1.0718894500298699</v>
      </c>
      <c r="C178" t="s">
        <v>758</v>
      </c>
      <c r="D178">
        <v>0.12599352048831799</v>
      </c>
      <c r="E178">
        <f t="shared" si="263"/>
        <v>6.2996760244158997E-2</v>
      </c>
      <c r="F178">
        <f t="shared" ref="F178" si="281">(K178-K179)/2</f>
        <v>5.9031046631840001E-3</v>
      </c>
      <c r="G178">
        <f t="shared" si="265"/>
        <v>6.8899864907342998E-2</v>
      </c>
      <c r="H178">
        <f t="shared" ref="H178" si="282">LARGE(G178:G179,1)/LARGE(G178:G179,2)</f>
        <v>1.206786712222752</v>
      </c>
      <c r="I178">
        <f t="shared" ref="I178" si="283">IF(AND(G178&gt;G179,M178&lt;M179),H178,IF(AND(G179&gt;G178,M179&lt;M178),H178,(H178*(-1))))</f>
        <v>-1.206786712222752</v>
      </c>
      <c r="J178">
        <v>0.163791576634813</v>
      </c>
      <c r="K178">
        <v>0.176033496104365</v>
      </c>
      <c r="L178" t="s">
        <v>229</v>
      </c>
      <c r="M178">
        <v>60.747999999999998</v>
      </c>
      <c r="N178">
        <v>23.879899999999999</v>
      </c>
      <c r="O178">
        <v>60.747999999999998</v>
      </c>
      <c r="P178">
        <v>60.747999999999998</v>
      </c>
      <c r="Q178" t="s">
        <v>158</v>
      </c>
      <c r="R178" t="s">
        <v>275</v>
      </c>
      <c r="S178" t="s">
        <v>759</v>
      </c>
      <c r="T178" t="s">
        <v>35</v>
      </c>
      <c r="U178" t="s">
        <v>35</v>
      </c>
      <c r="V178" t="s">
        <v>760</v>
      </c>
      <c r="W178" t="s">
        <v>158</v>
      </c>
      <c r="X178" t="s">
        <v>212</v>
      </c>
      <c r="Y178" t="s">
        <v>221</v>
      </c>
      <c r="Z178" t="s">
        <v>230</v>
      </c>
      <c r="AA178" t="s">
        <v>231</v>
      </c>
      <c r="AB178" t="s">
        <v>232</v>
      </c>
      <c r="AC178">
        <v>6711626</v>
      </c>
    </row>
    <row r="179" spans="1:29" x14ac:dyDescent="0.25">
      <c r="A179">
        <v>89</v>
      </c>
      <c r="B179">
        <v>-1.0718894500298699</v>
      </c>
      <c r="C179" t="s">
        <v>761</v>
      </c>
      <c r="D179">
        <v>0.12599352048831799</v>
      </c>
      <c r="E179">
        <f t="shared" si="263"/>
        <v>6.2996760244158997E-2</v>
      </c>
      <c r="F179">
        <f t="shared" ref="F179" si="284">(K179-K178)/2</f>
        <v>-5.9031046631840001E-3</v>
      </c>
      <c r="G179">
        <f t="shared" si="265"/>
        <v>5.7093655580974997E-2</v>
      </c>
      <c r="J179">
        <v>0.163791576634813</v>
      </c>
      <c r="K179">
        <v>0.164227286777997</v>
      </c>
      <c r="L179" t="s">
        <v>229</v>
      </c>
      <c r="M179">
        <v>36.868099999999998</v>
      </c>
      <c r="N179">
        <v>23.879899999999999</v>
      </c>
      <c r="O179">
        <v>36.868099999999998</v>
      </c>
      <c r="P179">
        <v>36.868099999999998</v>
      </c>
      <c r="Q179" t="s">
        <v>158</v>
      </c>
      <c r="R179" t="s">
        <v>275</v>
      </c>
      <c r="S179" t="s">
        <v>35</v>
      </c>
      <c r="T179" t="s">
        <v>35</v>
      </c>
      <c r="U179" t="s">
        <v>35</v>
      </c>
      <c r="V179" t="s">
        <v>762</v>
      </c>
      <c r="W179" t="s">
        <v>158</v>
      </c>
      <c r="X179" t="s">
        <v>212</v>
      </c>
      <c r="Y179" t="s">
        <v>221</v>
      </c>
      <c r="Z179" t="s">
        <v>230</v>
      </c>
      <c r="AA179" t="s">
        <v>231</v>
      </c>
      <c r="AB179" t="s">
        <v>232</v>
      </c>
      <c r="AC179">
        <v>6711626</v>
      </c>
    </row>
    <row r="180" spans="1:29" x14ac:dyDescent="0.25">
      <c r="A180">
        <v>90</v>
      </c>
      <c r="B180">
        <v>-1.0013366882449299</v>
      </c>
      <c r="C180" t="s">
        <v>763</v>
      </c>
      <c r="D180">
        <v>0.12904438385146699</v>
      </c>
      <c r="E180">
        <f t="shared" si="263"/>
        <v>6.4522191925733496E-2</v>
      </c>
      <c r="F180">
        <f t="shared" ref="F180" si="285">(K180-K181)/2</f>
        <v>1.1280331608148897E-4</v>
      </c>
      <c r="G180">
        <f t="shared" si="265"/>
        <v>6.4634995241814985E-2</v>
      </c>
      <c r="H180">
        <f t="shared" ref="H180" si="286">LARGE(G180:G181,1)/LARGE(G180:G181,2)</f>
        <v>1.0035026979301147</v>
      </c>
      <c r="I180">
        <f t="shared" ref="I180" si="287">IF(AND(G180&gt;G181,M180&lt;M181),H180,IF(AND(G181&gt;G180,M181&lt;M180),H180,(H180*(-1))))</f>
        <v>-1.0035026979301147</v>
      </c>
      <c r="J180">
        <v>0.16775769900690801</v>
      </c>
      <c r="K180">
        <v>0.16900589853533299</v>
      </c>
      <c r="L180" t="s">
        <v>229</v>
      </c>
      <c r="M180">
        <v>24.902000000000001</v>
      </c>
      <c r="N180">
        <v>22.369109999999999</v>
      </c>
      <c r="O180">
        <v>24.902000000000001</v>
      </c>
      <c r="P180">
        <v>24.902000000000001</v>
      </c>
      <c r="Q180" t="s">
        <v>158</v>
      </c>
      <c r="R180" t="s">
        <v>275</v>
      </c>
      <c r="S180" t="s">
        <v>35</v>
      </c>
      <c r="T180" t="s">
        <v>35</v>
      </c>
      <c r="U180" t="s">
        <v>35</v>
      </c>
      <c r="V180" t="s">
        <v>764</v>
      </c>
      <c r="W180" t="s">
        <v>158</v>
      </c>
      <c r="X180" t="s">
        <v>212</v>
      </c>
      <c r="Y180" t="s">
        <v>221</v>
      </c>
      <c r="Z180" t="s">
        <v>230</v>
      </c>
      <c r="AA180" t="s">
        <v>231</v>
      </c>
      <c r="AB180" t="s">
        <v>232</v>
      </c>
      <c r="AC180">
        <v>6878260</v>
      </c>
    </row>
    <row r="181" spans="1:29" x14ac:dyDescent="0.25">
      <c r="A181">
        <v>90</v>
      </c>
      <c r="B181">
        <v>-1.0013366882449299</v>
      </c>
      <c r="C181" t="s">
        <v>765</v>
      </c>
      <c r="D181">
        <v>0.12904438385146699</v>
      </c>
      <c r="E181">
        <f t="shared" si="263"/>
        <v>6.4522191925733496E-2</v>
      </c>
      <c r="F181">
        <f t="shared" ref="F181" si="288">(K181-K180)/2</f>
        <v>-1.1280331608148897E-4</v>
      </c>
      <c r="G181">
        <f t="shared" si="265"/>
        <v>6.4409388609652007E-2</v>
      </c>
      <c r="J181">
        <v>0.16775769900690801</v>
      </c>
      <c r="K181">
        <v>0.16878029190317001</v>
      </c>
      <c r="L181" t="s">
        <v>229</v>
      </c>
      <c r="M181">
        <v>2.5328900000000001</v>
      </c>
      <c r="N181">
        <v>22.369109999999999</v>
      </c>
      <c r="O181">
        <v>2.5328900000000001</v>
      </c>
      <c r="P181">
        <v>2.5328900000000001</v>
      </c>
      <c r="Q181" t="s">
        <v>158</v>
      </c>
      <c r="R181" t="s">
        <v>277</v>
      </c>
      <c r="S181" t="s">
        <v>35</v>
      </c>
      <c r="T181" t="s">
        <v>35</v>
      </c>
      <c r="U181" t="s">
        <v>35</v>
      </c>
      <c r="V181" t="s">
        <v>766</v>
      </c>
      <c r="W181" t="s">
        <v>158</v>
      </c>
      <c r="X181" t="s">
        <v>212</v>
      </c>
      <c r="Y181" t="s">
        <v>221</v>
      </c>
      <c r="Z181" t="s">
        <v>230</v>
      </c>
      <c r="AA181" t="s">
        <v>231</v>
      </c>
      <c r="AB181" t="s">
        <v>232</v>
      </c>
      <c r="AC181">
        <v>6878260</v>
      </c>
    </row>
    <row r="182" spans="1:29" x14ac:dyDescent="0.25">
      <c r="A182">
        <v>91</v>
      </c>
      <c r="B182">
        <v>-1.0619466564473801</v>
      </c>
      <c r="C182" t="s">
        <v>767</v>
      </c>
      <c r="D182">
        <v>8.6087690300399006E-2</v>
      </c>
      <c r="E182">
        <f t="shared" si="263"/>
        <v>4.3043845150199503E-2</v>
      </c>
      <c r="F182">
        <f t="shared" ref="F182" si="289">(K182-K183)/2</f>
        <v>3.5386045791055004E-3</v>
      </c>
      <c r="G182">
        <f t="shared" si="265"/>
        <v>4.6582449729305003E-2</v>
      </c>
      <c r="H182">
        <f t="shared" ref="H182" si="290">LARGE(G182:G183,1)/LARGE(G182:G183,2)</f>
        <v>1.1791460843144288</v>
      </c>
      <c r="I182">
        <f t="shared" ref="I182" si="291">IF(AND(G182&gt;G183,M182&lt;M183),H182,IF(AND(G183&gt;G182,M183&lt;M182),H182,(H182*(-1))))</f>
        <v>-1.1791460843144288</v>
      </c>
      <c r="J182">
        <v>0.11191399739051899</v>
      </c>
      <c r="K182">
        <v>0.121324039642479</v>
      </c>
      <c r="L182" t="s">
        <v>768</v>
      </c>
      <c r="M182">
        <v>55.345999999999997</v>
      </c>
      <c r="N182">
        <v>40.231000000000002</v>
      </c>
      <c r="O182">
        <v>55.173000000000002</v>
      </c>
      <c r="P182">
        <v>55.345999999999997</v>
      </c>
      <c r="Q182" t="s">
        <v>158</v>
      </c>
      <c r="R182" t="s">
        <v>407</v>
      </c>
      <c r="S182" t="s">
        <v>408</v>
      </c>
      <c r="T182" t="s">
        <v>769</v>
      </c>
      <c r="U182" t="s">
        <v>770</v>
      </c>
      <c r="V182" t="s">
        <v>771</v>
      </c>
      <c r="W182" t="s">
        <v>158</v>
      </c>
      <c r="X182" t="s">
        <v>407</v>
      </c>
      <c r="Y182" t="s">
        <v>408</v>
      </c>
      <c r="Z182" t="s">
        <v>35</v>
      </c>
      <c r="AA182" t="s">
        <v>35</v>
      </c>
      <c r="AB182" t="s">
        <v>772</v>
      </c>
      <c r="AC182">
        <v>7019495</v>
      </c>
    </row>
    <row r="183" spans="1:29" x14ac:dyDescent="0.25">
      <c r="A183">
        <v>91</v>
      </c>
      <c r="B183">
        <v>-1.0619466564473801</v>
      </c>
      <c r="C183" t="s">
        <v>630</v>
      </c>
      <c r="D183">
        <v>8.6087690300399006E-2</v>
      </c>
      <c r="E183">
        <f t="shared" si="263"/>
        <v>4.3043845150199503E-2</v>
      </c>
      <c r="F183">
        <f t="shared" ref="F183" si="292">(K183-K182)/2</f>
        <v>-3.5386045791055004E-3</v>
      </c>
      <c r="G183">
        <f t="shared" si="265"/>
        <v>3.9505240571094002E-2</v>
      </c>
      <c r="J183">
        <v>0.11191399739051899</v>
      </c>
      <c r="K183">
        <v>0.11424683048426799</v>
      </c>
      <c r="L183" t="s">
        <v>768</v>
      </c>
      <c r="M183">
        <v>15.115</v>
      </c>
      <c r="N183">
        <v>40.231000000000002</v>
      </c>
      <c r="O183">
        <v>15.115</v>
      </c>
      <c r="P183">
        <v>15.115</v>
      </c>
      <c r="Q183" t="s">
        <v>158</v>
      </c>
      <c r="R183" t="s">
        <v>407</v>
      </c>
      <c r="S183" t="s">
        <v>408</v>
      </c>
      <c r="T183" t="s">
        <v>35</v>
      </c>
      <c r="U183" t="s">
        <v>35</v>
      </c>
      <c r="V183" t="s">
        <v>635</v>
      </c>
      <c r="W183" t="s">
        <v>158</v>
      </c>
      <c r="X183" t="s">
        <v>407</v>
      </c>
      <c r="Y183" t="s">
        <v>408</v>
      </c>
      <c r="Z183" t="s">
        <v>35</v>
      </c>
      <c r="AA183" t="s">
        <v>35</v>
      </c>
      <c r="AB183" t="s">
        <v>772</v>
      </c>
      <c r="AC183">
        <v>7019495</v>
      </c>
    </row>
    <row r="184" spans="1:29" x14ac:dyDescent="0.25">
      <c r="A184">
        <v>92</v>
      </c>
      <c r="B184">
        <v>1.0372688241683601</v>
      </c>
      <c r="C184" t="s">
        <v>773</v>
      </c>
      <c r="D184">
        <v>0.10019244065563</v>
      </c>
      <c r="E184">
        <f t="shared" si="263"/>
        <v>5.0096220327815001E-2</v>
      </c>
      <c r="F184">
        <f t="shared" ref="F184" si="293">(K184-K185)/2</f>
        <v>-2.4358240745210036E-3</v>
      </c>
      <c r="G184">
        <f t="shared" si="265"/>
        <v>4.7660396253293998E-2</v>
      </c>
      <c r="H184">
        <f t="shared" ref="H184" si="294">LARGE(G184:G185,1)/LARGE(G184:G185,2)</f>
        <v>1.1022158549238941</v>
      </c>
      <c r="I184">
        <f t="shared" ref="I184" si="295">IF(AND(G184&gt;G185,M184&lt;M185),H184,IF(AND(G185&gt;G184,M185&lt;M184),H184,(H184*(-1))))</f>
        <v>1.1022158549238941</v>
      </c>
      <c r="J184">
        <v>0.13025017285231799</v>
      </c>
      <c r="K184">
        <v>0.13071644350876799</v>
      </c>
      <c r="L184" t="s">
        <v>774</v>
      </c>
      <c r="M184">
        <v>32.715800000000002</v>
      </c>
      <c r="N184">
        <v>23.73847</v>
      </c>
      <c r="O184">
        <v>32.715800000000002</v>
      </c>
      <c r="P184">
        <v>32.715800000000002</v>
      </c>
      <c r="Q184" t="s">
        <v>158</v>
      </c>
      <c r="R184" t="s">
        <v>407</v>
      </c>
      <c r="S184" t="s">
        <v>35</v>
      </c>
      <c r="T184" t="s">
        <v>35</v>
      </c>
      <c r="U184" t="s">
        <v>35</v>
      </c>
      <c r="V184" t="s">
        <v>775</v>
      </c>
      <c r="W184" t="s">
        <v>158</v>
      </c>
      <c r="X184" t="s">
        <v>407</v>
      </c>
      <c r="Y184" t="s">
        <v>776</v>
      </c>
      <c r="Z184" t="s">
        <v>777</v>
      </c>
      <c r="AA184" t="s">
        <v>778</v>
      </c>
      <c r="AB184" t="s">
        <v>779</v>
      </c>
      <c r="AC184">
        <v>7038356</v>
      </c>
    </row>
    <row r="185" spans="1:29" x14ac:dyDescent="0.25">
      <c r="A185">
        <v>92</v>
      </c>
      <c r="B185">
        <v>1.0372688241683601</v>
      </c>
      <c r="C185" t="s">
        <v>780</v>
      </c>
      <c r="D185">
        <v>0.10019244065563</v>
      </c>
      <c r="E185">
        <f t="shared" si="263"/>
        <v>5.0096220327815001E-2</v>
      </c>
      <c r="F185">
        <f t="shared" ref="F185" si="296">(K185-K184)/2</f>
        <v>2.4358240745210036E-3</v>
      </c>
      <c r="G185">
        <f t="shared" si="265"/>
        <v>5.2532044402336005E-2</v>
      </c>
      <c r="J185">
        <v>0.13025017285231799</v>
      </c>
      <c r="K185">
        <v>0.13558809165780999</v>
      </c>
      <c r="L185" t="s">
        <v>774</v>
      </c>
      <c r="M185">
        <v>8.9773300000000003</v>
      </c>
      <c r="N185">
        <v>23.73847</v>
      </c>
      <c r="O185">
        <v>8.9773300000000003</v>
      </c>
      <c r="P185">
        <v>7.9067999999999996</v>
      </c>
      <c r="Q185" t="s">
        <v>158</v>
      </c>
      <c r="R185" t="s">
        <v>407</v>
      </c>
      <c r="S185" t="s">
        <v>35</v>
      </c>
      <c r="T185" t="s">
        <v>35</v>
      </c>
      <c r="U185" t="s">
        <v>35</v>
      </c>
      <c r="V185" t="s">
        <v>781</v>
      </c>
      <c r="W185" t="s">
        <v>158</v>
      </c>
      <c r="X185" t="s">
        <v>407</v>
      </c>
      <c r="Y185" t="s">
        <v>776</v>
      </c>
      <c r="Z185" t="s">
        <v>777</v>
      </c>
      <c r="AA185" t="s">
        <v>778</v>
      </c>
      <c r="AB185" t="s">
        <v>779</v>
      </c>
      <c r="AC185">
        <v>7038356</v>
      </c>
    </row>
    <row r="186" spans="1:29" x14ac:dyDescent="0.25">
      <c r="A186">
        <v>93</v>
      </c>
      <c r="B186">
        <v>-1.0051641394817099</v>
      </c>
      <c r="C186" t="s">
        <v>782</v>
      </c>
      <c r="D186">
        <v>4.4344758330084499E-2</v>
      </c>
      <c r="E186">
        <f t="shared" si="263"/>
        <v>2.217237916504225E-2</v>
      </c>
      <c r="F186">
        <f t="shared" ref="F186" si="297">(K186-K187)/2</f>
        <v>-1.616086171955522E-4</v>
      </c>
      <c r="G186">
        <f t="shared" si="265"/>
        <v>2.2010770547846698E-2</v>
      </c>
      <c r="H186">
        <f t="shared" ref="H186" si="298">LARGE(G186:G187,1)/LARGE(G186:G187,2)</f>
        <v>1.0146845033747682</v>
      </c>
      <c r="I186">
        <f t="shared" ref="I186" si="299">IF(AND(G186&gt;G187,M186&lt;M187),H186,IF(AND(G187&gt;G186,M187&lt;M186),H186,(H186*(-1))))</f>
        <v>-1.0146845033747682</v>
      </c>
      <c r="J186">
        <v>5.7648185829109903E-2</v>
      </c>
      <c r="K186">
        <v>6.25887886134458E-2</v>
      </c>
      <c r="L186" t="s">
        <v>320</v>
      </c>
      <c r="M186">
        <v>8.8249999999999993</v>
      </c>
      <c r="N186">
        <v>29.780899999999999</v>
      </c>
      <c r="O186">
        <v>8.8249999999999993</v>
      </c>
      <c r="P186">
        <v>8.8249999999999993</v>
      </c>
      <c r="Q186" t="s">
        <v>158</v>
      </c>
      <c r="R186" t="s">
        <v>321</v>
      </c>
      <c r="S186" t="s">
        <v>322</v>
      </c>
      <c r="T186" t="s">
        <v>323</v>
      </c>
      <c r="U186" t="s">
        <v>783</v>
      </c>
      <c r="V186" t="s">
        <v>784</v>
      </c>
      <c r="W186" t="s">
        <v>158</v>
      </c>
      <c r="X186" t="s">
        <v>321</v>
      </c>
      <c r="Y186" t="s">
        <v>35</v>
      </c>
      <c r="Z186" t="s">
        <v>35</v>
      </c>
      <c r="AA186" t="s">
        <v>35</v>
      </c>
      <c r="AB186" t="s">
        <v>326</v>
      </c>
      <c r="AC186">
        <v>7083724</v>
      </c>
    </row>
    <row r="187" spans="1:29" x14ac:dyDescent="0.25">
      <c r="A187">
        <v>93</v>
      </c>
      <c r="B187">
        <v>-1.0051641394817099</v>
      </c>
      <c r="C187" t="s">
        <v>785</v>
      </c>
      <c r="D187">
        <v>4.4344758330084499E-2</v>
      </c>
      <c r="E187">
        <f t="shared" si="263"/>
        <v>2.217237916504225E-2</v>
      </c>
      <c r="F187">
        <f t="shared" ref="F187" si="300">(K187-K186)/2</f>
        <v>1.616086171955522E-4</v>
      </c>
      <c r="G187">
        <f t="shared" si="265"/>
        <v>2.2333987782237802E-2</v>
      </c>
      <c r="J187">
        <v>5.7648185829109903E-2</v>
      </c>
      <c r="K187">
        <v>6.2912005847836905E-2</v>
      </c>
      <c r="L187" t="s">
        <v>320</v>
      </c>
      <c r="M187">
        <v>38.605899999999998</v>
      </c>
      <c r="N187">
        <v>29.780899999999999</v>
      </c>
      <c r="O187">
        <v>38.605899999999998</v>
      </c>
      <c r="P187">
        <v>38.605899999999998</v>
      </c>
      <c r="Q187" t="s">
        <v>158</v>
      </c>
      <c r="R187" t="s">
        <v>321</v>
      </c>
      <c r="S187" t="s">
        <v>35</v>
      </c>
      <c r="T187" t="s">
        <v>35</v>
      </c>
      <c r="U187" t="s">
        <v>35</v>
      </c>
      <c r="V187" t="s">
        <v>786</v>
      </c>
      <c r="W187" t="s">
        <v>158</v>
      </c>
      <c r="X187" t="s">
        <v>321</v>
      </c>
      <c r="Y187" t="s">
        <v>35</v>
      </c>
      <c r="Z187" t="s">
        <v>35</v>
      </c>
      <c r="AA187" t="s">
        <v>35</v>
      </c>
      <c r="AB187" t="s">
        <v>326</v>
      </c>
      <c r="AC187">
        <v>7083724</v>
      </c>
    </row>
    <row r="188" spans="1:29" x14ac:dyDescent="0.25">
      <c r="A188">
        <v>94</v>
      </c>
      <c r="B188">
        <v>1.0741371672900399</v>
      </c>
      <c r="C188" t="s">
        <v>787</v>
      </c>
      <c r="D188">
        <v>8.7491900091867802E-2</v>
      </c>
      <c r="E188">
        <f t="shared" si="263"/>
        <v>4.3745950045933901E-2</v>
      </c>
      <c r="F188">
        <f t="shared" ref="F188" si="301">(K188-K189)/2</f>
        <v>4.5267593527250072E-3</v>
      </c>
      <c r="G188">
        <f t="shared" si="265"/>
        <v>4.8272709398658908E-2</v>
      </c>
      <c r="H188">
        <f t="shared" ref="H188" si="302">LARGE(G188:G189,1)/LARGE(G188:G189,2)</f>
        <v>1.2308440981424358</v>
      </c>
      <c r="I188">
        <f t="shared" ref="I188" si="303">IF(AND(G188&gt;G189,M188&lt;M189),H188,IF(AND(G189&gt;G188,M189&lt;M188),H188,(H188*(-1))))</f>
        <v>1.2308440981424358</v>
      </c>
      <c r="J188">
        <v>0.113739470119428</v>
      </c>
      <c r="K188">
        <v>0.13117200577997101</v>
      </c>
      <c r="L188" t="s">
        <v>269</v>
      </c>
      <c r="M188">
        <v>2.13</v>
      </c>
      <c r="N188">
        <v>47.451999999999998</v>
      </c>
      <c r="O188">
        <v>2.13</v>
      </c>
      <c r="P188">
        <v>2.13</v>
      </c>
      <c r="Q188" t="s">
        <v>158</v>
      </c>
      <c r="R188" t="s">
        <v>212</v>
      </c>
      <c r="S188" t="s">
        <v>221</v>
      </c>
      <c r="T188" t="s">
        <v>788</v>
      </c>
      <c r="U188" t="s">
        <v>789</v>
      </c>
      <c r="V188" t="s">
        <v>790</v>
      </c>
      <c r="W188" t="s">
        <v>158</v>
      </c>
      <c r="X188" t="s">
        <v>212</v>
      </c>
      <c r="Y188" t="s">
        <v>221</v>
      </c>
      <c r="Z188" t="s">
        <v>270</v>
      </c>
      <c r="AA188" t="s">
        <v>271</v>
      </c>
      <c r="AB188" t="s">
        <v>272</v>
      </c>
      <c r="AC188">
        <v>7110186</v>
      </c>
    </row>
    <row r="189" spans="1:29" x14ac:dyDescent="0.25">
      <c r="A189">
        <v>94</v>
      </c>
      <c r="B189">
        <v>1.0741371672900399</v>
      </c>
      <c r="C189" t="s">
        <v>791</v>
      </c>
      <c r="D189">
        <v>8.7491900091867802E-2</v>
      </c>
      <c r="E189">
        <f t="shared" si="263"/>
        <v>4.3745950045933901E-2</v>
      </c>
      <c r="F189">
        <f t="shared" ref="F189" si="304">(K189-K188)/2</f>
        <v>-4.5267593527250072E-3</v>
      </c>
      <c r="G189">
        <f t="shared" si="265"/>
        <v>3.9219190693208894E-2</v>
      </c>
      <c r="J189">
        <v>0.113739470119428</v>
      </c>
      <c r="K189">
        <v>0.122118487074521</v>
      </c>
      <c r="L189" t="s">
        <v>269</v>
      </c>
      <c r="M189">
        <v>49.582000000000001</v>
      </c>
      <c r="N189">
        <v>47.451999999999998</v>
      </c>
      <c r="O189">
        <v>49.582000000000001</v>
      </c>
      <c r="P189">
        <v>49.582000000000001</v>
      </c>
      <c r="Q189" t="s">
        <v>158</v>
      </c>
      <c r="R189" t="s">
        <v>212</v>
      </c>
      <c r="S189" t="s">
        <v>35</v>
      </c>
      <c r="T189" t="s">
        <v>35</v>
      </c>
      <c r="U189" t="s">
        <v>35</v>
      </c>
      <c r="V189" t="s">
        <v>792</v>
      </c>
      <c r="W189" t="s">
        <v>158</v>
      </c>
      <c r="X189" t="s">
        <v>212</v>
      </c>
      <c r="Y189" t="s">
        <v>221</v>
      </c>
      <c r="Z189" t="s">
        <v>270</v>
      </c>
      <c r="AA189" t="s">
        <v>271</v>
      </c>
      <c r="AB189" t="s">
        <v>272</v>
      </c>
      <c r="AC189">
        <v>7110186</v>
      </c>
    </row>
    <row r="190" spans="1:29" x14ac:dyDescent="0.25">
      <c r="A190">
        <v>95</v>
      </c>
      <c r="B190">
        <v>1.09583364685004</v>
      </c>
      <c r="C190" t="s">
        <v>793</v>
      </c>
      <c r="D190">
        <v>0.11353774906625801</v>
      </c>
      <c r="E190">
        <f t="shared" si="263"/>
        <v>5.6768874533129003E-2</v>
      </c>
      <c r="F190">
        <f t="shared" ref="F190" si="305">(K190-K191)/2</f>
        <v>-7.8700289300450005E-3</v>
      </c>
      <c r="G190">
        <f t="shared" si="265"/>
        <v>4.8898845603084003E-2</v>
      </c>
      <c r="H190">
        <f t="shared" ref="H190" si="306">LARGE(G190:G191,1)/LARGE(G190:G191,2)</f>
        <v>1.3218901727834917</v>
      </c>
      <c r="I190">
        <f t="shared" ref="I190" si="307">IF(AND(G190&gt;G191,M190&lt;M191),H190,IF(AND(G191&gt;G190,M191&lt;M190),H190,(H190*(-1))))</f>
        <v>1.3218901727834917</v>
      </c>
      <c r="J190">
        <v>0.14759907378613599</v>
      </c>
      <c r="K190">
        <v>0.16424354469906999</v>
      </c>
      <c r="L190" t="s">
        <v>794</v>
      </c>
      <c r="M190">
        <v>32.715800000000002</v>
      </c>
      <c r="N190">
        <v>23.1708</v>
      </c>
      <c r="O190">
        <v>32.715800000000002</v>
      </c>
      <c r="P190">
        <v>32.715800000000002</v>
      </c>
      <c r="Q190" t="s">
        <v>158</v>
      </c>
      <c r="R190" t="s">
        <v>407</v>
      </c>
      <c r="S190" t="s">
        <v>35</v>
      </c>
      <c r="T190" t="s">
        <v>35</v>
      </c>
      <c r="U190" t="s">
        <v>35</v>
      </c>
      <c r="V190" t="s">
        <v>795</v>
      </c>
      <c r="W190" t="s">
        <v>158</v>
      </c>
      <c r="X190" t="s">
        <v>212</v>
      </c>
      <c r="Y190" t="s">
        <v>213</v>
      </c>
      <c r="Z190" t="s">
        <v>796</v>
      </c>
      <c r="AA190" t="s">
        <v>797</v>
      </c>
      <c r="AB190" t="s">
        <v>798</v>
      </c>
      <c r="AC190">
        <v>7155166</v>
      </c>
    </row>
    <row r="191" spans="1:29" x14ac:dyDescent="0.25">
      <c r="A191">
        <v>95</v>
      </c>
      <c r="B191">
        <v>1.09583364685004</v>
      </c>
      <c r="C191" t="s">
        <v>799</v>
      </c>
      <c r="D191">
        <v>0.11353774906625801</v>
      </c>
      <c r="E191">
        <f t="shared" si="263"/>
        <v>5.6768874533129003E-2</v>
      </c>
      <c r="F191">
        <f t="shared" ref="F191" si="308">(K191-K190)/2</f>
        <v>7.8700289300450005E-3</v>
      </c>
      <c r="G191">
        <f t="shared" si="265"/>
        <v>6.4638903463173997E-2</v>
      </c>
      <c r="J191">
        <v>0.14759907378613599</v>
      </c>
      <c r="K191">
        <v>0.17998360255915999</v>
      </c>
      <c r="L191" t="s">
        <v>794</v>
      </c>
      <c r="M191">
        <v>9.5449999999999999</v>
      </c>
      <c r="N191">
        <v>23.1708</v>
      </c>
      <c r="O191">
        <v>9.5449999999999999</v>
      </c>
      <c r="P191">
        <v>9.5449999999999999</v>
      </c>
      <c r="Q191" t="s">
        <v>158</v>
      </c>
      <c r="R191" t="s">
        <v>407</v>
      </c>
      <c r="S191" t="s">
        <v>35</v>
      </c>
      <c r="T191" t="s">
        <v>35</v>
      </c>
      <c r="U191" t="s">
        <v>35</v>
      </c>
      <c r="V191" t="s">
        <v>800</v>
      </c>
      <c r="W191" t="s">
        <v>158</v>
      </c>
      <c r="X191" t="s">
        <v>212</v>
      </c>
      <c r="Y191" t="s">
        <v>213</v>
      </c>
      <c r="Z191" t="s">
        <v>796</v>
      </c>
      <c r="AA191" t="s">
        <v>797</v>
      </c>
      <c r="AB191" t="s">
        <v>798</v>
      </c>
      <c r="AC191">
        <v>7155166</v>
      </c>
    </row>
    <row r="192" spans="1:29" x14ac:dyDescent="0.25">
      <c r="A192">
        <v>96</v>
      </c>
      <c r="B192">
        <v>-1.0010916336932001</v>
      </c>
      <c r="C192" t="s">
        <v>801</v>
      </c>
      <c r="D192">
        <v>0.145779799507362</v>
      </c>
      <c r="E192">
        <f t="shared" si="263"/>
        <v>7.2889899753681001E-2</v>
      </c>
      <c r="F192">
        <f t="shared" ref="F192" si="309">(K192-K193)/2</f>
        <v>-1.0405828993549637E-4</v>
      </c>
      <c r="G192">
        <f t="shared" si="265"/>
        <v>7.2785841463745504E-2</v>
      </c>
      <c r="H192">
        <f t="shared" ref="H192" si="310">LARGE(G192:G193,1)/LARGE(G192:G193,2)</f>
        <v>1.0028593003211299</v>
      </c>
      <c r="I192">
        <f t="shared" ref="I192" si="311">IF(AND(G192&gt;G193,M192&lt;M193),H192,IF(AND(G193&gt;G192,M193&lt;M192),H192,(H192*(-1))))</f>
        <v>-1.0028593003211299</v>
      </c>
      <c r="J192">
        <v>0.18951373935957</v>
      </c>
      <c r="K192">
        <v>0.19064690029926901</v>
      </c>
      <c r="L192" t="s">
        <v>302</v>
      </c>
      <c r="M192">
        <v>17.47</v>
      </c>
      <c r="N192">
        <v>21.442</v>
      </c>
      <c r="O192">
        <v>17.47</v>
      </c>
      <c r="P192">
        <v>17.47</v>
      </c>
      <c r="Q192" t="s">
        <v>158</v>
      </c>
      <c r="R192" t="s">
        <v>277</v>
      </c>
      <c r="S192" t="s">
        <v>802</v>
      </c>
      <c r="T192" t="s">
        <v>803</v>
      </c>
      <c r="U192" t="s">
        <v>804</v>
      </c>
      <c r="V192" t="s">
        <v>805</v>
      </c>
      <c r="W192" t="s">
        <v>158</v>
      </c>
      <c r="X192" t="s">
        <v>212</v>
      </c>
      <c r="Y192" t="s">
        <v>221</v>
      </c>
      <c r="Z192" t="s">
        <v>304</v>
      </c>
      <c r="AA192" t="s">
        <v>305</v>
      </c>
      <c r="AB192" t="s">
        <v>306</v>
      </c>
      <c r="AC192">
        <v>8677329</v>
      </c>
    </row>
    <row r="193" spans="1:29" x14ac:dyDescent="0.25">
      <c r="A193">
        <v>96</v>
      </c>
      <c r="B193">
        <v>-1.0010916336932001</v>
      </c>
      <c r="C193" t="s">
        <v>806</v>
      </c>
      <c r="D193">
        <v>0.145779799507362</v>
      </c>
      <c r="E193">
        <f t="shared" si="263"/>
        <v>7.2889899753681001E-2</v>
      </c>
      <c r="F193">
        <f t="shared" ref="F193" si="312">(K193-K192)/2</f>
        <v>1.0405828993549637E-4</v>
      </c>
      <c r="G193">
        <f t="shared" si="265"/>
        <v>7.2993958043616497E-2</v>
      </c>
      <c r="J193">
        <v>0.18951373935957</v>
      </c>
      <c r="K193">
        <v>0.19085501687914</v>
      </c>
      <c r="L193" t="s">
        <v>302</v>
      </c>
      <c r="M193">
        <v>38.911999999999999</v>
      </c>
      <c r="N193">
        <v>21.442</v>
      </c>
      <c r="O193">
        <v>38.911999999999999</v>
      </c>
      <c r="P193">
        <v>38.911999999999999</v>
      </c>
      <c r="Q193" t="s">
        <v>158</v>
      </c>
      <c r="R193" t="s">
        <v>275</v>
      </c>
      <c r="S193" t="s">
        <v>35</v>
      </c>
      <c r="T193" t="s">
        <v>35</v>
      </c>
      <c r="U193" t="s">
        <v>35</v>
      </c>
      <c r="V193" t="s">
        <v>807</v>
      </c>
      <c r="W193" t="s">
        <v>158</v>
      </c>
      <c r="X193" t="s">
        <v>212</v>
      </c>
      <c r="Y193" t="s">
        <v>221</v>
      </c>
      <c r="Z193" t="s">
        <v>304</v>
      </c>
      <c r="AA193" t="s">
        <v>305</v>
      </c>
      <c r="AB193" t="s">
        <v>306</v>
      </c>
      <c r="AC193">
        <v>8677329</v>
      </c>
    </row>
    <row r="194" spans="1:29" x14ac:dyDescent="0.25">
      <c r="A194">
        <v>97</v>
      </c>
      <c r="B194">
        <v>-1.0205114226574701</v>
      </c>
      <c r="C194" t="s">
        <v>808</v>
      </c>
      <c r="D194">
        <v>0.11455255331759499</v>
      </c>
      <c r="E194">
        <f t="shared" si="263"/>
        <v>5.7276276658797497E-2</v>
      </c>
      <c r="F194">
        <f t="shared" ref="F194" si="313">(K194-K195)/2</f>
        <v>-1.5278195542999945E-3</v>
      </c>
      <c r="G194">
        <f t="shared" si="265"/>
        <v>5.5748457104497502E-2</v>
      </c>
      <c r="H194">
        <f t="shared" ref="H194" si="314">LARGE(G194:G195,1)/LARGE(G194:G195,2)</f>
        <v>1.0548111870230301</v>
      </c>
      <c r="I194">
        <f t="shared" ref="I194" si="315">IF(AND(G194&gt;G195,M194&lt;M195),H194,IF(AND(G195&gt;G194,M195&lt;M194),H194,(H194*(-1))))</f>
        <v>-1.0548111870230301</v>
      </c>
      <c r="J194">
        <v>0.148918319312874</v>
      </c>
      <c r="K194">
        <v>0.14897255834604001</v>
      </c>
      <c r="L194" t="s">
        <v>809</v>
      </c>
      <c r="M194">
        <v>4.5209999999999999</v>
      </c>
      <c r="N194">
        <v>42.395699999999998</v>
      </c>
      <c r="O194">
        <v>4.5209999999999999</v>
      </c>
      <c r="P194">
        <v>4.5209999999999999</v>
      </c>
      <c r="Q194" t="s">
        <v>158</v>
      </c>
      <c r="R194" t="s">
        <v>212</v>
      </c>
      <c r="S194" t="s">
        <v>287</v>
      </c>
      <c r="T194" t="s">
        <v>288</v>
      </c>
      <c r="U194" t="s">
        <v>810</v>
      </c>
      <c r="V194" t="s">
        <v>811</v>
      </c>
      <c r="W194" t="s">
        <v>158</v>
      </c>
      <c r="X194" t="s">
        <v>212</v>
      </c>
      <c r="Y194" t="s">
        <v>213</v>
      </c>
      <c r="Z194" t="s">
        <v>796</v>
      </c>
      <c r="AA194" t="s">
        <v>812</v>
      </c>
      <c r="AB194" t="s">
        <v>813</v>
      </c>
      <c r="AC194">
        <v>9382983</v>
      </c>
    </row>
    <row r="195" spans="1:29" x14ac:dyDescent="0.25">
      <c r="A195">
        <v>97</v>
      </c>
      <c r="B195">
        <v>-1.0205114226574701</v>
      </c>
      <c r="C195" t="s">
        <v>814</v>
      </c>
      <c r="D195">
        <v>0.11455255331759499</v>
      </c>
      <c r="E195">
        <f t="shared" si="263"/>
        <v>5.7276276658797497E-2</v>
      </c>
      <c r="F195">
        <f t="shared" ref="F195" si="316">(K195-K194)/2</f>
        <v>1.5278195542999945E-3</v>
      </c>
      <c r="G195">
        <f t="shared" si="265"/>
        <v>5.8804096213097491E-2</v>
      </c>
      <c r="J195">
        <v>0.148918319312874</v>
      </c>
      <c r="K195">
        <v>0.15202819745464</v>
      </c>
      <c r="L195" t="s">
        <v>809</v>
      </c>
      <c r="M195">
        <v>46.916699999999999</v>
      </c>
      <c r="N195">
        <v>42.395699999999998</v>
      </c>
      <c r="O195">
        <v>46.916699999999999</v>
      </c>
      <c r="P195">
        <v>46.916699999999999</v>
      </c>
      <c r="Q195" t="s">
        <v>158</v>
      </c>
      <c r="R195" t="s">
        <v>212</v>
      </c>
      <c r="S195" t="s">
        <v>221</v>
      </c>
      <c r="T195" t="s">
        <v>815</v>
      </c>
      <c r="U195" t="s">
        <v>816</v>
      </c>
      <c r="V195" t="s">
        <v>817</v>
      </c>
      <c r="W195" t="s">
        <v>158</v>
      </c>
      <c r="X195" t="s">
        <v>212</v>
      </c>
      <c r="Y195" t="s">
        <v>213</v>
      </c>
      <c r="Z195" t="s">
        <v>796</v>
      </c>
      <c r="AA195" t="s">
        <v>812</v>
      </c>
      <c r="AB195" t="s">
        <v>813</v>
      </c>
      <c r="AC195">
        <v>9382983</v>
      </c>
    </row>
    <row r="196" spans="1:29" x14ac:dyDescent="0.25">
      <c r="A196">
        <v>98</v>
      </c>
      <c r="B196">
        <v>-1.09789997539819</v>
      </c>
      <c r="C196" t="s">
        <v>818</v>
      </c>
      <c r="D196">
        <v>2.0664419141229601E-2</v>
      </c>
      <c r="E196">
        <f t="shared" si="263"/>
        <v>1.03322095706148E-2</v>
      </c>
      <c r="F196">
        <f t="shared" ref="F196" si="317">(K196-K197)/2</f>
        <v>2.1803456292222023E-3</v>
      </c>
      <c r="G196">
        <f t="shared" si="265"/>
        <v>1.2512555199837003E-2</v>
      </c>
      <c r="H196">
        <f t="shared" ref="H196" si="318">LARGE(G196:G197,1)/LARGE(G196:G197,2)</f>
        <v>1.5349318008489061</v>
      </c>
      <c r="I196">
        <f t="shared" ref="I196" si="319">IF(AND(G196&gt;G197,M196&lt;M197),H196,IF(AND(G197&gt;G196,M197&lt;M196),H196,(H196*(-1))))</f>
        <v>-1.5349318008489061</v>
      </c>
      <c r="J196">
        <v>2.6863744883598401E-2</v>
      </c>
      <c r="K196">
        <v>4.8903003355133902E-2</v>
      </c>
      <c r="L196" t="s">
        <v>819</v>
      </c>
      <c r="M196">
        <v>25.591200000000001</v>
      </c>
      <c r="N196">
        <v>20.434200000000001</v>
      </c>
      <c r="O196">
        <v>25.714700000000001</v>
      </c>
      <c r="P196">
        <v>25.591200000000001</v>
      </c>
      <c r="Q196" t="s">
        <v>158</v>
      </c>
      <c r="R196" t="s">
        <v>212</v>
      </c>
      <c r="S196" t="s">
        <v>244</v>
      </c>
      <c r="T196" t="s">
        <v>820</v>
      </c>
      <c r="U196" t="s">
        <v>821</v>
      </c>
      <c r="V196" t="s">
        <v>822</v>
      </c>
      <c r="W196" t="s">
        <v>158</v>
      </c>
      <c r="X196" t="s">
        <v>212</v>
      </c>
      <c r="Y196" t="s">
        <v>244</v>
      </c>
      <c r="Z196" t="s">
        <v>820</v>
      </c>
      <c r="AA196" t="s">
        <v>823</v>
      </c>
      <c r="AB196" t="s">
        <v>824</v>
      </c>
      <c r="AC196">
        <v>9644672</v>
      </c>
    </row>
    <row r="197" spans="1:29" x14ac:dyDescent="0.25">
      <c r="A197">
        <v>98</v>
      </c>
      <c r="B197">
        <v>-1.09789997539819</v>
      </c>
      <c r="C197" t="s">
        <v>825</v>
      </c>
      <c r="D197">
        <v>2.0664419141229601E-2</v>
      </c>
      <c r="E197">
        <f t="shared" si="263"/>
        <v>1.03322095706148E-2</v>
      </c>
      <c r="F197">
        <f t="shared" ref="F197" si="320">(K197-K196)/2</f>
        <v>-2.1803456292222023E-3</v>
      </c>
      <c r="G197">
        <f t="shared" si="265"/>
        <v>8.1518639413925981E-3</v>
      </c>
      <c r="J197">
        <v>2.6863744883598401E-2</v>
      </c>
      <c r="K197">
        <v>4.4542312096689497E-2</v>
      </c>
      <c r="L197" t="s">
        <v>819</v>
      </c>
      <c r="M197">
        <v>5.157</v>
      </c>
      <c r="N197">
        <v>20.434200000000001</v>
      </c>
      <c r="O197">
        <v>23.750699999999998</v>
      </c>
      <c r="P197">
        <v>20.265000000000001</v>
      </c>
      <c r="Q197" t="s">
        <v>158</v>
      </c>
      <c r="R197" t="s">
        <v>212</v>
      </c>
      <c r="S197" t="s">
        <v>826</v>
      </c>
      <c r="T197" t="s">
        <v>827</v>
      </c>
      <c r="U197" t="s">
        <v>828</v>
      </c>
      <c r="V197" t="s">
        <v>829</v>
      </c>
      <c r="W197" t="s">
        <v>158</v>
      </c>
      <c r="X197" t="s">
        <v>212</v>
      </c>
      <c r="Y197" t="s">
        <v>244</v>
      </c>
      <c r="Z197" t="s">
        <v>820</v>
      </c>
      <c r="AA197" t="s">
        <v>823</v>
      </c>
      <c r="AB197" t="s">
        <v>824</v>
      </c>
      <c r="AC197">
        <v>9644672</v>
      </c>
    </row>
    <row r="198" spans="1:29" x14ac:dyDescent="0.25">
      <c r="A198">
        <v>99</v>
      </c>
      <c r="B198">
        <v>-1.00006390517993</v>
      </c>
      <c r="C198" t="s">
        <v>830</v>
      </c>
      <c r="D198">
        <v>9.25281353066119E-2</v>
      </c>
      <c r="E198">
        <f t="shared" si="263"/>
        <v>4.626406765330595E-2</v>
      </c>
      <c r="F198">
        <f t="shared" ref="F198" si="321">(K198-K199)/2</f>
        <v>-4.0697922469995484E-6</v>
      </c>
      <c r="G198">
        <f t="shared" si="265"/>
        <v>4.625999786105895E-2</v>
      </c>
      <c r="H198">
        <f t="shared" ref="H198" si="322">LARGE(G198:G199,1)/LARGE(G198:G199,2)</f>
        <v>1.0001759529803362</v>
      </c>
      <c r="I198">
        <f t="shared" ref="I198" si="323">IF(AND(G198&gt;G199,M198&lt;M199),H198,IF(AND(G199&gt;G198,M199&lt;M198),H198,(H198*(-1))))</f>
        <v>-1.0001759529803362</v>
      </c>
      <c r="J198">
        <v>0.120286575898595</v>
      </c>
      <c r="K198">
        <v>0.12736971404119099</v>
      </c>
      <c r="L198" t="s">
        <v>831</v>
      </c>
      <c r="M198">
        <v>5.2895700000000003</v>
      </c>
      <c r="N198">
        <v>43.838430000000002</v>
      </c>
      <c r="O198">
        <v>5.28247</v>
      </c>
      <c r="P198">
        <v>5.2895700000000003</v>
      </c>
      <c r="Q198" t="s">
        <v>158</v>
      </c>
      <c r="R198" t="s">
        <v>212</v>
      </c>
      <c r="S198" t="s">
        <v>754</v>
      </c>
      <c r="T198" t="s">
        <v>832</v>
      </c>
      <c r="U198" t="s">
        <v>833</v>
      </c>
      <c r="V198" t="s">
        <v>834</v>
      </c>
      <c r="W198" t="s">
        <v>158</v>
      </c>
      <c r="X198" t="s">
        <v>35</v>
      </c>
      <c r="Y198" t="s">
        <v>35</v>
      </c>
      <c r="Z198" t="s">
        <v>35</v>
      </c>
      <c r="AA198" t="s">
        <v>35</v>
      </c>
      <c r="AB198" t="s">
        <v>835</v>
      </c>
      <c r="AC198">
        <v>9697135</v>
      </c>
    </row>
    <row r="199" spans="1:29" x14ac:dyDescent="0.25">
      <c r="A199">
        <v>99</v>
      </c>
      <c r="B199">
        <v>-1.00006390517993</v>
      </c>
      <c r="C199" t="s">
        <v>836</v>
      </c>
      <c r="D199">
        <v>9.25281353066119E-2</v>
      </c>
      <c r="E199">
        <f t="shared" si="263"/>
        <v>4.626406765330595E-2</v>
      </c>
      <c r="F199">
        <f t="shared" ref="F199" si="324">(K199-K198)/2</f>
        <v>4.0697922469995484E-6</v>
      </c>
      <c r="G199">
        <f t="shared" si="265"/>
        <v>4.626813744555295E-2</v>
      </c>
      <c r="J199">
        <v>0.120286575898595</v>
      </c>
      <c r="K199">
        <v>0.12737785362568499</v>
      </c>
      <c r="L199" t="s">
        <v>831</v>
      </c>
      <c r="M199">
        <v>49.128</v>
      </c>
      <c r="N199">
        <v>43.838430000000002</v>
      </c>
      <c r="O199">
        <v>49.109000000000002</v>
      </c>
      <c r="P199">
        <v>50.728000000000002</v>
      </c>
      <c r="Q199" t="s">
        <v>158</v>
      </c>
      <c r="R199" t="s">
        <v>212</v>
      </c>
      <c r="S199" t="s">
        <v>754</v>
      </c>
      <c r="T199" t="s">
        <v>837</v>
      </c>
      <c r="U199" t="s">
        <v>838</v>
      </c>
      <c r="V199" t="s">
        <v>839</v>
      </c>
      <c r="W199" t="s">
        <v>158</v>
      </c>
      <c r="X199" t="s">
        <v>35</v>
      </c>
      <c r="Y199" t="s">
        <v>35</v>
      </c>
      <c r="Z199" t="s">
        <v>35</v>
      </c>
      <c r="AA199" t="s">
        <v>35</v>
      </c>
      <c r="AB199" t="s">
        <v>835</v>
      </c>
      <c r="AC199">
        <v>9697135</v>
      </c>
    </row>
    <row r="200" spans="1:29" x14ac:dyDescent="0.25">
      <c r="A200">
        <v>100</v>
      </c>
      <c r="B200">
        <v>-1.00470963433408</v>
      </c>
      <c r="C200" t="s">
        <v>840</v>
      </c>
      <c r="D200">
        <v>0.13756796243289601</v>
      </c>
      <c r="E200">
        <f t="shared" si="263"/>
        <v>6.8783981216448006E-2</v>
      </c>
      <c r="F200">
        <f t="shared" ref="F200" si="325">(K200-K201)/2</f>
        <v>-4.2145062434099934E-4</v>
      </c>
      <c r="G200">
        <f t="shared" si="265"/>
        <v>6.8362530592107007E-2</v>
      </c>
      <c r="H200">
        <f t="shared" ref="H200" si="326">LARGE(G200:G201,1)/LARGE(G200:G201,2)</f>
        <v>1.0123298719544376</v>
      </c>
      <c r="I200">
        <f t="shared" ref="I200" si="327">IF(AND(G200&gt;G201,M200&lt;M201),H200,IF(AND(G201&gt;G200,M201&lt;M200),H200,(H200*(-1))))</f>
        <v>-1.0123298719544376</v>
      </c>
      <c r="J200">
        <v>0.178838351162765</v>
      </c>
      <c r="K200">
        <v>0.17897382023535499</v>
      </c>
      <c r="L200" t="s">
        <v>269</v>
      </c>
      <c r="M200">
        <v>5.1859999999999999</v>
      </c>
      <c r="N200">
        <v>20.7973</v>
      </c>
      <c r="O200">
        <v>5.1859999999999999</v>
      </c>
      <c r="P200">
        <v>5.1859999999999999</v>
      </c>
      <c r="Q200" t="s">
        <v>158</v>
      </c>
      <c r="R200" t="s">
        <v>212</v>
      </c>
      <c r="S200" t="s">
        <v>841</v>
      </c>
      <c r="T200" t="s">
        <v>842</v>
      </c>
      <c r="U200" t="s">
        <v>843</v>
      </c>
      <c r="V200" t="s">
        <v>844</v>
      </c>
      <c r="W200" t="s">
        <v>158</v>
      </c>
      <c r="X200" t="s">
        <v>212</v>
      </c>
      <c r="Y200" t="s">
        <v>221</v>
      </c>
      <c r="Z200" t="s">
        <v>270</v>
      </c>
      <c r="AA200" t="s">
        <v>271</v>
      </c>
      <c r="AB200" t="s">
        <v>272</v>
      </c>
      <c r="AC200">
        <v>9865275</v>
      </c>
    </row>
    <row r="201" spans="1:29" x14ac:dyDescent="0.25">
      <c r="A201">
        <v>100</v>
      </c>
      <c r="B201">
        <v>-1.00470963433408</v>
      </c>
      <c r="C201" t="s">
        <v>845</v>
      </c>
      <c r="D201">
        <v>0.13756796243289601</v>
      </c>
      <c r="E201">
        <f t="shared" si="263"/>
        <v>6.8783981216448006E-2</v>
      </c>
      <c r="F201">
        <f t="shared" ref="F201" si="328">(K201-K200)/2</f>
        <v>4.2145062434099934E-4</v>
      </c>
      <c r="G201">
        <f t="shared" si="265"/>
        <v>6.9205431840789006E-2</v>
      </c>
      <c r="J201">
        <v>0.178838351162765</v>
      </c>
      <c r="K201">
        <v>0.17981672148403699</v>
      </c>
      <c r="L201" t="s">
        <v>269</v>
      </c>
      <c r="M201">
        <v>25.9833</v>
      </c>
      <c r="N201">
        <v>20.7973</v>
      </c>
      <c r="O201">
        <v>25.9833</v>
      </c>
      <c r="P201">
        <v>25.9833</v>
      </c>
      <c r="Q201" t="s">
        <v>158</v>
      </c>
      <c r="R201" t="s">
        <v>255</v>
      </c>
      <c r="S201" t="s">
        <v>256</v>
      </c>
      <c r="T201" t="s">
        <v>614</v>
      </c>
      <c r="U201" t="s">
        <v>846</v>
      </c>
      <c r="V201" t="s">
        <v>847</v>
      </c>
      <c r="W201" t="s">
        <v>158</v>
      </c>
      <c r="X201" t="s">
        <v>212</v>
      </c>
      <c r="Y201" t="s">
        <v>221</v>
      </c>
      <c r="Z201" t="s">
        <v>270</v>
      </c>
      <c r="AA201" t="s">
        <v>271</v>
      </c>
      <c r="AB201" t="s">
        <v>272</v>
      </c>
      <c r="AC201">
        <v>9865275</v>
      </c>
    </row>
    <row r="202" spans="1:29" x14ac:dyDescent="0.25">
      <c r="A202">
        <v>101</v>
      </c>
      <c r="B202">
        <v>-1.0297901067213899</v>
      </c>
      <c r="C202" t="s">
        <v>848</v>
      </c>
      <c r="D202">
        <v>6.6205605498540404E-2</v>
      </c>
      <c r="E202">
        <f t="shared" si="263"/>
        <v>3.3102802749270202E-2</v>
      </c>
      <c r="F202">
        <f t="shared" ref="F202" si="329">(K202-K203)/2</f>
        <v>-1.3340398801757469E-3</v>
      </c>
      <c r="G202">
        <f t="shared" si="265"/>
        <v>3.1768762869094455E-2</v>
      </c>
      <c r="H202">
        <f t="shared" ref="H202" si="330">LARGE(G202:G203,1)/LARGE(G202:G203,2)</f>
        <v>1.0839843770859292</v>
      </c>
      <c r="I202">
        <f t="shared" ref="I202" si="331">IF(AND(G202&gt;G203,M202&lt;M203),H202,IF(AND(G203&gt;G202,M203&lt;M202),H202,(H202*(-1))))</f>
        <v>-1.0839843770859292</v>
      </c>
      <c r="J202">
        <v>8.6067287148102495E-2</v>
      </c>
      <c r="K202">
        <v>8.9562611685290699E-2</v>
      </c>
      <c r="L202" t="s">
        <v>849</v>
      </c>
      <c r="M202">
        <v>39.695599999999999</v>
      </c>
      <c r="N202">
        <v>22.5716</v>
      </c>
      <c r="O202">
        <v>35.906999999999996</v>
      </c>
      <c r="P202">
        <v>43.484200000000001</v>
      </c>
      <c r="Q202" t="s">
        <v>158</v>
      </c>
      <c r="R202" t="s">
        <v>275</v>
      </c>
      <c r="S202" t="s">
        <v>35</v>
      </c>
      <c r="T202" t="s">
        <v>35</v>
      </c>
      <c r="U202" t="s">
        <v>35</v>
      </c>
      <c r="V202" t="s">
        <v>850</v>
      </c>
      <c r="W202" t="s">
        <v>158</v>
      </c>
      <c r="X202" t="s">
        <v>275</v>
      </c>
      <c r="Y202" t="s">
        <v>35</v>
      </c>
      <c r="Z202" t="s">
        <v>35</v>
      </c>
      <c r="AA202" t="s">
        <v>35</v>
      </c>
      <c r="AB202" t="s">
        <v>851</v>
      </c>
      <c r="AC202">
        <v>9914407</v>
      </c>
    </row>
    <row r="203" spans="1:29" x14ac:dyDescent="0.25">
      <c r="A203">
        <v>101</v>
      </c>
      <c r="B203">
        <v>-1.0297901067213899</v>
      </c>
      <c r="C203" t="s">
        <v>852</v>
      </c>
      <c r="D203">
        <v>6.6205605498540404E-2</v>
      </c>
      <c r="E203">
        <f t="shared" si="263"/>
        <v>3.3102802749270202E-2</v>
      </c>
      <c r="F203">
        <f t="shared" ref="F203" si="332">(K203-K202)/2</f>
        <v>1.3340398801757469E-3</v>
      </c>
      <c r="G203">
        <f t="shared" si="265"/>
        <v>3.4436842629445949E-2</v>
      </c>
      <c r="J203">
        <v>8.6067287148102495E-2</v>
      </c>
      <c r="K203">
        <v>9.2230691445642193E-2</v>
      </c>
      <c r="L203" t="s">
        <v>849</v>
      </c>
      <c r="M203">
        <v>62.267200000000003</v>
      </c>
      <c r="N203">
        <v>22.5716</v>
      </c>
      <c r="O203">
        <v>62.267200000000003</v>
      </c>
      <c r="P203">
        <v>62.267200000000003</v>
      </c>
      <c r="Q203" t="s">
        <v>158</v>
      </c>
      <c r="R203" t="s">
        <v>275</v>
      </c>
      <c r="S203" t="s">
        <v>347</v>
      </c>
      <c r="T203" t="s">
        <v>348</v>
      </c>
      <c r="U203" t="s">
        <v>853</v>
      </c>
      <c r="V203" t="s">
        <v>854</v>
      </c>
      <c r="W203" t="s">
        <v>158</v>
      </c>
      <c r="X203" t="s">
        <v>275</v>
      </c>
      <c r="Y203" t="s">
        <v>35</v>
      </c>
      <c r="Z203" t="s">
        <v>35</v>
      </c>
      <c r="AA203" t="s">
        <v>35</v>
      </c>
      <c r="AB203" t="s">
        <v>851</v>
      </c>
      <c r="AC203">
        <v>9914407</v>
      </c>
    </row>
    <row r="204" spans="1:29" x14ac:dyDescent="0.25">
      <c r="A204">
        <v>102</v>
      </c>
      <c r="B204">
        <v>-1.00459249859098</v>
      </c>
      <c r="C204" t="s">
        <v>855</v>
      </c>
      <c r="D204">
        <v>5.8339762918295998E-2</v>
      </c>
      <c r="E204">
        <f t="shared" si="263"/>
        <v>2.9169881459147999E-2</v>
      </c>
      <c r="F204">
        <f t="shared" ref="F204" si="333">(K204-K205)/2</f>
        <v>2.0975992690169809E-4</v>
      </c>
      <c r="G204">
        <f t="shared" si="265"/>
        <v>2.9379641386049697E-2</v>
      </c>
      <c r="H204">
        <f t="shared" ref="H204" si="334">LARGE(G204:G205,1)/LARGE(G204:G205,2)</f>
        <v>1.0144861220052641</v>
      </c>
      <c r="I204">
        <f t="shared" ref="I204" si="335">IF(AND(G204&gt;G205,M204&lt;M205),H204,IF(AND(G205&gt;G204,M205&lt;M204),H204,(H204*(-1))))</f>
        <v>-1.0144861220052641</v>
      </c>
      <c r="J204">
        <v>7.5841691793784902E-2</v>
      </c>
      <c r="K204">
        <v>9.1768454533319693E-2</v>
      </c>
      <c r="L204" t="s">
        <v>856</v>
      </c>
      <c r="M204">
        <v>22.853000000000002</v>
      </c>
      <c r="N204">
        <v>22.183</v>
      </c>
      <c r="O204">
        <v>22.853000000000002</v>
      </c>
      <c r="P204">
        <v>22.853000000000002</v>
      </c>
      <c r="Q204" t="s">
        <v>158</v>
      </c>
      <c r="R204" t="s">
        <v>212</v>
      </c>
      <c r="S204" t="s">
        <v>287</v>
      </c>
      <c r="T204" t="s">
        <v>288</v>
      </c>
      <c r="U204" t="s">
        <v>857</v>
      </c>
      <c r="V204" t="s">
        <v>858</v>
      </c>
      <c r="W204" t="s">
        <v>158</v>
      </c>
      <c r="X204" t="s">
        <v>212</v>
      </c>
      <c r="Y204" t="s">
        <v>287</v>
      </c>
      <c r="Z204" t="s">
        <v>288</v>
      </c>
      <c r="AA204" t="s">
        <v>859</v>
      </c>
      <c r="AB204" t="s">
        <v>860</v>
      </c>
      <c r="AC204">
        <v>10552417</v>
      </c>
    </row>
    <row r="205" spans="1:29" x14ac:dyDescent="0.25">
      <c r="A205">
        <v>102</v>
      </c>
      <c r="B205">
        <v>-1.00459249859098</v>
      </c>
      <c r="C205" t="s">
        <v>861</v>
      </c>
      <c r="D205">
        <v>5.8339762918295998E-2</v>
      </c>
      <c r="E205">
        <f t="shared" si="263"/>
        <v>2.9169881459147999E-2</v>
      </c>
      <c r="F205">
        <f t="shared" ref="F205" si="336">(K205-K204)/2</f>
        <v>-2.0975992690169809E-4</v>
      </c>
      <c r="G205">
        <f t="shared" si="265"/>
        <v>2.8960121532246301E-2</v>
      </c>
      <c r="J205">
        <v>7.5841691793784902E-2</v>
      </c>
      <c r="K205">
        <v>9.1348934679516297E-2</v>
      </c>
      <c r="L205" t="s">
        <v>856</v>
      </c>
      <c r="M205">
        <v>0.67</v>
      </c>
      <c r="N205">
        <v>22.183</v>
      </c>
      <c r="O205">
        <v>0.67</v>
      </c>
      <c r="P205">
        <v>0.67</v>
      </c>
      <c r="Q205" t="s">
        <v>158</v>
      </c>
      <c r="R205" t="s">
        <v>212</v>
      </c>
      <c r="S205" t="s">
        <v>287</v>
      </c>
      <c r="T205" t="s">
        <v>288</v>
      </c>
      <c r="U205" t="s">
        <v>862</v>
      </c>
      <c r="V205" t="s">
        <v>863</v>
      </c>
      <c r="W205" t="s">
        <v>158</v>
      </c>
      <c r="X205" t="s">
        <v>212</v>
      </c>
      <c r="Y205" t="s">
        <v>287</v>
      </c>
      <c r="Z205" t="s">
        <v>288</v>
      </c>
      <c r="AA205" t="s">
        <v>859</v>
      </c>
      <c r="AB205" t="s">
        <v>860</v>
      </c>
      <c r="AC205">
        <v>10552417</v>
      </c>
    </row>
    <row r="206" spans="1:29" x14ac:dyDescent="0.25">
      <c r="A206">
        <v>103</v>
      </c>
      <c r="B206">
        <v>1.0178922320932</v>
      </c>
      <c r="C206" t="s">
        <v>864</v>
      </c>
      <c r="D206">
        <v>0.109604991093278</v>
      </c>
      <c r="E206">
        <f t="shared" si="263"/>
        <v>5.4802495546638998E-2</v>
      </c>
      <c r="F206">
        <f t="shared" ref="F206" si="337">(K206-K207)/2</f>
        <v>1.2831599088220097E-3</v>
      </c>
      <c r="G206">
        <f t="shared" si="265"/>
        <v>5.6085655455461007E-2</v>
      </c>
      <c r="H206">
        <f t="shared" ref="H206" si="338">LARGE(G206:G207,1)/LARGE(G206:G207,2)</f>
        <v>1.0479512644740427</v>
      </c>
      <c r="I206">
        <f t="shared" ref="I206" si="339">IF(AND(G206&gt;G207,M206&lt;M207),H206,IF(AND(G207&gt;G206,M207&lt;M206),H206,(H206*(-1))))</f>
        <v>1.0479512644740427</v>
      </c>
      <c r="J206">
        <v>0.14248648842126199</v>
      </c>
      <c r="K206">
        <v>0.14599838599450601</v>
      </c>
      <c r="L206" t="s">
        <v>865</v>
      </c>
      <c r="M206">
        <v>2.6720000000000002</v>
      </c>
      <c r="N206">
        <v>23.984000000000002</v>
      </c>
      <c r="O206">
        <v>2.6720000000000002</v>
      </c>
      <c r="P206">
        <v>2.6469999999999998</v>
      </c>
      <c r="Q206" t="s">
        <v>158</v>
      </c>
      <c r="R206" t="s">
        <v>212</v>
      </c>
      <c r="S206" t="s">
        <v>244</v>
      </c>
      <c r="T206" t="s">
        <v>820</v>
      </c>
      <c r="U206" t="s">
        <v>823</v>
      </c>
      <c r="V206" t="s">
        <v>866</v>
      </c>
      <c r="W206" t="s">
        <v>158</v>
      </c>
      <c r="X206" t="s">
        <v>212</v>
      </c>
      <c r="Y206" t="s">
        <v>244</v>
      </c>
      <c r="Z206" t="s">
        <v>820</v>
      </c>
      <c r="AA206" t="s">
        <v>867</v>
      </c>
      <c r="AB206" t="s">
        <v>868</v>
      </c>
      <c r="AC206">
        <v>10797034</v>
      </c>
    </row>
    <row r="207" spans="1:29" x14ac:dyDescent="0.25">
      <c r="A207">
        <v>103</v>
      </c>
      <c r="B207">
        <v>1.0178922320932</v>
      </c>
      <c r="C207" t="s">
        <v>869</v>
      </c>
      <c r="D207">
        <v>0.109604991093278</v>
      </c>
      <c r="E207">
        <f t="shared" si="263"/>
        <v>5.4802495546638998E-2</v>
      </c>
      <c r="F207">
        <f t="shared" ref="F207" si="340">(K207-K206)/2</f>
        <v>-1.2831599088220097E-3</v>
      </c>
      <c r="G207">
        <f t="shared" si="265"/>
        <v>5.3519335637816988E-2</v>
      </c>
      <c r="J207">
        <v>0.14248648842126199</v>
      </c>
      <c r="K207">
        <v>0.14343206617686199</v>
      </c>
      <c r="L207" t="s">
        <v>865</v>
      </c>
      <c r="M207">
        <v>26.655999999999999</v>
      </c>
      <c r="N207">
        <v>23.984000000000002</v>
      </c>
      <c r="O207">
        <v>26.655999999999999</v>
      </c>
      <c r="P207">
        <v>26.655999999999999</v>
      </c>
      <c r="Q207" t="s">
        <v>158</v>
      </c>
      <c r="R207" t="s">
        <v>212</v>
      </c>
      <c r="S207" t="s">
        <v>35</v>
      </c>
      <c r="T207" t="s">
        <v>35</v>
      </c>
      <c r="U207" t="s">
        <v>35</v>
      </c>
      <c r="V207" t="s">
        <v>870</v>
      </c>
      <c r="W207" t="s">
        <v>158</v>
      </c>
      <c r="X207" t="s">
        <v>212</v>
      </c>
      <c r="Y207" t="s">
        <v>244</v>
      </c>
      <c r="Z207" t="s">
        <v>820</v>
      </c>
      <c r="AA207" t="s">
        <v>867</v>
      </c>
      <c r="AB207" t="s">
        <v>868</v>
      </c>
      <c r="AC207">
        <v>10797034</v>
      </c>
    </row>
    <row r="208" spans="1:29" x14ac:dyDescent="0.25">
      <c r="A208">
        <v>104</v>
      </c>
      <c r="B208">
        <v>1.0036185497233501</v>
      </c>
      <c r="C208" t="s">
        <v>871</v>
      </c>
      <c r="D208">
        <v>0.130252841773942</v>
      </c>
      <c r="E208">
        <f t="shared" si="263"/>
        <v>6.5126420886971001E-2</v>
      </c>
      <c r="F208">
        <f t="shared" ref="F208" si="341">(K208-K209)/2</f>
        <v>3.088111763610013E-4</v>
      </c>
      <c r="G208">
        <f t="shared" si="265"/>
        <v>6.5435232063332002E-2</v>
      </c>
      <c r="H208">
        <f t="shared" ref="H208" si="342">LARGE(G208:G209,1)/LARGE(G208:G209,2)</f>
        <v>1.0095286196988671</v>
      </c>
      <c r="I208">
        <f t="shared" ref="I208" si="343">IF(AND(G208&gt;G209,M208&lt;M209),H208,IF(AND(G209&gt;G208,M209&lt;M208),H208,(H208*(-1))))</f>
        <v>1.0095286196988671</v>
      </c>
      <c r="J208">
        <v>0.16932869430612499</v>
      </c>
      <c r="K208">
        <v>0.17129991220412499</v>
      </c>
      <c r="L208" t="s">
        <v>872</v>
      </c>
      <c r="M208">
        <v>5.56</v>
      </c>
      <c r="N208">
        <v>20.046700000000001</v>
      </c>
      <c r="O208">
        <v>5.56</v>
      </c>
      <c r="P208">
        <v>5.56</v>
      </c>
      <c r="Q208" t="s">
        <v>158</v>
      </c>
      <c r="R208" t="s">
        <v>212</v>
      </c>
      <c r="S208" t="s">
        <v>244</v>
      </c>
      <c r="T208" t="s">
        <v>820</v>
      </c>
      <c r="U208" t="s">
        <v>873</v>
      </c>
      <c r="V208" t="s">
        <v>874</v>
      </c>
      <c r="W208" t="s">
        <v>158</v>
      </c>
      <c r="X208" t="s">
        <v>212</v>
      </c>
      <c r="Y208" t="s">
        <v>244</v>
      </c>
      <c r="Z208" t="s">
        <v>820</v>
      </c>
      <c r="AA208" t="s">
        <v>875</v>
      </c>
      <c r="AB208" t="s">
        <v>876</v>
      </c>
      <c r="AC208">
        <v>10988661</v>
      </c>
    </row>
    <row r="209" spans="1:29" x14ac:dyDescent="0.25">
      <c r="A209">
        <v>104</v>
      </c>
      <c r="B209">
        <v>1.0036185497233501</v>
      </c>
      <c r="C209" t="s">
        <v>877</v>
      </c>
      <c r="D209">
        <v>0.130252841773942</v>
      </c>
      <c r="E209">
        <f t="shared" si="263"/>
        <v>6.5126420886971001E-2</v>
      </c>
      <c r="F209">
        <f t="shared" ref="F209" si="344">(K209-K208)/2</f>
        <v>-3.088111763610013E-4</v>
      </c>
      <c r="G209">
        <f t="shared" si="265"/>
        <v>6.481760971061E-2</v>
      </c>
      <c r="J209">
        <v>0.16932869430612499</v>
      </c>
      <c r="K209">
        <v>0.17068228985140299</v>
      </c>
      <c r="L209" t="s">
        <v>872</v>
      </c>
      <c r="M209">
        <v>25.6067</v>
      </c>
      <c r="N209">
        <v>20.046700000000001</v>
      </c>
      <c r="O209">
        <v>25.657299999999999</v>
      </c>
      <c r="P209">
        <v>25.556100000000001</v>
      </c>
      <c r="Q209" t="s">
        <v>158</v>
      </c>
      <c r="R209" t="s">
        <v>212</v>
      </c>
      <c r="S209" t="s">
        <v>244</v>
      </c>
      <c r="T209" t="s">
        <v>820</v>
      </c>
      <c r="U209" t="s">
        <v>878</v>
      </c>
      <c r="V209" t="s">
        <v>879</v>
      </c>
      <c r="W209" t="s">
        <v>158</v>
      </c>
      <c r="X209" t="s">
        <v>212</v>
      </c>
      <c r="Y209" t="s">
        <v>244</v>
      </c>
      <c r="Z209" t="s">
        <v>820</v>
      </c>
      <c r="AA209" t="s">
        <v>875</v>
      </c>
      <c r="AB209" t="s">
        <v>876</v>
      </c>
      <c r="AC209">
        <v>10988661</v>
      </c>
    </row>
    <row r="210" spans="1:29" x14ac:dyDescent="0.25">
      <c r="A210">
        <v>105</v>
      </c>
      <c r="B210">
        <v>1.0250358937938799</v>
      </c>
      <c r="C210" t="s">
        <v>880</v>
      </c>
      <c r="D210">
        <v>6.0446894248273597E-2</v>
      </c>
      <c r="E210">
        <f t="shared" si="263"/>
        <v>3.0223447124136799E-2</v>
      </c>
      <c r="F210">
        <f t="shared" ref="F210" si="345">(K210-K211)/2</f>
        <v>1.0028143363961448E-3</v>
      </c>
      <c r="G210">
        <f t="shared" si="265"/>
        <v>3.1226261460532943E-2</v>
      </c>
      <c r="H210">
        <f t="shared" ref="H210" si="346">LARGE(G210:G211,1)/LARGE(G210:G211,2)</f>
        <v>1.0686374140957597</v>
      </c>
      <c r="I210">
        <f t="shared" ref="I210" si="347">IF(AND(G210&gt;G211,M210&lt;M211),H210,IF(AND(G211&gt;G210,M211&lt;M210),H210,(H210*(-1))))</f>
        <v>1.0686374140957597</v>
      </c>
      <c r="J210">
        <v>7.8580962522755704E-2</v>
      </c>
      <c r="K210">
        <v>8.2115757326673894E-2</v>
      </c>
      <c r="L210" t="s">
        <v>881</v>
      </c>
      <c r="M210">
        <v>19.295999999999999</v>
      </c>
      <c r="N210">
        <v>38.602899999999998</v>
      </c>
      <c r="O210">
        <v>19.295999999999999</v>
      </c>
      <c r="P210">
        <v>19.295999999999999</v>
      </c>
      <c r="Q210" t="s">
        <v>158</v>
      </c>
      <c r="R210" t="s">
        <v>407</v>
      </c>
      <c r="S210" t="s">
        <v>408</v>
      </c>
      <c r="T210" t="s">
        <v>769</v>
      </c>
      <c r="U210" t="s">
        <v>882</v>
      </c>
      <c r="V210" t="s">
        <v>883</v>
      </c>
      <c r="W210" t="s">
        <v>158</v>
      </c>
      <c r="X210" t="s">
        <v>407</v>
      </c>
      <c r="Y210" t="s">
        <v>408</v>
      </c>
      <c r="Z210" t="s">
        <v>35</v>
      </c>
      <c r="AA210" t="s">
        <v>35</v>
      </c>
      <c r="AB210" t="s">
        <v>884</v>
      </c>
      <c r="AC210">
        <v>11582461</v>
      </c>
    </row>
    <row r="211" spans="1:29" x14ac:dyDescent="0.25">
      <c r="A211">
        <v>105</v>
      </c>
      <c r="B211">
        <v>1.0250358937938799</v>
      </c>
      <c r="C211" t="s">
        <v>885</v>
      </c>
      <c r="D211">
        <v>6.0446894248273597E-2</v>
      </c>
      <c r="E211">
        <f t="shared" si="263"/>
        <v>3.0223447124136799E-2</v>
      </c>
      <c r="F211">
        <f t="shared" ref="F211" si="348">(K211-K210)/2</f>
        <v>-1.0028143363961448E-3</v>
      </c>
      <c r="G211">
        <f t="shared" si="265"/>
        <v>2.9220632787740654E-2</v>
      </c>
      <c r="J211">
        <v>7.8580962522755704E-2</v>
      </c>
      <c r="K211">
        <v>8.0110128653881604E-2</v>
      </c>
      <c r="L211" t="s">
        <v>881</v>
      </c>
      <c r="M211">
        <v>57.898899999999998</v>
      </c>
      <c r="N211">
        <v>38.602899999999998</v>
      </c>
      <c r="O211">
        <v>55.868000000000002</v>
      </c>
      <c r="P211">
        <v>58.637999999999998</v>
      </c>
      <c r="Q211" t="s">
        <v>158</v>
      </c>
      <c r="R211" t="s">
        <v>407</v>
      </c>
      <c r="S211" t="s">
        <v>408</v>
      </c>
      <c r="T211" t="s">
        <v>769</v>
      </c>
      <c r="U211" t="s">
        <v>882</v>
      </c>
      <c r="V211" t="s">
        <v>886</v>
      </c>
      <c r="W211" t="s">
        <v>158</v>
      </c>
      <c r="X211" t="s">
        <v>407</v>
      </c>
      <c r="Y211" t="s">
        <v>408</v>
      </c>
      <c r="Z211" t="s">
        <v>35</v>
      </c>
      <c r="AA211" t="s">
        <v>35</v>
      </c>
      <c r="AB211" t="s">
        <v>884</v>
      </c>
      <c r="AC211">
        <v>11582461</v>
      </c>
    </row>
    <row r="212" spans="1:29" x14ac:dyDescent="0.25">
      <c r="A212">
        <v>106</v>
      </c>
      <c r="B212">
        <v>1.04549558973082</v>
      </c>
      <c r="C212" t="s">
        <v>887</v>
      </c>
      <c r="D212">
        <v>7.6537880023614002E-2</v>
      </c>
      <c r="E212">
        <f t="shared" si="263"/>
        <v>3.8268940011807001E-2</v>
      </c>
      <c r="F212">
        <f t="shared" ref="F212" si="349">(K212-K213)/2</f>
        <v>2.2796569133365016E-3</v>
      </c>
      <c r="G212">
        <f t="shared" si="265"/>
        <v>4.0548596925143503E-2</v>
      </c>
      <c r="H212">
        <f t="shared" ref="H212" si="350">LARGE(G212:G213,1)/LARGE(G212:G213,2)</f>
        <v>1.1266853194657487</v>
      </c>
      <c r="I212">
        <f t="shared" ref="I212" si="351">IF(AND(G212&gt;G213,M212&lt;M213),H212,IF(AND(G213&gt;G212,M213&lt;M212),H212,(H212*(-1))))</f>
        <v>1.1266853194657487</v>
      </c>
      <c r="J212">
        <v>9.9499244030698195E-2</v>
      </c>
      <c r="K212">
        <v>0.104773726996153</v>
      </c>
      <c r="L212" t="s">
        <v>888</v>
      </c>
      <c r="M212">
        <v>19.295999999999999</v>
      </c>
      <c r="N212">
        <v>38.734000000000002</v>
      </c>
      <c r="O212">
        <v>19.295999999999999</v>
      </c>
      <c r="P212">
        <v>19.295999999999999</v>
      </c>
      <c r="Q212" t="s">
        <v>158</v>
      </c>
      <c r="R212" t="s">
        <v>407</v>
      </c>
      <c r="S212" t="s">
        <v>408</v>
      </c>
      <c r="T212" t="s">
        <v>889</v>
      </c>
      <c r="U212" t="s">
        <v>890</v>
      </c>
      <c r="V212" t="s">
        <v>891</v>
      </c>
      <c r="W212" t="s">
        <v>158</v>
      </c>
      <c r="X212" t="s">
        <v>277</v>
      </c>
      <c r="Y212" t="s">
        <v>35</v>
      </c>
      <c r="Z212" t="s">
        <v>35</v>
      </c>
      <c r="AA212" t="s">
        <v>35</v>
      </c>
      <c r="AB212" t="s">
        <v>892</v>
      </c>
      <c r="AC212">
        <v>11645112</v>
      </c>
    </row>
    <row r="213" spans="1:29" x14ac:dyDescent="0.25">
      <c r="A213">
        <v>106</v>
      </c>
      <c r="B213">
        <v>1.04549558973082</v>
      </c>
      <c r="C213" t="s">
        <v>893</v>
      </c>
      <c r="D213">
        <v>7.6537880023614002E-2</v>
      </c>
      <c r="E213">
        <f t="shared" si="263"/>
        <v>3.8268940011807001E-2</v>
      </c>
      <c r="F213">
        <f t="shared" ref="F213" si="352">(K213-K212)/2</f>
        <v>-2.2796569133365016E-3</v>
      </c>
      <c r="G213">
        <f t="shared" si="265"/>
        <v>3.59892830984705E-2</v>
      </c>
      <c r="J213">
        <v>9.9499244030698195E-2</v>
      </c>
      <c r="K213">
        <v>0.10021441316948</v>
      </c>
      <c r="L213" t="s">
        <v>888</v>
      </c>
      <c r="M213">
        <v>58.03</v>
      </c>
      <c r="N213">
        <v>38.734000000000002</v>
      </c>
      <c r="O213">
        <v>57.804000000000002</v>
      </c>
      <c r="P213">
        <v>59.185000000000002</v>
      </c>
      <c r="Q213" t="s">
        <v>158</v>
      </c>
      <c r="R213" t="s">
        <v>407</v>
      </c>
      <c r="S213" t="s">
        <v>408</v>
      </c>
      <c r="T213" t="s">
        <v>769</v>
      </c>
      <c r="U213" t="s">
        <v>894</v>
      </c>
      <c r="V213" t="s">
        <v>895</v>
      </c>
      <c r="W213" t="s">
        <v>158</v>
      </c>
      <c r="X213" t="s">
        <v>277</v>
      </c>
      <c r="Y213" t="s">
        <v>35</v>
      </c>
      <c r="Z213" t="s">
        <v>35</v>
      </c>
      <c r="AA213" t="s">
        <v>35</v>
      </c>
      <c r="AB213" t="s">
        <v>892</v>
      </c>
      <c r="AC213">
        <v>11645112</v>
      </c>
    </row>
    <row r="214" spans="1:29" x14ac:dyDescent="0.25">
      <c r="A214">
        <v>107</v>
      </c>
      <c r="B214">
        <v>-1.1164064836568599</v>
      </c>
      <c r="C214" t="s">
        <v>896</v>
      </c>
      <c r="D214">
        <v>0.100824403658935</v>
      </c>
      <c r="E214">
        <f t="shared" si="263"/>
        <v>5.0412201829467498E-2</v>
      </c>
      <c r="F214">
        <f t="shared" ref="F214" si="353">(K214-K215)/2</f>
        <v>9.3526933985015048E-3</v>
      </c>
      <c r="G214">
        <f t="shared" si="265"/>
        <v>5.9764895227969003E-2</v>
      </c>
      <c r="H214">
        <f t="shared" ref="H214" si="354">LARGE(G214:G215,1)/LARGE(G214:G215,2)</f>
        <v>1.4555677238185323</v>
      </c>
      <c r="I214">
        <f t="shared" ref="I214" si="355">IF(AND(G214&gt;G215,M214&lt;M215),H214,IF(AND(G215&gt;G214,M215&lt;M214),H214,(H214*(-1))))</f>
        <v>-1.4555677238185323</v>
      </c>
      <c r="J214">
        <v>0.13107172475661499</v>
      </c>
      <c r="K214">
        <v>0.17939563539297701</v>
      </c>
      <c r="L214" t="s">
        <v>302</v>
      </c>
      <c r="M214">
        <v>63.68</v>
      </c>
      <c r="N214">
        <v>25</v>
      </c>
      <c r="O214">
        <v>63.68</v>
      </c>
      <c r="P214">
        <v>63.68</v>
      </c>
      <c r="Q214" t="s">
        <v>158</v>
      </c>
      <c r="R214" t="s">
        <v>897</v>
      </c>
      <c r="S214" t="s">
        <v>35</v>
      </c>
      <c r="T214" t="s">
        <v>35</v>
      </c>
      <c r="U214" t="s">
        <v>35</v>
      </c>
      <c r="V214" t="s">
        <v>898</v>
      </c>
      <c r="W214" t="s">
        <v>158</v>
      </c>
      <c r="X214" t="s">
        <v>212</v>
      </c>
      <c r="Y214" t="s">
        <v>221</v>
      </c>
      <c r="Z214" t="s">
        <v>304</v>
      </c>
      <c r="AA214" t="s">
        <v>305</v>
      </c>
      <c r="AB214" t="s">
        <v>306</v>
      </c>
      <c r="AC214">
        <v>11736833</v>
      </c>
    </row>
    <row r="215" spans="1:29" x14ac:dyDescent="0.25">
      <c r="A215">
        <v>107</v>
      </c>
      <c r="B215">
        <v>-1.1164064836568599</v>
      </c>
      <c r="C215" t="s">
        <v>899</v>
      </c>
      <c r="D215">
        <v>0.100824403658935</v>
      </c>
      <c r="E215">
        <f t="shared" si="263"/>
        <v>5.0412201829467498E-2</v>
      </c>
      <c r="F215">
        <f t="shared" ref="F215" si="356">(K215-K214)/2</f>
        <v>-9.3526933985015048E-3</v>
      </c>
      <c r="G215">
        <f t="shared" si="265"/>
        <v>4.1059508430965994E-2</v>
      </c>
      <c r="J215">
        <v>0.13107172475661499</v>
      </c>
      <c r="K215">
        <v>0.160690248595974</v>
      </c>
      <c r="L215" t="s">
        <v>302</v>
      </c>
      <c r="M215">
        <v>38.68</v>
      </c>
      <c r="N215">
        <v>25</v>
      </c>
      <c r="O215">
        <v>38.68</v>
      </c>
      <c r="P215">
        <v>38.68</v>
      </c>
      <c r="Q215" t="s">
        <v>158</v>
      </c>
      <c r="R215" t="s">
        <v>897</v>
      </c>
      <c r="S215" t="s">
        <v>900</v>
      </c>
      <c r="T215" t="s">
        <v>901</v>
      </c>
      <c r="U215" t="s">
        <v>902</v>
      </c>
      <c r="V215" t="s">
        <v>903</v>
      </c>
      <c r="W215" t="s">
        <v>158</v>
      </c>
      <c r="X215" t="s">
        <v>212</v>
      </c>
      <c r="Y215" t="s">
        <v>221</v>
      </c>
      <c r="Z215" t="s">
        <v>304</v>
      </c>
      <c r="AA215" t="s">
        <v>305</v>
      </c>
      <c r="AB215" t="s">
        <v>306</v>
      </c>
      <c r="AC215">
        <v>11736833</v>
      </c>
    </row>
    <row r="216" spans="1:29" x14ac:dyDescent="0.25">
      <c r="A216">
        <v>108</v>
      </c>
      <c r="B216">
        <v>1.0818925488693201</v>
      </c>
      <c r="C216" t="s">
        <v>904</v>
      </c>
      <c r="D216">
        <v>6.4563638705220999E-2</v>
      </c>
      <c r="E216">
        <f t="shared" si="263"/>
        <v>3.22818193526105E-2</v>
      </c>
      <c r="F216">
        <f t="shared" ref="F216" si="357">(K216-K217)/2</f>
        <v>3.5795557866177483E-3</v>
      </c>
      <c r="G216">
        <f t="shared" si="265"/>
        <v>3.5861375139228248E-2</v>
      </c>
      <c r="H216">
        <f t="shared" ref="H216" si="358">LARGE(G216:G217,1)/LARGE(G216:G217,2)</f>
        <v>1.2494267240203945</v>
      </c>
      <c r="I216">
        <f t="shared" ref="I216" si="359">IF(AND(G216&gt;G217,M216&lt;M217),H216,IF(AND(G217&gt;G216,M217&lt;M216),H216,(H216*(-1))))</f>
        <v>1.2494267240203945</v>
      </c>
      <c r="J216">
        <v>8.3932730316787205E-2</v>
      </c>
      <c r="K216">
        <v>9.4579904698865097E-2</v>
      </c>
      <c r="L216" t="s">
        <v>905</v>
      </c>
      <c r="M216">
        <v>36.692500000000003</v>
      </c>
      <c r="N216">
        <v>23.056999999999999</v>
      </c>
      <c r="O216">
        <v>36.692500000000003</v>
      </c>
      <c r="P216">
        <v>36.692500000000003</v>
      </c>
      <c r="Q216" t="s">
        <v>158</v>
      </c>
      <c r="R216" t="s">
        <v>212</v>
      </c>
      <c r="S216" t="s">
        <v>221</v>
      </c>
      <c r="T216" t="s">
        <v>906</v>
      </c>
      <c r="U216" t="s">
        <v>907</v>
      </c>
      <c r="V216" t="s">
        <v>908</v>
      </c>
      <c r="W216" t="s">
        <v>158</v>
      </c>
      <c r="X216" t="s">
        <v>212</v>
      </c>
      <c r="Y216" t="s">
        <v>221</v>
      </c>
      <c r="Z216" t="s">
        <v>708</v>
      </c>
      <c r="AA216" t="s">
        <v>909</v>
      </c>
      <c r="AB216" t="s">
        <v>910</v>
      </c>
      <c r="AC216">
        <v>12162227</v>
      </c>
    </row>
    <row r="217" spans="1:29" x14ac:dyDescent="0.25">
      <c r="A217">
        <v>108</v>
      </c>
      <c r="B217">
        <v>1.0818925488693201</v>
      </c>
      <c r="C217" t="s">
        <v>911</v>
      </c>
      <c r="D217">
        <v>6.4563638705220999E-2</v>
      </c>
      <c r="E217">
        <f t="shared" si="263"/>
        <v>3.22818193526105E-2</v>
      </c>
      <c r="F217">
        <f t="shared" ref="F217" si="360">(K217-K216)/2</f>
        <v>-3.5795557866177483E-3</v>
      </c>
      <c r="G217">
        <f t="shared" si="265"/>
        <v>2.8702263565992751E-2</v>
      </c>
      <c r="J217">
        <v>8.3932730316787205E-2</v>
      </c>
      <c r="K217">
        <v>8.7420793125629601E-2</v>
      </c>
      <c r="L217" t="s">
        <v>905</v>
      </c>
      <c r="M217">
        <v>59.749499999999998</v>
      </c>
      <c r="N217">
        <v>23.056999999999999</v>
      </c>
      <c r="O217">
        <v>59.734999999999999</v>
      </c>
      <c r="P217">
        <v>59.764000000000003</v>
      </c>
      <c r="Q217" t="s">
        <v>158</v>
      </c>
      <c r="R217" t="s">
        <v>212</v>
      </c>
      <c r="S217" t="s">
        <v>221</v>
      </c>
      <c r="T217" t="s">
        <v>906</v>
      </c>
      <c r="U217" t="s">
        <v>912</v>
      </c>
      <c r="V217" t="s">
        <v>913</v>
      </c>
      <c r="W217" t="s">
        <v>158</v>
      </c>
      <c r="X217" t="s">
        <v>212</v>
      </c>
      <c r="Y217" t="s">
        <v>221</v>
      </c>
      <c r="Z217" t="s">
        <v>708</v>
      </c>
      <c r="AA217" t="s">
        <v>909</v>
      </c>
      <c r="AB217" t="s">
        <v>910</v>
      </c>
      <c r="AC217">
        <v>12162227</v>
      </c>
    </row>
    <row r="218" spans="1:29" x14ac:dyDescent="0.25">
      <c r="A218">
        <v>109</v>
      </c>
      <c r="B218">
        <v>1.07172654211831</v>
      </c>
      <c r="C218" t="s">
        <v>914</v>
      </c>
      <c r="D218">
        <v>0.103378301423594</v>
      </c>
      <c r="E218">
        <f t="shared" si="263"/>
        <v>5.1689150711796999E-2</v>
      </c>
      <c r="F218">
        <f t="shared" ref="F218" si="361">(K218-K219)/2</f>
        <v>-4.9224203000844957E-3</v>
      </c>
      <c r="G218">
        <f t="shared" si="265"/>
        <v>4.6766730411712504E-2</v>
      </c>
      <c r="H218">
        <f t="shared" ref="H218" si="362">LARGE(G218:G219,1)/LARGE(G218:G219,2)</f>
        <v>1.2105094906892058</v>
      </c>
      <c r="I218">
        <f t="shared" ref="I218" si="363">IF(AND(G218&gt;G219,M218&lt;M219),H218,IF(AND(G219&gt;G218,M219&lt;M218),H218,(H218*(-1))))</f>
        <v>1.2105094906892058</v>
      </c>
      <c r="J218">
        <v>0.13439179185067299</v>
      </c>
      <c r="K218">
        <v>0.13725519604628</v>
      </c>
      <c r="L218" t="s">
        <v>915</v>
      </c>
      <c r="M218">
        <v>23.398</v>
      </c>
      <c r="N218">
        <v>20.914670000000001</v>
      </c>
      <c r="O218">
        <v>23.398</v>
      </c>
      <c r="P218">
        <v>23.398</v>
      </c>
      <c r="Q218" t="s">
        <v>158</v>
      </c>
      <c r="R218" t="s">
        <v>277</v>
      </c>
      <c r="S218" t="s">
        <v>488</v>
      </c>
      <c r="T218" t="s">
        <v>489</v>
      </c>
      <c r="U218" t="s">
        <v>916</v>
      </c>
      <c r="V218" t="s">
        <v>917</v>
      </c>
      <c r="W218" t="s">
        <v>158</v>
      </c>
      <c r="X218" t="s">
        <v>277</v>
      </c>
      <c r="Y218" t="s">
        <v>488</v>
      </c>
      <c r="Z218" t="s">
        <v>489</v>
      </c>
      <c r="AA218" t="s">
        <v>918</v>
      </c>
      <c r="AB218" t="s">
        <v>919</v>
      </c>
      <c r="AC218">
        <v>12455032</v>
      </c>
    </row>
    <row r="219" spans="1:29" x14ac:dyDescent="0.25">
      <c r="A219">
        <v>109</v>
      </c>
      <c r="B219">
        <v>1.07172654211831</v>
      </c>
      <c r="C219" t="s">
        <v>920</v>
      </c>
      <c r="D219">
        <v>0.103378301423594</v>
      </c>
      <c r="E219">
        <f t="shared" si="263"/>
        <v>5.1689150711796999E-2</v>
      </c>
      <c r="F219">
        <f t="shared" ref="F219" si="364">(K219-K218)/2</f>
        <v>4.9224203000844957E-3</v>
      </c>
      <c r="G219">
        <f t="shared" si="265"/>
        <v>5.6611571011881495E-2</v>
      </c>
      <c r="J219">
        <v>0.13439179185067299</v>
      </c>
      <c r="K219">
        <v>0.147100036646449</v>
      </c>
      <c r="L219" t="s">
        <v>915</v>
      </c>
      <c r="M219">
        <v>2.48333</v>
      </c>
      <c r="N219">
        <v>20.914670000000001</v>
      </c>
      <c r="O219">
        <v>2.48333</v>
      </c>
      <c r="P219">
        <v>2.48333</v>
      </c>
      <c r="Q219" t="s">
        <v>158</v>
      </c>
      <c r="R219" t="s">
        <v>277</v>
      </c>
      <c r="S219" t="s">
        <v>488</v>
      </c>
      <c r="T219" t="s">
        <v>489</v>
      </c>
      <c r="U219" t="s">
        <v>921</v>
      </c>
      <c r="V219" t="s">
        <v>922</v>
      </c>
      <c r="W219" t="s">
        <v>158</v>
      </c>
      <c r="X219" t="s">
        <v>277</v>
      </c>
      <c r="Y219" t="s">
        <v>488</v>
      </c>
      <c r="Z219" t="s">
        <v>489</v>
      </c>
      <c r="AA219" t="s">
        <v>918</v>
      </c>
      <c r="AB219" t="s">
        <v>919</v>
      </c>
      <c r="AC219">
        <v>12455032</v>
      </c>
    </row>
    <row r="220" spans="1:29" x14ac:dyDescent="0.25">
      <c r="A220">
        <v>110</v>
      </c>
      <c r="B220">
        <v>-1.1728525558810901</v>
      </c>
      <c r="C220" t="s">
        <v>923</v>
      </c>
      <c r="D220">
        <v>0.118712526499787</v>
      </c>
      <c r="E220">
        <f t="shared" si="263"/>
        <v>5.9356263249893501E-2</v>
      </c>
      <c r="F220">
        <f t="shared" ref="F220" si="365">(K220-K221)/2</f>
        <v>-1.3755971438088502E-2</v>
      </c>
      <c r="G220">
        <f t="shared" si="265"/>
        <v>4.5600291811804999E-2</v>
      </c>
      <c r="H220">
        <f t="shared" ref="H220" si="366">LARGE(G220:G221,1)/LARGE(G220:G221,2)</f>
        <v>1.6033282196903555</v>
      </c>
      <c r="I220">
        <f t="shared" ref="I220" si="367">IF(AND(G220&gt;G221,M220&lt;M221),H220,IF(AND(G221&gt;G220,M221&lt;M220),H220,(H220*(-1))))</f>
        <v>-1.6033282196903555</v>
      </c>
      <c r="J220">
        <v>0.15432628444972299</v>
      </c>
      <c r="K220">
        <v>0.15916422372778399</v>
      </c>
      <c r="L220" t="s">
        <v>924</v>
      </c>
      <c r="M220">
        <v>3.51</v>
      </c>
      <c r="N220">
        <v>30.06</v>
      </c>
      <c r="O220">
        <v>3.51</v>
      </c>
      <c r="P220">
        <v>3.51</v>
      </c>
      <c r="Q220" t="s">
        <v>158</v>
      </c>
      <c r="R220" t="s">
        <v>925</v>
      </c>
      <c r="S220" t="s">
        <v>926</v>
      </c>
      <c r="T220" t="s">
        <v>927</v>
      </c>
      <c r="U220" t="s">
        <v>928</v>
      </c>
      <c r="V220" t="s">
        <v>929</v>
      </c>
      <c r="W220" t="s">
        <v>158</v>
      </c>
      <c r="X220" t="s">
        <v>212</v>
      </c>
      <c r="Y220" t="s">
        <v>244</v>
      </c>
      <c r="Z220" t="s">
        <v>930</v>
      </c>
      <c r="AA220" t="s">
        <v>931</v>
      </c>
      <c r="AB220" t="s">
        <v>932</v>
      </c>
      <c r="AC220">
        <v>12510001</v>
      </c>
    </row>
    <row r="221" spans="1:29" x14ac:dyDescent="0.25">
      <c r="A221">
        <v>110</v>
      </c>
      <c r="B221">
        <v>-1.1728525558810901</v>
      </c>
      <c r="C221" t="s">
        <v>933</v>
      </c>
      <c r="D221">
        <v>0.118712526499787</v>
      </c>
      <c r="E221">
        <f t="shared" si="263"/>
        <v>5.9356263249893501E-2</v>
      </c>
      <c r="F221">
        <f t="shared" ref="F221" si="368">(K221-K220)/2</f>
        <v>1.3755971438088502E-2</v>
      </c>
      <c r="G221">
        <f t="shared" si="265"/>
        <v>7.3112234687982003E-2</v>
      </c>
      <c r="J221">
        <v>0.15432628444972299</v>
      </c>
      <c r="K221">
        <v>0.186676166603961</v>
      </c>
      <c r="L221" t="s">
        <v>924</v>
      </c>
      <c r="M221">
        <v>33.57</v>
      </c>
      <c r="N221">
        <v>30.06</v>
      </c>
      <c r="O221">
        <v>33.57</v>
      </c>
      <c r="P221">
        <v>33.57</v>
      </c>
      <c r="Q221" t="s">
        <v>158</v>
      </c>
      <c r="R221" t="s">
        <v>925</v>
      </c>
      <c r="S221" t="s">
        <v>926</v>
      </c>
      <c r="T221" t="s">
        <v>934</v>
      </c>
      <c r="U221" t="s">
        <v>935</v>
      </c>
      <c r="V221" t="s">
        <v>936</v>
      </c>
      <c r="W221" t="s">
        <v>158</v>
      </c>
      <c r="X221" t="s">
        <v>212</v>
      </c>
      <c r="Y221" t="s">
        <v>244</v>
      </c>
      <c r="Z221" t="s">
        <v>930</v>
      </c>
      <c r="AA221" t="s">
        <v>931</v>
      </c>
      <c r="AB221" t="s">
        <v>932</v>
      </c>
      <c r="AC221">
        <v>12510001</v>
      </c>
    </row>
    <row r="222" spans="1:29" x14ac:dyDescent="0.25">
      <c r="A222">
        <v>111</v>
      </c>
      <c r="B222">
        <v>-1.0126185172456601</v>
      </c>
      <c r="C222" t="s">
        <v>937</v>
      </c>
      <c r="D222">
        <v>0.10221954283276</v>
      </c>
      <c r="E222">
        <f t="shared" si="263"/>
        <v>5.1109771416379998E-2</v>
      </c>
      <c r="F222">
        <f t="shared" ref="F222" si="369">(K222-K223)/2</f>
        <v>8.4581803365649244E-4</v>
      </c>
      <c r="G222">
        <f t="shared" si="265"/>
        <v>5.1955589450036491E-2</v>
      </c>
      <c r="H222">
        <f t="shared" ref="H222" si="370">LARGE(G222:G223,1)/LARGE(G222:G223,2)</f>
        <v>1.0336550540390725</v>
      </c>
      <c r="I222">
        <f t="shared" ref="I222" si="371">IF(AND(G222&gt;G223,M222&lt;M223),H222,IF(AND(G223&gt;G222,M223&lt;M222),H222,(H222*(-1))))</f>
        <v>-1.0336550540390725</v>
      </c>
      <c r="J222">
        <v>0.132885405682589</v>
      </c>
      <c r="K222">
        <v>0.13575144946536499</v>
      </c>
      <c r="L222" t="s">
        <v>938</v>
      </c>
      <c r="M222">
        <v>50.668100000000003</v>
      </c>
      <c r="N222">
        <v>21.331299999999999</v>
      </c>
      <c r="O222">
        <v>50.668100000000003</v>
      </c>
      <c r="P222">
        <v>50.668100000000003</v>
      </c>
      <c r="Q222" t="s">
        <v>158</v>
      </c>
      <c r="R222" t="s">
        <v>555</v>
      </c>
      <c r="S222" t="s">
        <v>557</v>
      </c>
      <c r="T222" t="s">
        <v>678</v>
      </c>
      <c r="U222" t="s">
        <v>939</v>
      </c>
      <c r="V222" t="s">
        <v>940</v>
      </c>
      <c r="W222" t="s">
        <v>158</v>
      </c>
      <c r="X222" t="s">
        <v>555</v>
      </c>
      <c r="Y222" t="s">
        <v>557</v>
      </c>
      <c r="Z222" t="s">
        <v>678</v>
      </c>
      <c r="AA222" t="s">
        <v>679</v>
      </c>
      <c r="AB222" t="s">
        <v>941</v>
      </c>
      <c r="AC222">
        <v>12640391</v>
      </c>
    </row>
    <row r="223" spans="1:29" x14ac:dyDescent="0.25">
      <c r="A223">
        <v>111</v>
      </c>
      <c r="B223">
        <v>-1.0126185172456601</v>
      </c>
      <c r="C223" t="s">
        <v>942</v>
      </c>
      <c r="D223">
        <v>0.10221954283276</v>
      </c>
      <c r="E223">
        <f t="shared" si="263"/>
        <v>5.1109771416379998E-2</v>
      </c>
      <c r="F223">
        <f t="shared" ref="F223" si="372">(K223-K222)/2</f>
        <v>-8.4581803365649244E-4</v>
      </c>
      <c r="G223">
        <f t="shared" si="265"/>
        <v>5.0263953382723506E-2</v>
      </c>
      <c r="J223">
        <v>0.132885405682589</v>
      </c>
      <c r="K223">
        <v>0.13405981339805201</v>
      </c>
      <c r="L223" t="s">
        <v>938</v>
      </c>
      <c r="M223">
        <v>29.3368</v>
      </c>
      <c r="N223">
        <v>21.331299999999999</v>
      </c>
      <c r="O223">
        <v>29.3368</v>
      </c>
      <c r="P223">
        <v>29.3368</v>
      </c>
      <c r="Q223" t="s">
        <v>158</v>
      </c>
      <c r="R223" t="s">
        <v>555</v>
      </c>
      <c r="S223" t="s">
        <v>557</v>
      </c>
      <c r="T223" t="s">
        <v>678</v>
      </c>
      <c r="U223" t="s">
        <v>943</v>
      </c>
      <c r="V223" t="s">
        <v>944</v>
      </c>
      <c r="W223" t="s">
        <v>158</v>
      </c>
      <c r="X223" t="s">
        <v>555</v>
      </c>
      <c r="Y223" t="s">
        <v>557</v>
      </c>
      <c r="Z223" t="s">
        <v>678</v>
      </c>
      <c r="AA223" t="s">
        <v>679</v>
      </c>
      <c r="AB223" t="s">
        <v>941</v>
      </c>
      <c r="AC223">
        <v>12640391</v>
      </c>
    </row>
    <row r="224" spans="1:29" x14ac:dyDescent="0.25">
      <c r="A224">
        <v>112</v>
      </c>
      <c r="B224">
        <v>1.06031721873171</v>
      </c>
      <c r="C224" t="s">
        <v>945</v>
      </c>
      <c r="D224">
        <v>0.114692112346157</v>
      </c>
      <c r="E224">
        <f t="shared" si="263"/>
        <v>5.7346056173078502E-2</v>
      </c>
      <c r="F224">
        <f t="shared" ref="F224" si="373">(K224-K225)/2</f>
        <v>-7.3150020365565088E-3</v>
      </c>
      <c r="G224">
        <f t="shared" si="265"/>
        <v>5.0031054136521994E-2</v>
      </c>
      <c r="H224">
        <f t="shared" ref="H224" si="374">LARGE(G224:G225,1)/LARGE(G224:G225,2)</f>
        <v>1.2924184654033366</v>
      </c>
      <c r="I224">
        <f t="shared" ref="I224" si="375">IF(AND(G224&gt;G225,M224&lt;M225),H224,IF(AND(G225&gt;G224,M225&lt;M224),H224,(H224*(-1))))</f>
        <v>1.2924184654033366</v>
      </c>
      <c r="J224">
        <v>0.14909974605000401</v>
      </c>
      <c r="K224">
        <v>0.24255103900241701</v>
      </c>
      <c r="L224" t="s">
        <v>207</v>
      </c>
      <c r="M224">
        <v>32.328099999999999</v>
      </c>
      <c r="N224">
        <v>20.9481</v>
      </c>
      <c r="O224">
        <v>32.328099999999999</v>
      </c>
      <c r="P224">
        <v>32.328099999999999</v>
      </c>
      <c r="Q224" t="s">
        <v>158</v>
      </c>
      <c r="R224" t="s">
        <v>946</v>
      </c>
      <c r="S224" t="s">
        <v>947</v>
      </c>
      <c r="T224" t="s">
        <v>948</v>
      </c>
      <c r="U224" t="s">
        <v>35</v>
      </c>
      <c r="V224" t="s">
        <v>949</v>
      </c>
      <c r="W224" t="s">
        <v>158</v>
      </c>
      <c r="X224" t="s">
        <v>201</v>
      </c>
      <c r="Y224" t="s">
        <v>35</v>
      </c>
      <c r="Z224" t="s">
        <v>35</v>
      </c>
      <c r="AA224" t="s">
        <v>35</v>
      </c>
      <c r="AB224" t="s">
        <v>208</v>
      </c>
      <c r="AC224">
        <v>13230289</v>
      </c>
    </row>
    <row r="225" spans="1:29" x14ac:dyDescent="0.25">
      <c r="A225">
        <v>112</v>
      </c>
      <c r="B225">
        <v>1.06031721873171</v>
      </c>
      <c r="C225" t="s">
        <v>950</v>
      </c>
      <c r="D225">
        <v>0.114692112346157</v>
      </c>
      <c r="E225">
        <f t="shared" si="263"/>
        <v>5.7346056173078502E-2</v>
      </c>
      <c r="F225">
        <f t="shared" ref="F225" si="376">(K225-K224)/2</f>
        <v>7.3150020365565088E-3</v>
      </c>
      <c r="G225">
        <f t="shared" si="265"/>
        <v>6.4661058209635011E-2</v>
      </c>
      <c r="J225">
        <v>0.14909974605000401</v>
      </c>
      <c r="K225">
        <v>0.25718104307553002</v>
      </c>
      <c r="L225" t="s">
        <v>207</v>
      </c>
      <c r="M225">
        <v>11.38</v>
      </c>
      <c r="N225">
        <v>20.9481</v>
      </c>
      <c r="O225">
        <v>11.38</v>
      </c>
      <c r="P225">
        <v>11.38</v>
      </c>
      <c r="Q225" t="s">
        <v>158</v>
      </c>
      <c r="R225" t="s">
        <v>946</v>
      </c>
      <c r="S225" t="s">
        <v>947</v>
      </c>
      <c r="T225" t="s">
        <v>948</v>
      </c>
      <c r="U225" t="s">
        <v>951</v>
      </c>
      <c r="V225" t="s">
        <v>952</v>
      </c>
      <c r="W225" t="s">
        <v>158</v>
      </c>
      <c r="X225" t="s">
        <v>201</v>
      </c>
      <c r="Y225" t="s">
        <v>35</v>
      </c>
      <c r="Z225" t="s">
        <v>35</v>
      </c>
      <c r="AA225" t="s">
        <v>35</v>
      </c>
      <c r="AB225" t="s">
        <v>208</v>
      </c>
      <c r="AC225">
        <v>13230289</v>
      </c>
    </row>
    <row r="226" spans="1:29" x14ac:dyDescent="0.25">
      <c r="A226">
        <v>113</v>
      </c>
      <c r="B226">
        <v>1.05211161636435</v>
      </c>
      <c r="C226" t="s">
        <v>953</v>
      </c>
      <c r="D226">
        <v>6.3096745268009097E-2</v>
      </c>
      <c r="E226">
        <f t="shared" si="263"/>
        <v>3.1548372634004548E-2</v>
      </c>
      <c r="F226">
        <f t="shared" ref="F226" si="377">(K226-K227)/2</f>
        <v>2.5860861510305505E-3</v>
      </c>
      <c r="G226">
        <f t="shared" si="265"/>
        <v>3.4134458785035099E-2</v>
      </c>
      <c r="H226">
        <f t="shared" ref="H226" si="378">LARGE(G226:G227,1)/LARGE(G226:G227,2)</f>
        <v>1.1785830101881514</v>
      </c>
      <c r="I226">
        <f t="shared" ref="I226" si="379">IF(AND(G226&gt;G227,M226&lt;M227),H226,IF(AND(G227&gt;G226,M227&lt;M226),H226,(H226*(-1))))</f>
        <v>1.1785830101881514</v>
      </c>
      <c r="J226">
        <v>8.2025768848411798E-2</v>
      </c>
      <c r="K226">
        <v>0.104423983374242</v>
      </c>
      <c r="L226" t="s">
        <v>954</v>
      </c>
      <c r="M226">
        <v>5.6230799999999999</v>
      </c>
      <c r="N226">
        <v>21.157920000000001</v>
      </c>
      <c r="O226">
        <v>5.6058300000000001</v>
      </c>
      <c r="P226">
        <v>5.6403299999999996</v>
      </c>
      <c r="Q226" t="s">
        <v>158</v>
      </c>
      <c r="R226" t="s">
        <v>212</v>
      </c>
      <c r="S226" t="s">
        <v>754</v>
      </c>
      <c r="T226" t="s">
        <v>955</v>
      </c>
      <c r="U226" t="s">
        <v>956</v>
      </c>
      <c r="V226" t="s">
        <v>957</v>
      </c>
      <c r="W226" t="s">
        <v>158</v>
      </c>
      <c r="X226" t="s">
        <v>212</v>
      </c>
      <c r="Y226" t="s">
        <v>754</v>
      </c>
      <c r="Z226" t="s">
        <v>958</v>
      </c>
      <c r="AA226" t="s">
        <v>959</v>
      </c>
      <c r="AB226" t="s">
        <v>960</v>
      </c>
      <c r="AC226">
        <v>14119278</v>
      </c>
    </row>
    <row r="227" spans="1:29" x14ac:dyDescent="0.25">
      <c r="A227">
        <v>113</v>
      </c>
      <c r="B227">
        <v>1.05211161636435</v>
      </c>
      <c r="C227" t="s">
        <v>961</v>
      </c>
      <c r="D227">
        <v>6.3096745268009097E-2</v>
      </c>
      <c r="E227">
        <f t="shared" si="263"/>
        <v>3.1548372634004548E-2</v>
      </c>
      <c r="F227">
        <f t="shared" ref="F227" si="380">(K227-K226)/2</f>
        <v>-2.5860861510305505E-3</v>
      </c>
      <c r="G227">
        <f t="shared" si="265"/>
        <v>2.8962286482973998E-2</v>
      </c>
      <c r="J227">
        <v>8.2025768848411798E-2</v>
      </c>
      <c r="K227">
        <v>9.9251811072180895E-2</v>
      </c>
      <c r="L227" t="s">
        <v>954</v>
      </c>
      <c r="M227">
        <v>26.780999999999999</v>
      </c>
      <c r="N227">
        <v>21.157920000000001</v>
      </c>
      <c r="O227">
        <v>26.780999999999999</v>
      </c>
      <c r="P227">
        <v>26.780999999999999</v>
      </c>
      <c r="Q227" t="s">
        <v>158</v>
      </c>
      <c r="R227" t="s">
        <v>212</v>
      </c>
      <c r="S227" t="s">
        <v>35</v>
      </c>
      <c r="T227" t="s">
        <v>35</v>
      </c>
      <c r="U227" t="s">
        <v>35</v>
      </c>
      <c r="V227" t="s">
        <v>962</v>
      </c>
      <c r="W227" t="s">
        <v>158</v>
      </c>
      <c r="X227" t="s">
        <v>212</v>
      </c>
      <c r="Y227" t="s">
        <v>754</v>
      </c>
      <c r="Z227" t="s">
        <v>958</v>
      </c>
      <c r="AA227" t="s">
        <v>959</v>
      </c>
      <c r="AB227" t="s">
        <v>960</v>
      </c>
      <c r="AC227">
        <v>14119278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1" max="1" width="14.42578125" bestFit="1" customWidth="1"/>
    <col min="2" max="2" width="22.5703125" bestFit="1" customWidth="1"/>
    <col min="4" max="4" width="20.7109375" bestFit="1" customWidth="1"/>
    <col min="5" max="5" width="14.42578125" bestFit="1" customWidth="1"/>
    <col min="6" max="6" width="22.5703125" bestFit="1" customWidth="1"/>
    <col min="7" max="7" width="12" bestFit="1" customWidth="1"/>
    <col min="9" max="9" width="15.42578125" customWidth="1"/>
    <col min="10" max="10" width="19" bestFit="1" customWidth="1"/>
    <col min="13" max="13" width="15.42578125" customWidth="1"/>
    <col min="19" max="19" width="13.85546875" bestFit="1" customWidth="1"/>
  </cols>
  <sheetData>
    <row r="1" spans="1:14" x14ac:dyDescent="0.25">
      <c r="A1" t="s">
        <v>0</v>
      </c>
      <c r="B1" t="s">
        <v>1006</v>
      </c>
      <c r="D1" s="11" t="s">
        <v>1021</v>
      </c>
      <c r="E1" t="s">
        <v>0</v>
      </c>
      <c r="F1" t="s">
        <v>1006</v>
      </c>
      <c r="G1" t="s">
        <v>3</v>
      </c>
      <c r="I1" t="s">
        <v>1007</v>
      </c>
      <c r="J1" t="s">
        <v>1008</v>
      </c>
      <c r="M1" t="s">
        <v>1007</v>
      </c>
    </row>
    <row r="2" spans="1:14" x14ac:dyDescent="0.25">
      <c r="A2">
        <v>1</v>
      </c>
      <c r="B2">
        <v>1.107239642493578</v>
      </c>
      <c r="E2">
        <v>1</v>
      </c>
      <c r="F2">
        <v>1.107239642493578</v>
      </c>
      <c r="G2">
        <v>7.5067281968935903E-2</v>
      </c>
      <c r="I2" t="s">
        <v>971</v>
      </c>
      <c r="J2" t="s">
        <v>1009</v>
      </c>
      <c r="M2">
        <v>20</v>
      </c>
      <c r="N2">
        <v>3</v>
      </c>
    </row>
    <row r="3" spans="1:14" x14ac:dyDescent="0.25">
      <c r="A3">
        <v>1</v>
      </c>
      <c r="E3">
        <v>1</v>
      </c>
      <c r="G3">
        <v>7.5067281968935903E-2</v>
      </c>
      <c r="I3" t="s">
        <v>973</v>
      </c>
      <c r="J3" t="s">
        <v>1009</v>
      </c>
      <c r="M3">
        <v>8</v>
      </c>
      <c r="N3">
        <v>6</v>
      </c>
    </row>
    <row r="4" spans="1:14" x14ac:dyDescent="0.25">
      <c r="A4">
        <v>2</v>
      </c>
      <c r="B4">
        <v>-1.0153692517625659</v>
      </c>
      <c r="E4">
        <v>2</v>
      </c>
      <c r="F4">
        <v>-1.0153692517625659</v>
      </c>
      <c r="G4">
        <v>0.135812728371043</v>
      </c>
      <c r="I4" t="s">
        <v>975</v>
      </c>
      <c r="J4" t="s">
        <v>1010</v>
      </c>
      <c r="M4">
        <v>17</v>
      </c>
      <c r="N4">
        <v>7</v>
      </c>
    </row>
    <row r="5" spans="1:14" x14ac:dyDescent="0.25">
      <c r="A5">
        <v>2</v>
      </c>
      <c r="E5">
        <v>2</v>
      </c>
      <c r="G5">
        <v>0.135812728371043</v>
      </c>
      <c r="I5" t="s">
        <v>976</v>
      </c>
      <c r="J5" t="s">
        <v>1009</v>
      </c>
      <c r="M5">
        <v>22</v>
      </c>
      <c r="N5">
        <v>14</v>
      </c>
    </row>
    <row r="6" spans="1:14" x14ac:dyDescent="0.25">
      <c r="A6">
        <v>3</v>
      </c>
      <c r="B6">
        <v>1.3756368088034689</v>
      </c>
      <c r="D6" t="s">
        <v>971</v>
      </c>
      <c r="E6">
        <v>3</v>
      </c>
      <c r="F6">
        <v>1.3756368088034689</v>
      </c>
      <c r="G6">
        <v>0.111383495934034</v>
      </c>
      <c r="I6" t="s">
        <v>977</v>
      </c>
      <c r="J6" t="s">
        <v>1011</v>
      </c>
      <c r="M6">
        <v>21</v>
      </c>
      <c r="N6">
        <v>19</v>
      </c>
    </row>
    <row r="7" spans="1:14" x14ac:dyDescent="0.25">
      <c r="A7">
        <v>3</v>
      </c>
      <c r="E7">
        <v>3</v>
      </c>
      <c r="G7">
        <v>0.111383495934034</v>
      </c>
      <c r="I7" t="s">
        <v>978</v>
      </c>
      <c r="J7" t="s">
        <v>1010</v>
      </c>
      <c r="M7">
        <v>100</v>
      </c>
      <c r="N7">
        <v>28</v>
      </c>
    </row>
    <row r="8" spans="1:14" x14ac:dyDescent="0.25">
      <c r="A8">
        <v>4</v>
      </c>
      <c r="B8">
        <v>-1.1817436280644866</v>
      </c>
      <c r="E8">
        <v>4</v>
      </c>
      <c r="F8">
        <v>-1.1817436280644866</v>
      </c>
      <c r="G8">
        <v>0.14701393795678999</v>
      </c>
      <c r="I8" t="s">
        <v>979</v>
      </c>
      <c r="J8" t="s">
        <v>1009</v>
      </c>
      <c r="M8">
        <v>47</v>
      </c>
      <c r="N8">
        <v>30</v>
      </c>
    </row>
    <row r="9" spans="1:14" x14ac:dyDescent="0.25">
      <c r="A9">
        <v>4</v>
      </c>
      <c r="E9">
        <v>4</v>
      </c>
      <c r="G9">
        <v>0.14701393795678999</v>
      </c>
      <c r="I9" t="s">
        <v>980</v>
      </c>
      <c r="J9" t="s">
        <v>1009</v>
      </c>
      <c r="M9">
        <v>81</v>
      </c>
      <c r="N9">
        <v>33</v>
      </c>
    </row>
    <row r="10" spans="1:14" x14ac:dyDescent="0.25">
      <c r="A10">
        <v>5</v>
      </c>
      <c r="B10">
        <v>-1.0992330596815125</v>
      </c>
      <c r="E10">
        <v>5</v>
      </c>
      <c r="F10">
        <v>-1.0992330596815125</v>
      </c>
      <c r="G10">
        <v>0.140238567343239</v>
      </c>
      <c r="I10" t="s">
        <v>981</v>
      </c>
      <c r="J10" t="s">
        <v>1011</v>
      </c>
      <c r="M10">
        <v>63</v>
      </c>
      <c r="N10">
        <v>34</v>
      </c>
    </row>
    <row r="11" spans="1:14" x14ac:dyDescent="0.25">
      <c r="A11">
        <v>5</v>
      </c>
      <c r="E11">
        <v>5</v>
      </c>
      <c r="G11">
        <v>0.140238567343239</v>
      </c>
      <c r="I11" t="s">
        <v>982</v>
      </c>
      <c r="J11" t="s">
        <v>1010</v>
      </c>
      <c r="M11">
        <v>98</v>
      </c>
      <c r="N11">
        <v>35</v>
      </c>
    </row>
    <row r="12" spans="1:14" x14ac:dyDescent="0.25">
      <c r="A12">
        <v>6</v>
      </c>
      <c r="B12">
        <v>-1.0556441825954987</v>
      </c>
      <c r="D12" t="s">
        <v>973</v>
      </c>
      <c r="E12">
        <v>6</v>
      </c>
      <c r="F12">
        <v>-1.0556441825954987</v>
      </c>
      <c r="G12">
        <v>0.14978402584755701</v>
      </c>
      <c r="I12" t="s">
        <v>983</v>
      </c>
      <c r="J12" t="s">
        <v>1009</v>
      </c>
      <c r="M12">
        <v>101</v>
      </c>
      <c r="N12">
        <v>39</v>
      </c>
    </row>
    <row r="13" spans="1:14" x14ac:dyDescent="0.25">
      <c r="A13">
        <v>6</v>
      </c>
      <c r="E13">
        <v>6</v>
      </c>
      <c r="G13">
        <v>0.14978402584755701</v>
      </c>
      <c r="I13" t="s">
        <v>984</v>
      </c>
      <c r="J13" t="s">
        <v>1011</v>
      </c>
      <c r="M13">
        <v>46</v>
      </c>
      <c r="N13">
        <v>40</v>
      </c>
    </row>
    <row r="14" spans="1:14" x14ac:dyDescent="0.25">
      <c r="A14">
        <v>7</v>
      </c>
      <c r="B14">
        <v>-1.500622930378408</v>
      </c>
      <c r="D14" t="s">
        <v>975</v>
      </c>
      <c r="E14">
        <v>7</v>
      </c>
      <c r="F14">
        <v>-1.500622930378408</v>
      </c>
      <c r="G14">
        <v>4.9962454565827798E-2</v>
      </c>
      <c r="I14" t="s">
        <v>985</v>
      </c>
      <c r="J14" t="s">
        <v>1010</v>
      </c>
      <c r="M14">
        <v>79</v>
      </c>
      <c r="N14">
        <v>41</v>
      </c>
    </row>
    <row r="15" spans="1:14" x14ac:dyDescent="0.25">
      <c r="A15">
        <v>7</v>
      </c>
      <c r="E15">
        <v>7</v>
      </c>
      <c r="G15">
        <v>4.9962454565827798E-2</v>
      </c>
      <c r="I15" t="s">
        <v>986</v>
      </c>
      <c r="J15" t="s">
        <v>1010</v>
      </c>
      <c r="M15">
        <v>59</v>
      </c>
      <c r="N15">
        <v>48</v>
      </c>
    </row>
    <row r="16" spans="1:14" x14ac:dyDescent="0.25">
      <c r="A16">
        <v>8</v>
      </c>
      <c r="B16">
        <v>1.0410993260652133</v>
      </c>
      <c r="D16" t="s">
        <v>973</v>
      </c>
      <c r="E16">
        <v>8</v>
      </c>
      <c r="F16">
        <v>1.0410993260652133</v>
      </c>
      <c r="G16">
        <v>0.13037227466009599</v>
      </c>
      <c r="I16" t="s">
        <v>987</v>
      </c>
      <c r="J16" t="s">
        <v>1010</v>
      </c>
      <c r="M16">
        <v>65</v>
      </c>
      <c r="N16">
        <v>50</v>
      </c>
    </row>
    <row r="17" spans="1:14" x14ac:dyDescent="0.25">
      <c r="A17">
        <v>8</v>
      </c>
      <c r="E17">
        <v>8</v>
      </c>
      <c r="G17">
        <v>0.13037227466009599</v>
      </c>
      <c r="I17" t="s">
        <v>988</v>
      </c>
      <c r="J17" t="s">
        <v>1009</v>
      </c>
      <c r="M17">
        <v>60</v>
      </c>
      <c r="N17">
        <v>51</v>
      </c>
    </row>
    <row r="18" spans="1:14" x14ac:dyDescent="0.25">
      <c r="A18">
        <v>9</v>
      </c>
      <c r="B18">
        <v>1.0890686406606214</v>
      </c>
      <c r="E18">
        <v>9</v>
      </c>
      <c r="F18">
        <v>1.0890686406606214</v>
      </c>
      <c r="G18">
        <v>0.13924993044160799</v>
      </c>
      <c r="I18" t="s">
        <v>989</v>
      </c>
      <c r="J18" t="s">
        <v>1010</v>
      </c>
      <c r="M18">
        <v>76</v>
      </c>
      <c r="N18">
        <v>61</v>
      </c>
    </row>
    <row r="19" spans="1:14" x14ac:dyDescent="0.25">
      <c r="A19">
        <v>9</v>
      </c>
      <c r="E19">
        <v>9</v>
      </c>
      <c r="G19">
        <v>0.13924993044160799</v>
      </c>
      <c r="I19" t="s">
        <v>990</v>
      </c>
      <c r="J19" t="s">
        <v>1010</v>
      </c>
      <c r="M19">
        <v>74</v>
      </c>
      <c r="N19">
        <v>69</v>
      </c>
    </row>
    <row r="20" spans="1:14" x14ac:dyDescent="0.25">
      <c r="A20">
        <v>10</v>
      </c>
      <c r="B20">
        <v>1.0219348485864379</v>
      </c>
      <c r="E20">
        <v>10</v>
      </c>
      <c r="F20">
        <v>1.0219348485864379</v>
      </c>
      <c r="G20">
        <v>0.142828368856914</v>
      </c>
      <c r="I20" t="s">
        <v>991</v>
      </c>
      <c r="J20" t="s">
        <v>1010</v>
      </c>
      <c r="M20">
        <v>96</v>
      </c>
      <c r="N20">
        <v>90</v>
      </c>
    </row>
    <row r="21" spans="1:14" x14ac:dyDescent="0.25">
      <c r="A21">
        <v>10</v>
      </c>
      <c r="E21">
        <v>10</v>
      </c>
      <c r="G21">
        <v>0.142828368856914</v>
      </c>
      <c r="I21" t="s">
        <v>992</v>
      </c>
      <c r="J21" t="s">
        <v>1009</v>
      </c>
      <c r="M21">
        <v>106</v>
      </c>
      <c r="N21">
        <v>91</v>
      </c>
    </row>
    <row r="22" spans="1:14" x14ac:dyDescent="0.25">
      <c r="A22">
        <v>11</v>
      </c>
      <c r="B22">
        <v>1.1573818648349354</v>
      </c>
      <c r="E22">
        <v>11</v>
      </c>
      <c r="F22">
        <v>1.1573818648349354</v>
      </c>
      <c r="G22">
        <v>9.60430477347647E-2</v>
      </c>
      <c r="I22" t="s">
        <v>993</v>
      </c>
      <c r="J22" t="s">
        <v>1011</v>
      </c>
      <c r="M22">
        <v>104</v>
      </c>
      <c r="N22">
        <v>103</v>
      </c>
    </row>
    <row r="23" spans="1:14" x14ac:dyDescent="0.25">
      <c r="A23">
        <v>11</v>
      </c>
      <c r="E23">
        <v>11</v>
      </c>
      <c r="G23">
        <v>9.60430477347647E-2</v>
      </c>
    </row>
    <row r="24" spans="1:14" x14ac:dyDescent="0.25">
      <c r="A24">
        <v>12</v>
      </c>
      <c r="B24">
        <v>1.1454153030911114</v>
      </c>
      <c r="E24">
        <v>12</v>
      </c>
      <c r="F24">
        <v>1.1454153030911114</v>
      </c>
      <c r="G24">
        <v>0.115140511708047</v>
      </c>
      <c r="J24" t="s">
        <v>1019</v>
      </c>
    </row>
    <row r="25" spans="1:14" x14ac:dyDescent="0.25">
      <c r="A25">
        <v>12</v>
      </c>
      <c r="E25">
        <v>12</v>
      </c>
      <c r="G25">
        <v>0.115140511708047</v>
      </c>
      <c r="J25" t="s">
        <v>1020</v>
      </c>
    </row>
    <row r="26" spans="1:14" x14ac:dyDescent="0.25">
      <c r="A26">
        <v>13</v>
      </c>
      <c r="B26">
        <v>-1.104367763673245</v>
      </c>
      <c r="E26">
        <v>13</v>
      </c>
      <c r="F26">
        <v>-1.104367763673245</v>
      </c>
      <c r="G26">
        <v>4.43863795973507E-2</v>
      </c>
    </row>
    <row r="27" spans="1:14" x14ac:dyDescent="0.25">
      <c r="A27">
        <v>13</v>
      </c>
      <c r="E27">
        <v>13</v>
      </c>
      <c r="G27">
        <v>4.43863795973507E-2</v>
      </c>
    </row>
    <row r="28" spans="1:14" x14ac:dyDescent="0.25">
      <c r="A28">
        <v>14</v>
      </c>
      <c r="B28">
        <v>-1.2991531616196743</v>
      </c>
      <c r="D28" t="s">
        <v>976</v>
      </c>
      <c r="E28">
        <v>14</v>
      </c>
      <c r="F28">
        <v>-1.2991531616196743</v>
      </c>
      <c r="G28">
        <v>4.8814256125326499E-2</v>
      </c>
    </row>
    <row r="29" spans="1:14" x14ac:dyDescent="0.25">
      <c r="A29">
        <v>14</v>
      </c>
      <c r="E29">
        <v>14</v>
      </c>
      <c r="G29">
        <v>4.8814256125326499E-2</v>
      </c>
    </row>
    <row r="30" spans="1:14" x14ac:dyDescent="0.25">
      <c r="A30">
        <v>15</v>
      </c>
      <c r="B30">
        <v>1.0099880438856199</v>
      </c>
      <c r="E30">
        <v>15</v>
      </c>
      <c r="F30">
        <v>1.0099880438856199</v>
      </c>
      <c r="G30">
        <v>0.14314299486062501</v>
      </c>
    </row>
    <row r="31" spans="1:14" x14ac:dyDescent="0.25">
      <c r="A31">
        <v>15</v>
      </c>
      <c r="E31">
        <v>15</v>
      </c>
      <c r="G31">
        <v>0.14314299486062501</v>
      </c>
    </row>
    <row r="32" spans="1:14" x14ac:dyDescent="0.25">
      <c r="A32">
        <v>16</v>
      </c>
      <c r="B32">
        <v>-1.0547683063174662</v>
      </c>
      <c r="E32">
        <v>16</v>
      </c>
      <c r="F32">
        <v>-1.0547683063174662</v>
      </c>
      <c r="G32">
        <v>0.10645877263483899</v>
      </c>
    </row>
    <row r="33" spans="1:7" x14ac:dyDescent="0.25">
      <c r="A33">
        <v>16</v>
      </c>
      <c r="E33">
        <v>16</v>
      </c>
      <c r="G33">
        <v>0.10645877263483899</v>
      </c>
    </row>
    <row r="34" spans="1:7" x14ac:dyDescent="0.25">
      <c r="A34">
        <v>17</v>
      </c>
      <c r="B34">
        <v>-1.0390749802386925</v>
      </c>
      <c r="D34" t="s">
        <v>975</v>
      </c>
      <c r="E34">
        <v>17</v>
      </c>
      <c r="F34">
        <v>-1.0390749802386925</v>
      </c>
      <c r="G34">
        <v>0.12278828261279</v>
      </c>
    </row>
    <row r="35" spans="1:7" x14ac:dyDescent="0.25">
      <c r="A35">
        <v>17</v>
      </c>
      <c r="E35">
        <v>17</v>
      </c>
      <c r="G35">
        <v>0.12278828261279</v>
      </c>
    </row>
    <row r="36" spans="1:7" x14ac:dyDescent="0.25">
      <c r="A36">
        <v>18</v>
      </c>
      <c r="B36">
        <v>1.3331346877532793</v>
      </c>
      <c r="E36">
        <v>18</v>
      </c>
      <c r="F36">
        <v>1.3331346877532793</v>
      </c>
      <c r="G36">
        <v>8.3476614522365905E-2</v>
      </c>
    </row>
    <row r="37" spans="1:7" x14ac:dyDescent="0.25">
      <c r="A37">
        <v>18</v>
      </c>
      <c r="E37">
        <v>18</v>
      </c>
      <c r="G37">
        <v>8.3476614522365905E-2</v>
      </c>
    </row>
    <row r="38" spans="1:7" x14ac:dyDescent="0.25">
      <c r="A38">
        <v>19</v>
      </c>
      <c r="B38">
        <v>1.8027031935593225</v>
      </c>
      <c r="D38" t="s">
        <v>977</v>
      </c>
      <c r="E38">
        <v>19</v>
      </c>
      <c r="F38">
        <v>1.8027031935593225</v>
      </c>
      <c r="G38">
        <v>6.6170404912469394E-2</v>
      </c>
    </row>
    <row r="39" spans="1:7" x14ac:dyDescent="0.25">
      <c r="A39">
        <v>19</v>
      </c>
      <c r="E39">
        <v>19</v>
      </c>
      <c r="G39">
        <v>6.6170404912469394E-2</v>
      </c>
    </row>
    <row r="40" spans="1:7" x14ac:dyDescent="0.25">
      <c r="A40">
        <v>20</v>
      </c>
      <c r="B40">
        <v>-1.006220174860105</v>
      </c>
      <c r="D40" t="s">
        <v>971</v>
      </c>
      <c r="E40">
        <v>20</v>
      </c>
      <c r="F40">
        <v>-1.006220174860105</v>
      </c>
      <c r="G40">
        <v>8.2917547246630696E-2</v>
      </c>
    </row>
    <row r="41" spans="1:7" x14ac:dyDescent="0.25">
      <c r="A41">
        <v>20</v>
      </c>
      <c r="E41">
        <v>20</v>
      </c>
      <c r="G41">
        <v>8.2917547246630696E-2</v>
      </c>
    </row>
    <row r="42" spans="1:7" x14ac:dyDescent="0.25">
      <c r="A42">
        <v>21</v>
      </c>
      <c r="B42">
        <v>2.7842153363221174</v>
      </c>
      <c r="D42" t="s">
        <v>977</v>
      </c>
      <c r="E42">
        <v>21</v>
      </c>
      <c r="F42">
        <v>2.7842153363221174</v>
      </c>
      <c r="G42">
        <v>6.0899687806814998E-2</v>
      </c>
    </row>
    <row r="43" spans="1:7" x14ac:dyDescent="0.25">
      <c r="A43">
        <v>21</v>
      </c>
      <c r="E43">
        <v>21</v>
      </c>
      <c r="G43">
        <v>6.0899687806814998E-2</v>
      </c>
    </row>
    <row r="44" spans="1:7" x14ac:dyDescent="0.25">
      <c r="A44">
        <v>22</v>
      </c>
      <c r="B44">
        <v>1.0200488797592104</v>
      </c>
      <c r="D44" t="s">
        <v>976</v>
      </c>
      <c r="E44">
        <v>22</v>
      </c>
      <c r="F44">
        <v>1.0200488797592104</v>
      </c>
      <c r="G44">
        <v>5.66220422055142E-2</v>
      </c>
    </row>
    <row r="45" spans="1:7" x14ac:dyDescent="0.25">
      <c r="A45">
        <v>22</v>
      </c>
      <c r="E45">
        <v>22</v>
      </c>
      <c r="G45">
        <v>5.66220422055142E-2</v>
      </c>
    </row>
    <row r="46" spans="1:7" x14ac:dyDescent="0.25">
      <c r="A46">
        <v>23</v>
      </c>
      <c r="B46">
        <v>-1.4629665215145529</v>
      </c>
      <c r="E46">
        <v>23</v>
      </c>
      <c r="F46">
        <v>-1.4629665215145529</v>
      </c>
      <c r="G46">
        <v>3.14715866576291E-2</v>
      </c>
    </row>
    <row r="47" spans="1:7" x14ac:dyDescent="0.25">
      <c r="A47">
        <v>23</v>
      </c>
      <c r="E47">
        <v>23</v>
      </c>
      <c r="G47">
        <v>3.14715866576291E-2</v>
      </c>
    </row>
    <row r="48" spans="1:7" x14ac:dyDescent="0.25">
      <c r="A48">
        <v>24</v>
      </c>
      <c r="B48">
        <v>-1.4488043036976668</v>
      </c>
      <c r="E48">
        <v>24</v>
      </c>
      <c r="F48">
        <v>-1.4488043036976668</v>
      </c>
      <c r="G48">
        <v>0.113254384480846</v>
      </c>
    </row>
    <row r="49" spans="1:7" x14ac:dyDescent="0.25">
      <c r="A49">
        <v>24</v>
      </c>
      <c r="E49">
        <v>24</v>
      </c>
      <c r="G49">
        <v>0.113254384480846</v>
      </c>
    </row>
    <row r="50" spans="1:7" x14ac:dyDescent="0.25">
      <c r="A50">
        <v>25</v>
      </c>
      <c r="B50">
        <v>1.031232985433743</v>
      </c>
      <c r="E50">
        <v>25</v>
      </c>
      <c r="F50">
        <v>1.031232985433743</v>
      </c>
      <c r="G50">
        <v>0.128788987448474</v>
      </c>
    </row>
    <row r="51" spans="1:7" x14ac:dyDescent="0.25">
      <c r="A51">
        <v>25</v>
      </c>
      <c r="E51">
        <v>25</v>
      </c>
      <c r="G51">
        <v>0.128788987448474</v>
      </c>
    </row>
    <row r="52" spans="1:7" x14ac:dyDescent="0.25">
      <c r="A52">
        <v>26</v>
      </c>
      <c r="B52">
        <v>-1.0280008481460923</v>
      </c>
      <c r="E52">
        <v>26</v>
      </c>
      <c r="F52">
        <v>-1.0280008481460923</v>
      </c>
      <c r="G52">
        <v>0.12620559312749899</v>
      </c>
    </row>
    <row r="53" spans="1:7" x14ac:dyDescent="0.25">
      <c r="A53">
        <v>26</v>
      </c>
      <c r="E53">
        <v>26</v>
      </c>
      <c r="G53">
        <v>0.12620559312749899</v>
      </c>
    </row>
    <row r="54" spans="1:7" x14ac:dyDescent="0.25">
      <c r="A54">
        <v>27</v>
      </c>
      <c r="B54">
        <v>1.3642273004741567</v>
      </c>
      <c r="E54">
        <v>27</v>
      </c>
      <c r="F54">
        <v>1.3642273004741567</v>
      </c>
      <c r="G54">
        <v>0.14025225296213001</v>
      </c>
    </row>
    <row r="55" spans="1:7" x14ac:dyDescent="0.25">
      <c r="A55">
        <v>27</v>
      </c>
      <c r="E55">
        <v>27</v>
      </c>
      <c r="G55">
        <v>0.14025225296213001</v>
      </c>
    </row>
    <row r="56" spans="1:7" x14ac:dyDescent="0.25">
      <c r="A56">
        <v>28</v>
      </c>
      <c r="B56">
        <v>-1.0146542325287957</v>
      </c>
      <c r="D56" t="s">
        <v>978</v>
      </c>
      <c r="E56">
        <v>28</v>
      </c>
      <c r="F56">
        <v>-1.0146542325287957</v>
      </c>
      <c r="G56">
        <v>0.14623124961103401</v>
      </c>
    </row>
    <row r="57" spans="1:7" x14ac:dyDescent="0.25">
      <c r="A57">
        <v>28</v>
      </c>
      <c r="E57">
        <v>28</v>
      </c>
      <c r="G57">
        <v>0.14623124961103401</v>
      </c>
    </row>
    <row r="58" spans="1:7" x14ac:dyDescent="0.25">
      <c r="A58">
        <v>29</v>
      </c>
      <c r="B58">
        <v>1.0908681044850452</v>
      </c>
      <c r="E58">
        <v>29</v>
      </c>
      <c r="F58">
        <v>1.0908681044850452</v>
      </c>
      <c r="G58">
        <v>0.11812567638377</v>
      </c>
    </row>
    <row r="59" spans="1:7" x14ac:dyDescent="0.25">
      <c r="A59">
        <v>29</v>
      </c>
      <c r="E59">
        <v>29</v>
      </c>
      <c r="G59">
        <v>0.11812567638377</v>
      </c>
    </row>
    <row r="60" spans="1:7" x14ac:dyDescent="0.25">
      <c r="A60">
        <v>30</v>
      </c>
      <c r="B60">
        <v>-1.0151326316864457</v>
      </c>
      <c r="D60" t="s">
        <v>979</v>
      </c>
      <c r="E60">
        <v>30</v>
      </c>
      <c r="F60">
        <v>-1.0151326316864457</v>
      </c>
      <c r="G60">
        <v>0.123763653236374</v>
      </c>
    </row>
    <row r="61" spans="1:7" x14ac:dyDescent="0.25">
      <c r="A61">
        <v>30</v>
      </c>
      <c r="E61">
        <v>30</v>
      </c>
      <c r="G61">
        <v>0.123763653236374</v>
      </c>
    </row>
    <row r="62" spans="1:7" x14ac:dyDescent="0.25">
      <c r="A62">
        <v>31</v>
      </c>
      <c r="B62">
        <v>1.0131427928875996</v>
      </c>
      <c r="E62">
        <v>31</v>
      </c>
      <c r="F62">
        <v>1.0131427928875996</v>
      </c>
      <c r="G62">
        <v>0.118754577171082</v>
      </c>
    </row>
    <row r="63" spans="1:7" x14ac:dyDescent="0.25">
      <c r="A63">
        <v>31</v>
      </c>
      <c r="E63">
        <v>31</v>
      </c>
      <c r="G63">
        <v>0.118754577171082</v>
      </c>
    </row>
    <row r="64" spans="1:7" x14ac:dyDescent="0.25">
      <c r="A64">
        <v>32</v>
      </c>
      <c r="B64">
        <v>1.7536582969926289</v>
      </c>
      <c r="E64">
        <v>32</v>
      </c>
      <c r="F64">
        <v>1.7536582969926289</v>
      </c>
      <c r="G64">
        <v>2.7062309633128501E-2</v>
      </c>
    </row>
    <row r="65" spans="1:7" x14ac:dyDescent="0.25">
      <c r="A65">
        <v>32</v>
      </c>
      <c r="E65">
        <v>32</v>
      </c>
      <c r="G65">
        <v>2.7062309633128501E-2</v>
      </c>
    </row>
    <row r="66" spans="1:7" x14ac:dyDescent="0.25">
      <c r="A66">
        <v>33</v>
      </c>
      <c r="B66">
        <v>-1.0041009594356227</v>
      </c>
      <c r="D66" t="s">
        <v>980</v>
      </c>
      <c r="E66">
        <v>33</v>
      </c>
      <c r="F66">
        <v>-1.0041009594356227</v>
      </c>
      <c r="G66">
        <v>0.105156231825735</v>
      </c>
    </row>
    <row r="67" spans="1:7" x14ac:dyDescent="0.25">
      <c r="A67">
        <v>33</v>
      </c>
      <c r="E67">
        <v>33</v>
      </c>
      <c r="G67">
        <v>0.105156231825735</v>
      </c>
    </row>
    <row r="68" spans="1:7" x14ac:dyDescent="0.25">
      <c r="A68">
        <v>34</v>
      </c>
      <c r="B68">
        <v>1.0444320040712802</v>
      </c>
      <c r="D68" t="s">
        <v>981</v>
      </c>
      <c r="E68">
        <v>34</v>
      </c>
      <c r="F68">
        <v>1.0444320040712802</v>
      </c>
      <c r="G68">
        <v>0.126349224053316</v>
      </c>
    </row>
    <row r="69" spans="1:7" x14ac:dyDescent="0.25">
      <c r="A69">
        <v>34</v>
      </c>
      <c r="E69">
        <v>34</v>
      </c>
      <c r="G69">
        <v>0.126349224053316</v>
      </c>
    </row>
    <row r="70" spans="1:7" x14ac:dyDescent="0.25">
      <c r="A70">
        <v>35</v>
      </c>
      <c r="B70">
        <v>-1.0013748473078472</v>
      </c>
      <c r="D70" t="s">
        <v>982</v>
      </c>
      <c r="E70">
        <v>35</v>
      </c>
      <c r="F70">
        <v>-1.0013748473078472</v>
      </c>
      <c r="G70">
        <v>0.14046536971818999</v>
      </c>
    </row>
    <row r="71" spans="1:7" x14ac:dyDescent="0.25">
      <c r="A71">
        <v>35</v>
      </c>
      <c r="E71">
        <v>35</v>
      </c>
      <c r="G71">
        <v>0.14046536971818999</v>
      </c>
    </row>
    <row r="72" spans="1:7" x14ac:dyDescent="0.25">
      <c r="A72">
        <v>36</v>
      </c>
      <c r="B72">
        <v>-1.3101398274535283</v>
      </c>
      <c r="E72">
        <v>36</v>
      </c>
      <c r="F72">
        <v>-1.3101398274535283</v>
      </c>
      <c r="G72">
        <v>5.3284773117757298E-2</v>
      </c>
    </row>
    <row r="73" spans="1:7" x14ac:dyDescent="0.25">
      <c r="A73">
        <v>36</v>
      </c>
      <c r="E73">
        <v>36</v>
      </c>
      <c r="G73">
        <v>5.3284773117757298E-2</v>
      </c>
    </row>
    <row r="74" spans="1:7" x14ac:dyDescent="0.25">
      <c r="A74">
        <v>37</v>
      </c>
      <c r="B74">
        <v>-1.1946674853615515</v>
      </c>
      <c r="E74">
        <v>37</v>
      </c>
      <c r="F74">
        <v>-1.1946674853615515</v>
      </c>
      <c r="G74">
        <v>8.7291033096658505E-2</v>
      </c>
    </row>
    <row r="75" spans="1:7" x14ac:dyDescent="0.25">
      <c r="A75">
        <v>37</v>
      </c>
      <c r="E75">
        <v>37</v>
      </c>
      <c r="G75">
        <v>8.7291033096658505E-2</v>
      </c>
    </row>
    <row r="76" spans="1:7" x14ac:dyDescent="0.25">
      <c r="A76">
        <v>38</v>
      </c>
      <c r="B76">
        <v>-1.0420585067878387</v>
      </c>
      <c r="E76">
        <v>38</v>
      </c>
      <c r="F76">
        <v>-1.0420585067878387</v>
      </c>
      <c r="G76">
        <v>0.106167802424012</v>
      </c>
    </row>
    <row r="77" spans="1:7" x14ac:dyDescent="0.25">
      <c r="A77">
        <v>38</v>
      </c>
      <c r="E77">
        <v>38</v>
      </c>
      <c r="G77">
        <v>0.106167802424012</v>
      </c>
    </row>
    <row r="78" spans="1:7" x14ac:dyDescent="0.25">
      <c r="A78">
        <v>39</v>
      </c>
      <c r="B78">
        <v>1.1317138276075296</v>
      </c>
      <c r="D78" t="s">
        <v>983</v>
      </c>
      <c r="E78">
        <v>39</v>
      </c>
      <c r="F78">
        <v>1.1317138276075296</v>
      </c>
      <c r="G78">
        <v>8.9063344841179504E-2</v>
      </c>
    </row>
    <row r="79" spans="1:7" x14ac:dyDescent="0.25">
      <c r="A79">
        <v>39</v>
      </c>
      <c r="E79">
        <v>39</v>
      </c>
      <c r="G79">
        <v>8.9063344841179504E-2</v>
      </c>
    </row>
    <row r="80" spans="1:7" x14ac:dyDescent="0.25">
      <c r="A80">
        <v>40</v>
      </c>
      <c r="B80">
        <v>1.0152641567423</v>
      </c>
      <c r="D80" t="s">
        <v>984</v>
      </c>
      <c r="E80">
        <v>40</v>
      </c>
      <c r="F80">
        <v>1.0152641567423</v>
      </c>
      <c r="G80">
        <v>0.11060683859415101</v>
      </c>
    </row>
    <row r="81" spans="1:7" x14ac:dyDescent="0.25">
      <c r="A81">
        <v>40</v>
      </c>
      <c r="E81">
        <v>40</v>
      </c>
      <c r="G81">
        <v>0.11060683859415101</v>
      </c>
    </row>
    <row r="82" spans="1:7" x14ac:dyDescent="0.25">
      <c r="A82">
        <v>41</v>
      </c>
      <c r="B82">
        <v>-1.0628177367695391</v>
      </c>
      <c r="D82" t="s">
        <v>985</v>
      </c>
      <c r="E82">
        <v>41</v>
      </c>
      <c r="F82">
        <v>-1.0628177367695391</v>
      </c>
      <c r="G82">
        <v>9.3357957666248603E-2</v>
      </c>
    </row>
    <row r="83" spans="1:7" x14ac:dyDescent="0.25">
      <c r="A83">
        <v>41</v>
      </c>
      <c r="E83">
        <v>41</v>
      </c>
      <c r="G83">
        <v>9.3357957666248603E-2</v>
      </c>
    </row>
    <row r="84" spans="1:7" x14ac:dyDescent="0.25">
      <c r="A84">
        <v>42</v>
      </c>
      <c r="B84">
        <v>1.0486095648645939</v>
      </c>
      <c r="E84">
        <v>42</v>
      </c>
      <c r="F84">
        <v>1.0486095648645939</v>
      </c>
      <c r="G84">
        <v>0.11609582084860599</v>
      </c>
    </row>
    <row r="85" spans="1:7" x14ac:dyDescent="0.25">
      <c r="A85">
        <v>42</v>
      </c>
      <c r="E85">
        <v>42</v>
      </c>
      <c r="G85">
        <v>0.11609582084860599</v>
      </c>
    </row>
    <row r="86" spans="1:7" x14ac:dyDescent="0.25">
      <c r="A86">
        <v>43</v>
      </c>
      <c r="B86">
        <v>-1.0222743696007386</v>
      </c>
      <c r="E86">
        <v>43</v>
      </c>
      <c r="F86">
        <v>-1.0222743696007386</v>
      </c>
      <c r="G86">
        <v>0.130000952403239</v>
      </c>
    </row>
    <row r="87" spans="1:7" x14ac:dyDescent="0.25">
      <c r="A87">
        <v>43</v>
      </c>
      <c r="E87">
        <v>43</v>
      </c>
      <c r="G87">
        <v>0.130000952403239</v>
      </c>
    </row>
    <row r="88" spans="1:7" x14ac:dyDescent="0.25">
      <c r="A88">
        <v>44</v>
      </c>
      <c r="B88">
        <v>-1.0094047459078266</v>
      </c>
      <c r="E88">
        <v>44</v>
      </c>
      <c r="F88">
        <v>-1.0094047459078266</v>
      </c>
      <c r="G88">
        <v>0.146279431120306</v>
      </c>
    </row>
    <row r="89" spans="1:7" x14ac:dyDescent="0.25">
      <c r="A89">
        <v>44</v>
      </c>
      <c r="E89">
        <v>44</v>
      </c>
      <c r="G89">
        <v>0.146279431120306</v>
      </c>
    </row>
    <row r="90" spans="1:7" x14ac:dyDescent="0.25">
      <c r="A90">
        <v>45</v>
      </c>
      <c r="B90">
        <v>1.049700754864425</v>
      </c>
      <c r="E90">
        <v>45</v>
      </c>
      <c r="F90">
        <v>1.049700754864425</v>
      </c>
      <c r="G90">
        <v>0.12007535784008599</v>
      </c>
    </row>
    <row r="91" spans="1:7" x14ac:dyDescent="0.25">
      <c r="A91">
        <v>45</v>
      </c>
      <c r="E91">
        <v>45</v>
      </c>
      <c r="G91">
        <v>0.12007535784008599</v>
      </c>
    </row>
    <row r="92" spans="1:7" x14ac:dyDescent="0.25">
      <c r="A92">
        <v>46</v>
      </c>
      <c r="B92">
        <v>1.0404855710730463</v>
      </c>
      <c r="D92" t="s">
        <v>984</v>
      </c>
      <c r="E92">
        <v>46</v>
      </c>
      <c r="F92">
        <v>1.0404855710730463</v>
      </c>
      <c r="G92">
        <v>0.107237014213479</v>
      </c>
    </row>
    <row r="93" spans="1:7" x14ac:dyDescent="0.25">
      <c r="A93">
        <v>46</v>
      </c>
      <c r="E93">
        <v>46</v>
      </c>
      <c r="G93">
        <v>0.107237014213479</v>
      </c>
    </row>
    <row r="94" spans="1:7" x14ac:dyDescent="0.25">
      <c r="A94">
        <v>47</v>
      </c>
      <c r="B94">
        <v>1.1572509356675025</v>
      </c>
      <c r="D94" t="s">
        <v>979</v>
      </c>
      <c r="E94">
        <v>47</v>
      </c>
      <c r="F94">
        <v>1.1572509356675025</v>
      </c>
      <c r="G94">
        <v>9.6285217166434706E-2</v>
      </c>
    </row>
    <row r="95" spans="1:7" x14ac:dyDescent="0.25">
      <c r="A95">
        <v>47</v>
      </c>
      <c r="E95">
        <v>47</v>
      </c>
      <c r="G95">
        <v>9.6285217166434706E-2</v>
      </c>
    </row>
    <row r="96" spans="1:7" x14ac:dyDescent="0.25">
      <c r="A96">
        <v>48</v>
      </c>
      <c r="B96">
        <v>-1.0137616163743128</v>
      </c>
      <c r="D96" t="s">
        <v>986</v>
      </c>
      <c r="E96">
        <v>48</v>
      </c>
      <c r="F96">
        <v>-1.0137616163743128</v>
      </c>
      <c r="G96">
        <v>0.14645758962569899</v>
      </c>
    </row>
    <row r="97" spans="1:7" x14ac:dyDescent="0.25">
      <c r="A97">
        <v>48</v>
      </c>
      <c r="E97">
        <v>48</v>
      </c>
      <c r="G97">
        <v>0.14645758962569899</v>
      </c>
    </row>
    <row r="98" spans="1:7" x14ac:dyDescent="0.25">
      <c r="A98">
        <v>49</v>
      </c>
      <c r="B98">
        <v>1.1061617509474155</v>
      </c>
      <c r="E98">
        <v>49</v>
      </c>
      <c r="F98">
        <v>1.1061617509474155</v>
      </c>
      <c r="G98">
        <v>0.120577866719702</v>
      </c>
    </row>
    <row r="99" spans="1:7" x14ac:dyDescent="0.25">
      <c r="A99">
        <v>49</v>
      </c>
      <c r="E99">
        <v>49</v>
      </c>
      <c r="G99">
        <v>0.120577866719702</v>
      </c>
    </row>
    <row r="100" spans="1:7" x14ac:dyDescent="0.25">
      <c r="A100">
        <v>50</v>
      </c>
      <c r="B100">
        <v>-1.0395520387138055</v>
      </c>
      <c r="D100" t="s">
        <v>987</v>
      </c>
      <c r="E100">
        <v>50</v>
      </c>
      <c r="F100">
        <v>-1.0395520387138055</v>
      </c>
      <c r="G100">
        <v>0.140870565135224</v>
      </c>
    </row>
    <row r="101" spans="1:7" x14ac:dyDescent="0.25">
      <c r="A101">
        <v>50</v>
      </c>
      <c r="E101">
        <v>50</v>
      </c>
      <c r="G101">
        <v>0.140870565135224</v>
      </c>
    </row>
    <row r="102" spans="1:7" x14ac:dyDescent="0.25">
      <c r="A102">
        <v>51</v>
      </c>
      <c r="B102">
        <v>-1.0243728960427532</v>
      </c>
      <c r="D102" t="s">
        <v>988</v>
      </c>
      <c r="E102">
        <v>51</v>
      </c>
      <c r="F102">
        <v>-1.0243728960427532</v>
      </c>
      <c r="G102">
        <v>0.121952397453804</v>
      </c>
    </row>
    <row r="103" spans="1:7" x14ac:dyDescent="0.25">
      <c r="A103">
        <v>51</v>
      </c>
      <c r="E103">
        <v>51</v>
      </c>
      <c r="G103">
        <v>0.121952397453804</v>
      </c>
    </row>
    <row r="104" spans="1:7" x14ac:dyDescent="0.25">
      <c r="A104">
        <v>52</v>
      </c>
      <c r="B104">
        <v>-1.6684287623654068</v>
      </c>
      <c r="E104">
        <v>52</v>
      </c>
      <c r="F104">
        <v>-1.6684287623654068</v>
      </c>
      <c r="G104">
        <v>8.59029408385589E-2</v>
      </c>
    </row>
    <row r="105" spans="1:7" x14ac:dyDescent="0.25">
      <c r="A105">
        <v>52</v>
      </c>
      <c r="E105">
        <v>52</v>
      </c>
      <c r="G105">
        <v>8.59029408385589E-2</v>
      </c>
    </row>
    <row r="106" spans="1:7" x14ac:dyDescent="0.25">
      <c r="A106">
        <v>53</v>
      </c>
      <c r="B106">
        <v>1.010315228147733</v>
      </c>
      <c r="E106">
        <v>53</v>
      </c>
      <c r="F106">
        <v>1.010315228147733</v>
      </c>
      <c r="G106">
        <v>0.142491717517436</v>
      </c>
    </row>
    <row r="107" spans="1:7" x14ac:dyDescent="0.25">
      <c r="A107">
        <v>53</v>
      </c>
      <c r="E107">
        <v>53</v>
      </c>
      <c r="G107">
        <v>0.142491717517436</v>
      </c>
    </row>
    <row r="108" spans="1:7" x14ac:dyDescent="0.25">
      <c r="A108">
        <v>54</v>
      </c>
      <c r="B108">
        <v>1.1031980265976047</v>
      </c>
      <c r="E108">
        <v>54</v>
      </c>
      <c r="F108">
        <v>1.1031980265976047</v>
      </c>
      <c r="G108">
        <v>9.9889916380583699E-2</v>
      </c>
    </row>
    <row r="109" spans="1:7" x14ac:dyDescent="0.25">
      <c r="A109">
        <v>54</v>
      </c>
      <c r="E109">
        <v>54</v>
      </c>
      <c r="G109">
        <v>9.9889916380583699E-2</v>
      </c>
    </row>
    <row r="110" spans="1:7" x14ac:dyDescent="0.25">
      <c r="A110">
        <v>55</v>
      </c>
      <c r="B110">
        <v>1.3610725746714196</v>
      </c>
      <c r="E110">
        <v>55</v>
      </c>
      <c r="F110">
        <v>1.3610725746714196</v>
      </c>
      <c r="G110">
        <v>1.44363645217437E-2</v>
      </c>
    </row>
    <row r="111" spans="1:7" x14ac:dyDescent="0.25">
      <c r="A111">
        <v>55</v>
      </c>
      <c r="E111">
        <v>55</v>
      </c>
      <c r="G111">
        <v>1.44363645217437E-2</v>
      </c>
    </row>
    <row r="112" spans="1:7" x14ac:dyDescent="0.25">
      <c r="A112">
        <v>56</v>
      </c>
      <c r="B112">
        <v>-1.0247673179065968</v>
      </c>
      <c r="E112">
        <v>56</v>
      </c>
      <c r="F112">
        <v>-1.0247673179065968</v>
      </c>
      <c r="G112">
        <v>9.7860468977713402E-2</v>
      </c>
    </row>
    <row r="113" spans="1:7" x14ac:dyDescent="0.25">
      <c r="A113">
        <v>56</v>
      </c>
      <c r="E113">
        <v>56</v>
      </c>
      <c r="G113">
        <v>9.7860468977713402E-2</v>
      </c>
    </row>
    <row r="114" spans="1:7" x14ac:dyDescent="0.25">
      <c r="A114">
        <v>57</v>
      </c>
      <c r="B114">
        <v>1.0255723891140149</v>
      </c>
      <c r="E114">
        <v>57</v>
      </c>
      <c r="F114">
        <v>1.0255723891140149</v>
      </c>
      <c r="G114">
        <v>0.12831521614073599</v>
      </c>
    </row>
    <row r="115" spans="1:7" x14ac:dyDescent="0.25">
      <c r="A115">
        <v>57</v>
      </c>
      <c r="E115">
        <v>57</v>
      </c>
      <c r="G115">
        <v>0.12831521614073599</v>
      </c>
    </row>
    <row r="116" spans="1:7" x14ac:dyDescent="0.25">
      <c r="A116">
        <v>58</v>
      </c>
      <c r="B116">
        <v>1.0078521395535902</v>
      </c>
      <c r="E116">
        <v>58</v>
      </c>
      <c r="F116">
        <v>1.0078521395535902</v>
      </c>
      <c r="G116">
        <v>0.131024727370361</v>
      </c>
    </row>
    <row r="117" spans="1:7" x14ac:dyDescent="0.25">
      <c r="A117">
        <v>58</v>
      </c>
      <c r="E117">
        <v>58</v>
      </c>
      <c r="G117">
        <v>0.131024727370361</v>
      </c>
    </row>
    <row r="118" spans="1:7" x14ac:dyDescent="0.25">
      <c r="A118">
        <v>59</v>
      </c>
      <c r="B118">
        <v>-1.0920036691198249</v>
      </c>
      <c r="D118" t="s">
        <v>986</v>
      </c>
      <c r="E118">
        <v>59</v>
      </c>
      <c r="F118">
        <v>-1.0920036691198249</v>
      </c>
      <c r="G118">
        <v>9.8392020501250593E-2</v>
      </c>
    </row>
    <row r="119" spans="1:7" x14ac:dyDescent="0.25">
      <c r="A119">
        <v>59</v>
      </c>
      <c r="E119">
        <v>59</v>
      </c>
      <c r="G119">
        <v>9.8392020501250593E-2</v>
      </c>
    </row>
    <row r="120" spans="1:7" x14ac:dyDescent="0.25">
      <c r="A120">
        <v>60</v>
      </c>
      <c r="B120">
        <v>1.326542780049661</v>
      </c>
      <c r="D120" t="s">
        <v>988</v>
      </c>
      <c r="E120">
        <v>60</v>
      </c>
      <c r="F120">
        <v>1.326542780049661</v>
      </c>
      <c r="G120">
        <v>0.13862949007012401</v>
      </c>
    </row>
    <row r="121" spans="1:7" x14ac:dyDescent="0.25">
      <c r="A121">
        <v>60</v>
      </c>
      <c r="E121">
        <v>60</v>
      </c>
      <c r="G121">
        <v>0.13862949007012401</v>
      </c>
    </row>
    <row r="122" spans="1:7" x14ac:dyDescent="0.25">
      <c r="A122">
        <v>61</v>
      </c>
      <c r="B122">
        <v>-1.0349097202738895</v>
      </c>
      <c r="D122" t="s">
        <v>989</v>
      </c>
      <c r="E122">
        <v>61</v>
      </c>
      <c r="F122">
        <v>-1.0349097202738895</v>
      </c>
      <c r="G122">
        <v>0.10176119847789999</v>
      </c>
    </row>
    <row r="123" spans="1:7" x14ac:dyDescent="0.25">
      <c r="A123">
        <v>61</v>
      </c>
      <c r="E123">
        <v>61</v>
      </c>
      <c r="G123">
        <v>0.10176119847789999</v>
      </c>
    </row>
    <row r="124" spans="1:7" x14ac:dyDescent="0.25">
      <c r="A124">
        <v>62</v>
      </c>
      <c r="B124">
        <v>1.0221861140276747</v>
      </c>
      <c r="E124">
        <v>62</v>
      </c>
      <c r="F124">
        <v>1.0221861140276747</v>
      </c>
      <c r="G124">
        <v>0.10366385727046699</v>
      </c>
    </row>
    <row r="125" spans="1:7" x14ac:dyDescent="0.25">
      <c r="A125">
        <v>62</v>
      </c>
      <c r="E125">
        <v>62</v>
      </c>
      <c r="G125">
        <v>0.10366385727046699</v>
      </c>
    </row>
    <row r="126" spans="1:7" x14ac:dyDescent="0.25">
      <c r="A126">
        <v>63</v>
      </c>
      <c r="B126">
        <v>1.0176831997807188</v>
      </c>
      <c r="D126" t="s">
        <v>981</v>
      </c>
      <c r="E126">
        <v>63</v>
      </c>
      <c r="F126">
        <v>1.0176831997807188</v>
      </c>
      <c r="G126">
        <v>0.140349128732846</v>
      </c>
    </row>
    <row r="127" spans="1:7" x14ac:dyDescent="0.25">
      <c r="A127">
        <v>63</v>
      </c>
      <c r="E127">
        <v>63</v>
      </c>
      <c r="G127">
        <v>0.140349128732846</v>
      </c>
    </row>
    <row r="128" spans="1:7" x14ac:dyDescent="0.25">
      <c r="A128">
        <v>64</v>
      </c>
      <c r="B128">
        <v>-1.0551026378139288</v>
      </c>
      <c r="E128">
        <v>64</v>
      </c>
      <c r="F128">
        <v>-1.0551026378139288</v>
      </c>
      <c r="G128">
        <v>8.8205675007628007E-2</v>
      </c>
    </row>
    <row r="129" spans="1:7" x14ac:dyDescent="0.25">
      <c r="A129">
        <v>64</v>
      </c>
      <c r="E129">
        <v>64</v>
      </c>
      <c r="G129">
        <v>8.8205675007628007E-2</v>
      </c>
    </row>
    <row r="130" spans="1:7" x14ac:dyDescent="0.25">
      <c r="A130">
        <v>65</v>
      </c>
      <c r="B130">
        <v>-1.4745230392513522</v>
      </c>
      <c r="D130" t="s">
        <v>987</v>
      </c>
      <c r="E130">
        <v>65</v>
      </c>
      <c r="F130">
        <v>-1.4745230392513522</v>
      </c>
      <c r="G130">
        <v>0.121609579147027</v>
      </c>
    </row>
    <row r="131" spans="1:7" x14ac:dyDescent="0.25">
      <c r="A131">
        <v>65</v>
      </c>
      <c r="E131">
        <v>65</v>
      </c>
      <c r="G131">
        <v>0.121609579147027</v>
      </c>
    </row>
    <row r="132" spans="1:7" x14ac:dyDescent="0.25">
      <c r="A132">
        <v>66</v>
      </c>
      <c r="B132">
        <v>-1.2188091316616518</v>
      </c>
      <c r="E132">
        <v>66</v>
      </c>
      <c r="F132">
        <v>-1.2188091316616518</v>
      </c>
      <c r="G132">
        <v>0.114629497747291</v>
      </c>
    </row>
    <row r="133" spans="1:7" x14ac:dyDescent="0.25">
      <c r="A133">
        <v>66</v>
      </c>
      <c r="E133">
        <v>66</v>
      </c>
      <c r="G133">
        <v>0.114629497747291</v>
      </c>
    </row>
    <row r="134" spans="1:7" x14ac:dyDescent="0.25">
      <c r="A134">
        <v>67</v>
      </c>
      <c r="B134">
        <v>1.1224578579215654</v>
      </c>
      <c r="E134">
        <v>67</v>
      </c>
      <c r="F134">
        <v>1.1224578579215654</v>
      </c>
      <c r="G134">
        <v>0.12136119170559199</v>
      </c>
    </row>
    <row r="135" spans="1:7" x14ac:dyDescent="0.25">
      <c r="A135">
        <v>67</v>
      </c>
      <c r="E135">
        <v>67</v>
      </c>
      <c r="G135">
        <v>0.12136119170559199</v>
      </c>
    </row>
    <row r="136" spans="1:7" x14ac:dyDescent="0.25">
      <c r="A136">
        <v>68</v>
      </c>
      <c r="B136">
        <v>1.004135021917314</v>
      </c>
      <c r="E136">
        <v>68</v>
      </c>
      <c r="F136">
        <v>1.004135021917314</v>
      </c>
      <c r="G136">
        <v>0.118889399268113</v>
      </c>
    </row>
    <row r="137" spans="1:7" x14ac:dyDescent="0.25">
      <c r="A137">
        <v>68</v>
      </c>
      <c r="E137">
        <v>68</v>
      </c>
      <c r="G137">
        <v>0.118889399268113</v>
      </c>
    </row>
    <row r="138" spans="1:7" x14ac:dyDescent="0.25">
      <c r="A138">
        <v>69</v>
      </c>
      <c r="B138">
        <v>-1.0007669222219582</v>
      </c>
      <c r="D138" t="s">
        <v>990</v>
      </c>
      <c r="E138">
        <v>69</v>
      </c>
      <c r="F138">
        <v>-1.0007669222219582</v>
      </c>
      <c r="G138">
        <v>0.102090463810287</v>
      </c>
    </row>
    <row r="139" spans="1:7" x14ac:dyDescent="0.25">
      <c r="A139">
        <v>69</v>
      </c>
      <c r="E139">
        <v>69</v>
      </c>
      <c r="G139">
        <v>0.102090463810287</v>
      </c>
    </row>
    <row r="140" spans="1:7" x14ac:dyDescent="0.25">
      <c r="A140">
        <v>70</v>
      </c>
      <c r="B140">
        <v>-1.4348011259936277</v>
      </c>
      <c r="E140">
        <v>70</v>
      </c>
      <c r="F140">
        <v>-1.4348011259936277</v>
      </c>
      <c r="G140">
        <v>0.10652442974283199</v>
      </c>
    </row>
    <row r="141" spans="1:7" x14ac:dyDescent="0.25">
      <c r="A141">
        <v>70</v>
      </c>
      <c r="E141">
        <v>70</v>
      </c>
      <c r="G141">
        <v>0.10652442974283199</v>
      </c>
    </row>
    <row r="142" spans="1:7" x14ac:dyDescent="0.25">
      <c r="A142">
        <v>71</v>
      </c>
      <c r="B142">
        <v>-1.4451573488932112</v>
      </c>
      <c r="E142">
        <v>71</v>
      </c>
      <c r="F142">
        <v>-1.4451573488932112</v>
      </c>
      <c r="G142">
        <v>6.8485668250807694E-2</v>
      </c>
    </row>
    <row r="143" spans="1:7" x14ac:dyDescent="0.25">
      <c r="A143">
        <v>71</v>
      </c>
      <c r="E143">
        <v>71</v>
      </c>
      <c r="G143">
        <v>6.8485668250807694E-2</v>
      </c>
    </row>
    <row r="144" spans="1:7" x14ac:dyDescent="0.25">
      <c r="A144">
        <v>72</v>
      </c>
      <c r="B144">
        <v>1.2545051520044386</v>
      </c>
      <c r="E144">
        <v>72</v>
      </c>
      <c r="F144">
        <v>1.2545051520044386</v>
      </c>
      <c r="G144">
        <v>8.6235213452100307E-2</v>
      </c>
    </row>
    <row r="145" spans="1:7" x14ac:dyDescent="0.25">
      <c r="A145">
        <v>72</v>
      </c>
      <c r="E145">
        <v>72</v>
      </c>
      <c r="G145">
        <v>8.6235213452100307E-2</v>
      </c>
    </row>
    <row r="146" spans="1:7" x14ac:dyDescent="0.25">
      <c r="A146">
        <v>73</v>
      </c>
      <c r="B146">
        <v>-1.4732260518022793</v>
      </c>
      <c r="E146">
        <v>73</v>
      </c>
      <c r="F146">
        <v>-1.4732260518022793</v>
      </c>
      <c r="G146">
        <v>5.1030245722069101E-2</v>
      </c>
    </row>
    <row r="147" spans="1:7" x14ac:dyDescent="0.25">
      <c r="A147">
        <v>73</v>
      </c>
      <c r="E147">
        <v>73</v>
      </c>
      <c r="G147">
        <v>5.1030245722069101E-2</v>
      </c>
    </row>
    <row r="148" spans="1:7" x14ac:dyDescent="0.25">
      <c r="A148">
        <v>74</v>
      </c>
      <c r="B148">
        <v>-1.0015629031986466</v>
      </c>
      <c r="D148" t="s">
        <v>990</v>
      </c>
      <c r="E148">
        <v>74</v>
      </c>
      <c r="F148">
        <v>-1.0015629031986466</v>
      </c>
      <c r="G148">
        <v>0.104364046076197</v>
      </c>
    </row>
    <row r="149" spans="1:7" x14ac:dyDescent="0.25">
      <c r="A149">
        <v>74</v>
      </c>
      <c r="E149">
        <v>74</v>
      </c>
      <c r="G149">
        <v>0.104364046076197</v>
      </c>
    </row>
    <row r="150" spans="1:7" x14ac:dyDescent="0.25">
      <c r="A150">
        <v>75</v>
      </c>
      <c r="B150">
        <v>1.1677628139461254</v>
      </c>
      <c r="E150">
        <v>75</v>
      </c>
      <c r="F150">
        <v>1.1677628139461254</v>
      </c>
      <c r="G150">
        <v>0.11386298970388201</v>
      </c>
    </row>
    <row r="151" spans="1:7" x14ac:dyDescent="0.25">
      <c r="A151">
        <v>75</v>
      </c>
      <c r="E151">
        <v>75</v>
      </c>
      <c r="G151">
        <v>0.11386298970388201</v>
      </c>
    </row>
    <row r="152" spans="1:7" x14ac:dyDescent="0.25">
      <c r="A152">
        <v>76</v>
      </c>
      <c r="B152">
        <v>-1.054651878581607</v>
      </c>
      <c r="D152" t="s">
        <v>989</v>
      </c>
      <c r="E152">
        <v>76</v>
      </c>
      <c r="F152">
        <v>-1.054651878581607</v>
      </c>
      <c r="G152">
        <v>9.8618638093547595E-2</v>
      </c>
    </row>
    <row r="153" spans="1:7" x14ac:dyDescent="0.25">
      <c r="A153">
        <v>76</v>
      </c>
      <c r="E153">
        <v>76</v>
      </c>
      <c r="G153">
        <v>9.8618638093547595E-2</v>
      </c>
    </row>
    <row r="154" spans="1:7" x14ac:dyDescent="0.25">
      <c r="A154">
        <v>77</v>
      </c>
      <c r="B154">
        <v>1.002034822657329</v>
      </c>
      <c r="E154">
        <v>77</v>
      </c>
      <c r="F154">
        <v>1.002034822657329</v>
      </c>
      <c r="G154">
        <v>0.10530522322958</v>
      </c>
    </row>
    <row r="155" spans="1:7" x14ac:dyDescent="0.25">
      <c r="A155">
        <v>77</v>
      </c>
      <c r="E155">
        <v>77</v>
      </c>
      <c r="G155">
        <v>0.10530522322958</v>
      </c>
    </row>
    <row r="156" spans="1:7" x14ac:dyDescent="0.25">
      <c r="A156">
        <v>78</v>
      </c>
      <c r="B156">
        <v>-1.3331264125657412</v>
      </c>
      <c r="E156">
        <v>78</v>
      </c>
      <c r="F156">
        <v>-1.3331264125657412</v>
      </c>
      <c r="G156">
        <v>6.3470613537949597E-2</v>
      </c>
    </row>
    <row r="157" spans="1:7" x14ac:dyDescent="0.25">
      <c r="A157">
        <v>78</v>
      </c>
      <c r="E157">
        <v>78</v>
      </c>
      <c r="G157">
        <v>6.3470613537949597E-2</v>
      </c>
    </row>
    <row r="158" spans="1:7" x14ac:dyDescent="0.25">
      <c r="A158">
        <v>79</v>
      </c>
      <c r="B158">
        <v>-1.0073303293523865</v>
      </c>
      <c r="D158" t="s">
        <v>985</v>
      </c>
      <c r="E158">
        <v>79</v>
      </c>
      <c r="F158">
        <v>-1.0073303293523865</v>
      </c>
      <c r="G158">
        <v>0.13847393777591499</v>
      </c>
    </row>
    <row r="159" spans="1:7" x14ac:dyDescent="0.25">
      <c r="A159">
        <v>79</v>
      </c>
      <c r="E159">
        <v>79</v>
      </c>
      <c r="G159">
        <v>0.13847393777591499</v>
      </c>
    </row>
    <row r="160" spans="1:7" x14ac:dyDescent="0.25">
      <c r="A160">
        <v>80</v>
      </c>
      <c r="B160">
        <v>1.2942839055164654</v>
      </c>
      <c r="E160">
        <v>80</v>
      </c>
      <c r="F160">
        <v>1.2942839055164654</v>
      </c>
      <c r="G160">
        <v>0.121420038239829</v>
      </c>
    </row>
    <row r="161" spans="1:7" x14ac:dyDescent="0.25">
      <c r="A161">
        <v>80</v>
      </c>
      <c r="E161">
        <v>80</v>
      </c>
      <c r="G161">
        <v>0.121420038239829</v>
      </c>
    </row>
    <row r="162" spans="1:7" x14ac:dyDescent="0.25">
      <c r="A162">
        <v>81</v>
      </c>
      <c r="B162">
        <v>1.0915486286304683</v>
      </c>
      <c r="D162" t="s">
        <v>980</v>
      </c>
      <c r="E162">
        <v>81</v>
      </c>
      <c r="F162">
        <v>1.0915486286304683</v>
      </c>
      <c r="G162">
        <v>0.119945723555265</v>
      </c>
    </row>
    <row r="163" spans="1:7" x14ac:dyDescent="0.25">
      <c r="A163">
        <v>81</v>
      </c>
      <c r="E163">
        <v>81</v>
      </c>
      <c r="G163">
        <v>0.119945723555265</v>
      </c>
    </row>
    <row r="164" spans="1:7" x14ac:dyDescent="0.25">
      <c r="A164">
        <v>82</v>
      </c>
      <c r="B164">
        <v>-1.0135987000607065</v>
      </c>
      <c r="E164">
        <v>82</v>
      </c>
      <c r="F164">
        <v>-1.0135987000607065</v>
      </c>
      <c r="G164">
        <v>0.12935330072006701</v>
      </c>
    </row>
    <row r="165" spans="1:7" x14ac:dyDescent="0.25">
      <c r="A165">
        <v>82</v>
      </c>
      <c r="E165">
        <v>82</v>
      </c>
      <c r="G165">
        <v>0.12935330072006701</v>
      </c>
    </row>
    <row r="166" spans="1:7" x14ac:dyDescent="0.25">
      <c r="A166">
        <v>83</v>
      </c>
      <c r="B166">
        <v>-1.2239724125317777</v>
      </c>
      <c r="E166">
        <v>83</v>
      </c>
      <c r="F166">
        <v>-1.2239724125317777</v>
      </c>
      <c r="G166">
        <v>6.4391449851356294E-2</v>
      </c>
    </row>
    <row r="167" spans="1:7" x14ac:dyDescent="0.25">
      <c r="A167">
        <v>83</v>
      </c>
      <c r="E167">
        <v>83</v>
      </c>
      <c r="G167">
        <v>6.4391449851356294E-2</v>
      </c>
    </row>
    <row r="168" spans="1:7" x14ac:dyDescent="0.25">
      <c r="A168">
        <v>84</v>
      </c>
      <c r="B168">
        <v>-1.1302317772060575</v>
      </c>
      <c r="E168">
        <v>84</v>
      </c>
      <c r="F168">
        <v>-1.1302317772060575</v>
      </c>
      <c r="G168">
        <v>0.12090226381666801</v>
      </c>
    </row>
    <row r="169" spans="1:7" x14ac:dyDescent="0.25">
      <c r="A169">
        <v>84</v>
      </c>
      <c r="E169">
        <v>84</v>
      </c>
      <c r="G169">
        <v>0.12090226381666801</v>
      </c>
    </row>
    <row r="170" spans="1:7" x14ac:dyDescent="0.25">
      <c r="A170">
        <v>85</v>
      </c>
      <c r="B170">
        <v>-1.4924917438027649</v>
      </c>
      <c r="E170">
        <v>85</v>
      </c>
      <c r="F170">
        <v>-1.4924917438027649</v>
      </c>
      <c r="G170">
        <v>0.103896333198955</v>
      </c>
    </row>
    <row r="171" spans="1:7" x14ac:dyDescent="0.25">
      <c r="A171">
        <v>85</v>
      </c>
      <c r="E171">
        <v>85</v>
      </c>
      <c r="G171">
        <v>0.103896333198955</v>
      </c>
    </row>
    <row r="172" spans="1:7" x14ac:dyDescent="0.25">
      <c r="A172">
        <v>86</v>
      </c>
      <c r="B172">
        <v>-1.1033078635026194</v>
      </c>
      <c r="E172">
        <v>86</v>
      </c>
      <c r="F172">
        <v>-1.1033078635026194</v>
      </c>
      <c r="G172">
        <v>0.100802453818308</v>
      </c>
    </row>
    <row r="173" spans="1:7" x14ac:dyDescent="0.25">
      <c r="A173">
        <v>86</v>
      </c>
      <c r="E173">
        <v>86</v>
      </c>
      <c r="G173">
        <v>0.100802453818308</v>
      </c>
    </row>
    <row r="174" spans="1:7" x14ac:dyDescent="0.25">
      <c r="A174">
        <v>87</v>
      </c>
      <c r="B174">
        <v>1.1551516749319273</v>
      </c>
      <c r="E174">
        <v>87</v>
      </c>
      <c r="F174">
        <v>1.1551516749319273</v>
      </c>
      <c r="G174">
        <v>0.105073318121901</v>
      </c>
    </row>
    <row r="175" spans="1:7" x14ac:dyDescent="0.25">
      <c r="A175">
        <v>87</v>
      </c>
      <c r="E175">
        <v>87</v>
      </c>
      <c r="G175">
        <v>0.105073318121901</v>
      </c>
    </row>
    <row r="176" spans="1:7" x14ac:dyDescent="0.25">
      <c r="A176">
        <v>88</v>
      </c>
      <c r="B176">
        <v>-1.3708624868052368</v>
      </c>
      <c r="E176">
        <v>88</v>
      </c>
      <c r="F176">
        <v>-1.3708624868052368</v>
      </c>
      <c r="G176">
        <v>8.1280388981904803E-2</v>
      </c>
    </row>
    <row r="177" spans="1:7" x14ac:dyDescent="0.25">
      <c r="A177">
        <v>88</v>
      </c>
      <c r="E177">
        <v>88</v>
      </c>
      <c r="G177">
        <v>8.1280388981904803E-2</v>
      </c>
    </row>
    <row r="178" spans="1:7" x14ac:dyDescent="0.25">
      <c r="A178">
        <v>89</v>
      </c>
      <c r="B178">
        <v>-1.206786712222752</v>
      </c>
      <c r="E178">
        <v>89</v>
      </c>
      <c r="F178">
        <v>-1.206786712222752</v>
      </c>
      <c r="G178">
        <v>0.12599352048831799</v>
      </c>
    </row>
    <row r="179" spans="1:7" x14ac:dyDescent="0.25">
      <c r="A179">
        <v>89</v>
      </c>
      <c r="E179">
        <v>89</v>
      </c>
      <c r="G179">
        <v>0.12599352048831799</v>
      </c>
    </row>
    <row r="180" spans="1:7" x14ac:dyDescent="0.25">
      <c r="A180">
        <v>90</v>
      </c>
      <c r="B180">
        <v>-1.0035026979301147</v>
      </c>
      <c r="D180" t="s">
        <v>991</v>
      </c>
      <c r="E180">
        <v>90</v>
      </c>
      <c r="F180">
        <v>-1.0035026979301147</v>
      </c>
      <c r="G180">
        <v>0.12904438385146699</v>
      </c>
    </row>
    <row r="181" spans="1:7" x14ac:dyDescent="0.25">
      <c r="A181">
        <v>90</v>
      </c>
      <c r="E181">
        <v>90</v>
      </c>
      <c r="G181">
        <v>0.12904438385146699</v>
      </c>
    </row>
    <row r="182" spans="1:7" x14ac:dyDescent="0.25">
      <c r="A182">
        <v>91</v>
      </c>
      <c r="B182">
        <v>-1.1791460843144288</v>
      </c>
      <c r="D182" t="s">
        <v>992</v>
      </c>
      <c r="E182">
        <v>91</v>
      </c>
      <c r="F182">
        <v>-1.1791460843144288</v>
      </c>
      <c r="G182">
        <v>8.6087690300399006E-2</v>
      </c>
    </row>
    <row r="183" spans="1:7" x14ac:dyDescent="0.25">
      <c r="A183">
        <v>91</v>
      </c>
      <c r="E183">
        <v>91</v>
      </c>
      <c r="G183">
        <v>8.6087690300399006E-2</v>
      </c>
    </row>
    <row r="184" spans="1:7" x14ac:dyDescent="0.25">
      <c r="A184">
        <v>92</v>
      </c>
      <c r="B184">
        <v>1.1022158549238941</v>
      </c>
      <c r="E184">
        <v>92</v>
      </c>
      <c r="F184">
        <v>1.1022158549238941</v>
      </c>
      <c r="G184">
        <v>0.10019244065563</v>
      </c>
    </row>
    <row r="185" spans="1:7" x14ac:dyDescent="0.25">
      <c r="A185">
        <v>92</v>
      </c>
      <c r="E185">
        <v>92</v>
      </c>
      <c r="G185">
        <v>0.10019244065563</v>
      </c>
    </row>
    <row r="186" spans="1:7" x14ac:dyDescent="0.25">
      <c r="A186">
        <v>93</v>
      </c>
      <c r="B186">
        <v>-1.0146845033747682</v>
      </c>
      <c r="E186">
        <v>93</v>
      </c>
      <c r="F186">
        <v>-1.0146845033747682</v>
      </c>
      <c r="G186">
        <v>4.4344758330084499E-2</v>
      </c>
    </row>
    <row r="187" spans="1:7" x14ac:dyDescent="0.25">
      <c r="A187">
        <v>93</v>
      </c>
      <c r="E187">
        <v>93</v>
      </c>
      <c r="G187">
        <v>4.4344758330084499E-2</v>
      </c>
    </row>
    <row r="188" spans="1:7" x14ac:dyDescent="0.25">
      <c r="A188">
        <v>94</v>
      </c>
      <c r="B188">
        <v>1.2308440981424358</v>
      </c>
      <c r="E188">
        <v>94</v>
      </c>
      <c r="F188">
        <v>1.2308440981424358</v>
      </c>
      <c r="G188">
        <v>8.7491900091867802E-2</v>
      </c>
    </row>
    <row r="189" spans="1:7" x14ac:dyDescent="0.25">
      <c r="A189">
        <v>94</v>
      </c>
      <c r="E189">
        <v>94</v>
      </c>
      <c r="G189">
        <v>8.7491900091867802E-2</v>
      </c>
    </row>
    <row r="190" spans="1:7" x14ac:dyDescent="0.25">
      <c r="A190">
        <v>95</v>
      </c>
      <c r="B190">
        <v>1.3218901727834917</v>
      </c>
      <c r="E190">
        <v>95</v>
      </c>
      <c r="F190">
        <v>1.3218901727834917</v>
      </c>
      <c r="G190">
        <v>0.11353774906625801</v>
      </c>
    </row>
    <row r="191" spans="1:7" x14ac:dyDescent="0.25">
      <c r="A191">
        <v>95</v>
      </c>
      <c r="E191">
        <v>95</v>
      </c>
      <c r="G191">
        <v>0.11353774906625801</v>
      </c>
    </row>
    <row r="192" spans="1:7" x14ac:dyDescent="0.25">
      <c r="A192">
        <v>96</v>
      </c>
      <c r="B192">
        <v>-1.0028593003211299</v>
      </c>
      <c r="D192" t="s">
        <v>991</v>
      </c>
      <c r="E192">
        <v>96</v>
      </c>
      <c r="F192">
        <v>-1.0028593003211299</v>
      </c>
      <c r="G192">
        <v>0.145779799507362</v>
      </c>
    </row>
    <row r="193" spans="1:7" x14ac:dyDescent="0.25">
      <c r="A193">
        <v>96</v>
      </c>
      <c r="E193">
        <v>96</v>
      </c>
      <c r="G193">
        <v>0.145779799507362</v>
      </c>
    </row>
    <row r="194" spans="1:7" x14ac:dyDescent="0.25">
      <c r="A194">
        <v>97</v>
      </c>
      <c r="B194">
        <v>-1.0548111870230301</v>
      </c>
      <c r="E194">
        <v>97</v>
      </c>
      <c r="F194">
        <v>-1.0548111870230301</v>
      </c>
      <c r="G194">
        <v>0.11455255331759499</v>
      </c>
    </row>
    <row r="195" spans="1:7" x14ac:dyDescent="0.25">
      <c r="A195">
        <v>97</v>
      </c>
      <c r="E195">
        <v>97</v>
      </c>
      <c r="G195">
        <v>0.11455255331759499</v>
      </c>
    </row>
    <row r="196" spans="1:7" x14ac:dyDescent="0.25">
      <c r="A196">
        <v>98</v>
      </c>
      <c r="B196">
        <v>-1.5349318008489061</v>
      </c>
      <c r="D196" t="s">
        <v>982</v>
      </c>
      <c r="E196">
        <v>98</v>
      </c>
      <c r="F196">
        <v>-1.5349318008489061</v>
      </c>
      <c r="G196">
        <v>2.0664419141229601E-2</v>
      </c>
    </row>
    <row r="197" spans="1:7" x14ac:dyDescent="0.25">
      <c r="A197">
        <v>98</v>
      </c>
      <c r="E197">
        <v>98</v>
      </c>
      <c r="G197">
        <v>2.0664419141229601E-2</v>
      </c>
    </row>
    <row r="198" spans="1:7" x14ac:dyDescent="0.25">
      <c r="A198">
        <v>99</v>
      </c>
      <c r="B198">
        <v>-1.0001759529803362</v>
      </c>
      <c r="E198">
        <v>99</v>
      </c>
      <c r="F198">
        <v>-1.0001759529803362</v>
      </c>
      <c r="G198">
        <v>9.25281353066119E-2</v>
      </c>
    </row>
    <row r="199" spans="1:7" x14ac:dyDescent="0.25">
      <c r="A199">
        <v>99</v>
      </c>
      <c r="E199">
        <v>99</v>
      </c>
      <c r="G199">
        <v>9.25281353066119E-2</v>
      </c>
    </row>
    <row r="200" spans="1:7" x14ac:dyDescent="0.25">
      <c r="A200">
        <v>100</v>
      </c>
      <c r="B200">
        <v>-1.0123298719544376</v>
      </c>
      <c r="D200" t="s">
        <v>978</v>
      </c>
      <c r="E200">
        <v>100</v>
      </c>
      <c r="F200">
        <v>-1.0123298719544376</v>
      </c>
      <c r="G200">
        <v>0.13756796243289601</v>
      </c>
    </row>
    <row r="201" spans="1:7" x14ac:dyDescent="0.25">
      <c r="A201">
        <v>100</v>
      </c>
      <c r="E201">
        <v>100</v>
      </c>
      <c r="G201">
        <v>0.13756796243289601</v>
      </c>
    </row>
    <row r="202" spans="1:7" x14ac:dyDescent="0.25">
      <c r="A202">
        <v>101</v>
      </c>
      <c r="B202">
        <v>-1.0839843770859292</v>
      </c>
      <c r="D202" t="s">
        <v>983</v>
      </c>
      <c r="E202">
        <v>101</v>
      </c>
      <c r="F202">
        <v>-1.0839843770859292</v>
      </c>
      <c r="G202">
        <v>6.6205605498540404E-2</v>
      </c>
    </row>
    <row r="203" spans="1:7" x14ac:dyDescent="0.25">
      <c r="A203">
        <v>101</v>
      </c>
      <c r="E203">
        <v>101</v>
      </c>
      <c r="G203">
        <v>6.6205605498540404E-2</v>
      </c>
    </row>
    <row r="204" spans="1:7" x14ac:dyDescent="0.25">
      <c r="A204">
        <v>102</v>
      </c>
      <c r="B204">
        <v>-1.0144861220052641</v>
      </c>
      <c r="E204">
        <v>102</v>
      </c>
      <c r="F204">
        <v>-1.0144861220052641</v>
      </c>
      <c r="G204">
        <v>5.8339762918295998E-2</v>
      </c>
    </row>
    <row r="205" spans="1:7" x14ac:dyDescent="0.25">
      <c r="A205">
        <v>102</v>
      </c>
      <c r="E205">
        <v>102</v>
      </c>
      <c r="G205">
        <v>5.8339762918295998E-2</v>
      </c>
    </row>
    <row r="206" spans="1:7" x14ac:dyDescent="0.25">
      <c r="A206">
        <v>103</v>
      </c>
      <c r="B206">
        <v>1.0479512644740427</v>
      </c>
      <c r="D206" t="s">
        <v>993</v>
      </c>
      <c r="E206">
        <v>103</v>
      </c>
      <c r="F206">
        <v>1.0479512644740427</v>
      </c>
      <c r="G206">
        <v>0.109604991093278</v>
      </c>
    </row>
    <row r="207" spans="1:7" x14ac:dyDescent="0.25">
      <c r="A207">
        <v>103</v>
      </c>
      <c r="E207">
        <v>103</v>
      </c>
      <c r="G207">
        <v>0.109604991093278</v>
      </c>
    </row>
    <row r="208" spans="1:7" x14ac:dyDescent="0.25">
      <c r="A208">
        <v>104</v>
      </c>
      <c r="B208">
        <v>1.0095286196988671</v>
      </c>
      <c r="D208" t="s">
        <v>993</v>
      </c>
      <c r="E208">
        <v>104</v>
      </c>
      <c r="F208">
        <v>1.0095286196988671</v>
      </c>
      <c r="G208">
        <v>0.130252841773942</v>
      </c>
    </row>
    <row r="209" spans="1:7" x14ac:dyDescent="0.25">
      <c r="A209">
        <v>104</v>
      </c>
      <c r="E209">
        <v>104</v>
      </c>
      <c r="G209">
        <v>0.130252841773942</v>
      </c>
    </row>
    <row r="210" spans="1:7" x14ac:dyDescent="0.25">
      <c r="A210">
        <v>105</v>
      </c>
      <c r="B210">
        <v>1.0686374140957597</v>
      </c>
      <c r="E210">
        <v>105</v>
      </c>
      <c r="F210">
        <v>1.0686374140957597</v>
      </c>
      <c r="G210">
        <v>6.0446894248273597E-2</v>
      </c>
    </row>
    <row r="211" spans="1:7" x14ac:dyDescent="0.25">
      <c r="A211">
        <v>105</v>
      </c>
      <c r="E211">
        <v>105</v>
      </c>
      <c r="G211">
        <v>6.0446894248273597E-2</v>
      </c>
    </row>
    <row r="212" spans="1:7" x14ac:dyDescent="0.25">
      <c r="A212">
        <v>106</v>
      </c>
      <c r="B212">
        <v>1.1266853194657487</v>
      </c>
      <c r="D212" t="s">
        <v>992</v>
      </c>
      <c r="E212">
        <v>106</v>
      </c>
      <c r="F212">
        <v>1.1266853194657487</v>
      </c>
      <c r="G212">
        <v>7.6537880023614002E-2</v>
      </c>
    </row>
    <row r="213" spans="1:7" x14ac:dyDescent="0.25">
      <c r="A213">
        <v>106</v>
      </c>
      <c r="E213">
        <v>106</v>
      </c>
      <c r="G213">
        <v>7.6537880023614002E-2</v>
      </c>
    </row>
    <row r="214" spans="1:7" x14ac:dyDescent="0.25">
      <c r="A214">
        <v>107</v>
      </c>
      <c r="B214">
        <v>-1.4555677238185323</v>
      </c>
      <c r="E214">
        <v>107</v>
      </c>
      <c r="F214">
        <v>-1.4555677238185323</v>
      </c>
      <c r="G214">
        <v>0.100824403658935</v>
      </c>
    </row>
    <row r="215" spans="1:7" x14ac:dyDescent="0.25">
      <c r="A215">
        <v>107</v>
      </c>
      <c r="E215">
        <v>107</v>
      </c>
      <c r="G215">
        <v>0.100824403658935</v>
      </c>
    </row>
    <row r="216" spans="1:7" x14ac:dyDescent="0.25">
      <c r="A216">
        <v>108</v>
      </c>
      <c r="B216">
        <v>1.2494267240203945</v>
      </c>
      <c r="E216">
        <v>108</v>
      </c>
      <c r="F216">
        <v>1.2494267240203945</v>
      </c>
      <c r="G216">
        <v>6.4563638705220999E-2</v>
      </c>
    </row>
    <row r="217" spans="1:7" x14ac:dyDescent="0.25">
      <c r="A217">
        <v>108</v>
      </c>
      <c r="E217">
        <v>108</v>
      </c>
      <c r="G217">
        <v>6.4563638705220999E-2</v>
      </c>
    </row>
    <row r="218" spans="1:7" x14ac:dyDescent="0.25">
      <c r="A218">
        <v>109</v>
      </c>
      <c r="B218">
        <v>1.2105094906892058</v>
      </c>
      <c r="E218">
        <v>109</v>
      </c>
      <c r="F218">
        <v>1.2105094906892058</v>
      </c>
      <c r="G218">
        <v>0.103378301423594</v>
      </c>
    </row>
    <row r="219" spans="1:7" x14ac:dyDescent="0.25">
      <c r="A219">
        <v>109</v>
      </c>
      <c r="E219">
        <v>109</v>
      </c>
      <c r="G219">
        <v>0.103378301423594</v>
      </c>
    </row>
    <row r="220" spans="1:7" x14ac:dyDescent="0.25">
      <c r="A220">
        <v>110</v>
      </c>
      <c r="B220">
        <v>-1.6033282196903555</v>
      </c>
      <c r="E220">
        <v>110</v>
      </c>
      <c r="F220">
        <v>-1.6033282196903555</v>
      </c>
      <c r="G220">
        <v>0.118712526499787</v>
      </c>
    </row>
    <row r="221" spans="1:7" x14ac:dyDescent="0.25">
      <c r="A221">
        <v>110</v>
      </c>
      <c r="E221">
        <v>110</v>
      </c>
      <c r="G221">
        <v>0.118712526499787</v>
      </c>
    </row>
    <row r="222" spans="1:7" x14ac:dyDescent="0.25">
      <c r="A222">
        <v>111</v>
      </c>
      <c r="B222">
        <v>-1.0336550540390725</v>
      </c>
      <c r="E222">
        <v>111</v>
      </c>
      <c r="F222">
        <v>-1.0336550540390725</v>
      </c>
      <c r="G222">
        <v>0.10221954283276</v>
      </c>
    </row>
    <row r="223" spans="1:7" x14ac:dyDescent="0.25">
      <c r="A223">
        <v>111</v>
      </c>
      <c r="E223">
        <v>111</v>
      </c>
      <c r="G223">
        <v>0.10221954283276</v>
      </c>
    </row>
    <row r="224" spans="1:7" x14ac:dyDescent="0.25">
      <c r="A224">
        <v>112</v>
      </c>
      <c r="B224">
        <v>1.2924184654033366</v>
      </c>
      <c r="E224">
        <v>112</v>
      </c>
      <c r="F224">
        <v>1.2924184654033366</v>
      </c>
      <c r="G224">
        <v>0.114692112346157</v>
      </c>
    </row>
    <row r="225" spans="1:10" x14ac:dyDescent="0.25">
      <c r="A225">
        <v>112</v>
      </c>
      <c r="E225">
        <v>112</v>
      </c>
      <c r="G225">
        <v>0.114692112346157</v>
      </c>
    </row>
    <row r="226" spans="1:10" x14ac:dyDescent="0.25">
      <c r="A226">
        <v>113</v>
      </c>
      <c r="B226">
        <v>1.1785830101881514</v>
      </c>
      <c r="E226">
        <v>113</v>
      </c>
      <c r="F226">
        <v>1.1785830101881514</v>
      </c>
      <c r="G226">
        <v>6.3096745268009097E-2</v>
      </c>
    </row>
    <row r="227" spans="1:10" x14ac:dyDescent="0.25">
      <c r="A227">
        <v>113</v>
      </c>
      <c r="E227">
        <v>113</v>
      </c>
      <c r="G227">
        <v>6.3096745268009097E-2</v>
      </c>
    </row>
    <row r="229" spans="1:10" x14ac:dyDescent="0.25">
      <c r="E229" s="10"/>
      <c r="F229" s="10"/>
      <c r="G229" s="10"/>
      <c r="H229" s="10"/>
      <c r="I229" s="10"/>
      <c r="J229" s="10"/>
    </row>
    <row r="230" spans="1:10" x14ac:dyDescent="0.25">
      <c r="E230" s="10"/>
      <c r="F230" s="10"/>
      <c r="G230" s="10"/>
      <c r="H230" s="10"/>
      <c r="I230" s="10"/>
      <c r="J230" s="10"/>
    </row>
    <row r="231" spans="1:10" x14ac:dyDescent="0.25">
      <c r="E231" s="10"/>
      <c r="F231" s="10"/>
      <c r="G231" s="10"/>
      <c r="H231" s="10"/>
      <c r="I231" s="10"/>
      <c r="J231" s="10"/>
    </row>
    <row r="232" spans="1:10" x14ac:dyDescent="0.25">
      <c r="E232" s="10"/>
      <c r="F232" s="10"/>
      <c r="G232" s="10"/>
      <c r="H232" s="10"/>
      <c r="I232" s="10"/>
      <c r="J232" s="10"/>
    </row>
    <row r="233" spans="1:10" x14ac:dyDescent="0.25">
      <c r="E233" s="10"/>
      <c r="F233" s="10"/>
      <c r="G233" s="10"/>
      <c r="H233" s="10"/>
      <c r="I233" s="10"/>
      <c r="J233" s="10"/>
    </row>
    <row r="234" spans="1:10" x14ac:dyDescent="0.25">
      <c r="E234" s="10"/>
      <c r="F234" s="10"/>
      <c r="G234" s="10"/>
      <c r="H234" s="10"/>
      <c r="I234" s="10"/>
      <c r="J234" s="10"/>
    </row>
    <row r="235" spans="1:10" x14ac:dyDescent="0.25">
      <c r="E235" s="10"/>
      <c r="F235" s="10"/>
      <c r="G235" s="10"/>
      <c r="H235" s="10"/>
      <c r="I235" s="10"/>
      <c r="J235" s="10"/>
    </row>
    <row r="236" spans="1:10" x14ac:dyDescent="0.25">
      <c r="E236" s="10"/>
      <c r="F236" s="10"/>
      <c r="G236" s="10"/>
      <c r="H236" s="10"/>
      <c r="I236" s="10"/>
      <c r="J236" s="10"/>
    </row>
    <row r="237" spans="1:10" x14ac:dyDescent="0.25">
      <c r="E237" s="10"/>
      <c r="F237" s="10"/>
      <c r="G237" s="10"/>
      <c r="H237" s="10"/>
      <c r="I237" s="10"/>
      <c r="J237" s="10"/>
    </row>
    <row r="238" spans="1:10" x14ac:dyDescent="0.25">
      <c r="E238" s="10"/>
      <c r="F238" s="10"/>
      <c r="G238" s="10"/>
      <c r="H238" s="10"/>
      <c r="I238" s="10"/>
      <c r="J238" s="10"/>
    </row>
    <row r="239" spans="1:10" x14ac:dyDescent="0.25">
      <c r="E239" s="10"/>
      <c r="F239" s="10"/>
      <c r="G239" s="10"/>
      <c r="H239" s="10"/>
      <c r="I239" s="10"/>
      <c r="J239" s="10"/>
    </row>
    <row r="240" spans="1:10" x14ac:dyDescent="0.25">
      <c r="E240" s="10"/>
      <c r="F240" s="10"/>
      <c r="G240" s="10"/>
      <c r="H240" s="10"/>
      <c r="I240" s="10"/>
      <c r="J240" s="10"/>
    </row>
    <row r="241" spans="5:10" x14ac:dyDescent="0.25">
      <c r="E241" s="10"/>
      <c r="F241" s="10"/>
      <c r="G241" s="10"/>
      <c r="H241" s="10"/>
      <c r="I241" s="10"/>
      <c r="J241" s="10"/>
    </row>
    <row r="242" spans="5:10" x14ac:dyDescent="0.25">
      <c r="E242" s="10"/>
      <c r="F242" s="10"/>
      <c r="G242" s="10"/>
      <c r="H242" s="10"/>
      <c r="I242" s="10"/>
      <c r="J242" s="10"/>
    </row>
    <row r="243" spans="5:10" x14ac:dyDescent="0.25">
      <c r="E243" s="10"/>
      <c r="F243" s="10"/>
      <c r="G243" s="10"/>
      <c r="H243" s="10"/>
      <c r="I243" s="10"/>
      <c r="J243" s="10"/>
    </row>
  </sheetData>
  <sortState ref="S2:S239">
    <sortCondition ref="S2:S2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workbookViewId="0">
      <pane xSplit="1" ySplit="1" topLeftCell="B217" activePane="bottomRight" state="frozen"/>
      <selection pane="topRight" activeCell="B1" sqref="B1"/>
      <selection pane="bottomLeft" activeCell="A2" sqref="A2"/>
      <selection pane="bottomRight" activeCell="F240" sqref="F240"/>
    </sheetView>
  </sheetViews>
  <sheetFormatPr defaultRowHeight="15" x14ac:dyDescent="0.25"/>
  <cols>
    <col min="1" max="1" width="14.42578125" bestFit="1" customWidth="1"/>
    <col min="2" max="2" width="22.5703125" bestFit="1" customWidth="1"/>
    <col min="3" max="3" width="54.5703125" bestFit="1" customWidth="1"/>
    <col min="4" max="4" width="20.7109375" bestFit="1" customWidth="1"/>
    <col min="5" max="5" width="14.42578125" bestFit="1" customWidth="1"/>
    <col min="6" max="6" width="22.5703125" bestFit="1" customWidth="1"/>
    <col min="7" max="7" width="12" bestFit="1" customWidth="1"/>
    <col min="9" max="9" width="15.42578125" customWidth="1"/>
    <col min="10" max="10" width="19" bestFit="1" customWidth="1"/>
    <col min="11" max="11" width="19" customWidth="1"/>
    <col min="14" max="14" width="15.42578125" customWidth="1"/>
    <col min="20" max="20" width="13.85546875" bestFit="1" customWidth="1"/>
  </cols>
  <sheetData>
    <row r="1" spans="1:15" x14ac:dyDescent="0.25">
      <c r="A1" t="s">
        <v>0</v>
      </c>
      <c r="B1" t="s">
        <v>1006</v>
      </c>
      <c r="C1" s="12" t="s">
        <v>1022</v>
      </c>
      <c r="D1" t="s">
        <v>1021</v>
      </c>
      <c r="E1" t="s">
        <v>0</v>
      </c>
      <c r="F1" t="s">
        <v>1006</v>
      </c>
      <c r="G1" t="s">
        <v>3</v>
      </c>
      <c r="I1" t="s">
        <v>1007</v>
      </c>
      <c r="J1" t="s">
        <v>1008</v>
      </c>
      <c r="K1" t="s">
        <v>1027</v>
      </c>
      <c r="L1" t="s">
        <v>1006</v>
      </c>
      <c r="N1" t="s">
        <v>1007</v>
      </c>
    </row>
    <row r="2" spans="1:15" x14ac:dyDescent="0.25">
      <c r="A2">
        <v>1</v>
      </c>
      <c r="B2">
        <v>1.107239642493578</v>
      </c>
      <c r="C2" s="12" t="s">
        <v>1023</v>
      </c>
      <c r="E2">
        <v>1</v>
      </c>
      <c r="F2">
        <v>1.107239642493578</v>
      </c>
      <c r="G2">
        <v>7.5067281968935903E-2</v>
      </c>
      <c r="I2" t="s">
        <v>971</v>
      </c>
      <c r="J2" t="s">
        <v>1009</v>
      </c>
      <c r="L2">
        <v>-1.6684287623654068</v>
      </c>
      <c r="N2">
        <v>20</v>
      </c>
      <c r="O2">
        <v>3</v>
      </c>
    </row>
    <row r="3" spans="1:15" x14ac:dyDescent="0.25">
      <c r="A3">
        <v>1</v>
      </c>
      <c r="C3" s="11" t="s">
        <v>1024</v>
      </c>
      <c r="E3">
        <v>1</v>
      </c>
      <c r="G3">
        <v>7.5067281968935903E-2</v>
      </c>
      <c r="I3" t="s">
        <v>973</v>
      </c>
      <c r="J3" t="s">
        <v>1009</v>
      </c>
      <c r="L3">
        <v>-1.6033282196903555</v>
      </c>
      <c r="N3">
        <v>8</v>
      </c>
      <c r="O3">
        <v>6</v>
      </c>
    </row>
    <row r="4" spans="1:15" x14ac:dyDescent="0.25">
      <c r="A4">
        <v>2</v>
      </c>
      <c r="B4">
        <v>-1.0153692517625659</v>
      </c>
      <c r="E4">
        <v>2</v>
      </c>
      <c r="F4">
        <v>-1.0153692517625659</v>
      </c>
      <c r="G4">
        <v>0.135812728371043</v>
      </c>
      <c r="I4" t="s">
        <v>975</v>
      </c>
      <c r="J4" t="s">
        <v>1010</v>
      </c>
      <c r="L4">
        <v>-1.5349318008489061</v>
      </c>
      <c r="N4">
        <v>17</v>
      </c>
      <c r="O4">
        <v>7</v>
      </c>
    </row>
    <row r="5" spans="1:15" x14ac:dyDescent="0.25">
      <c r="A5">
        <v>2</v>
      </c>
      <c r="E5">
        <v>2</v>
      </c>
      <c r="G5">
        <v>0.135812728371043</v>
      </c>
      <c r="I5" t="s">
        <v>976</v>
      </c>
      <c r="J5" t="s">
        <v>1009</v>
      </c>
      <c r="L5">
        <v>-1.500622930378408</v>
      </c>
      <c r="N5">
        <v>22</v>
      </c>
      <c r="O5">
        <v>14</v>
      </c>
    </row>
    <row r="6" spans="1:15" x14ac:dyDescent="0.25">
      <c r="A6">
        <v>3</v>
      </c>
      <c r="B6">
        <v>1.3756368088034689</v>
      </c>
      <c r="D6" s="11" t="s">
        <v>971</v>
      </c>
      <c r="E6">
        <v>3</v>
      </c>
      <c r="G6">
        <v>0.111383495934034</v>
      </c>
      <c r="I6" t="s">
        <v>977</v>
      </c>
      <c r="J6" t="s">
        <v>1011</v>
      </c>
      <c r="L6">
        <v>-1.4924917438027649</v>
      </c>
      <c r="N6">
        <v>21</v>
      </c>
      <c r="O6">
        <v>19</v>
      </c>
    </row>
    <row r="7" spans="1:15" x14ac:dyDescent="0.25">
      <c r="A7">
        <v>3</v>
      </c>
      <c r="E7">
        <v>3</v>
      </c>
      <c r="G7">
        <v>0.111383495934034</v>
      </c>
      <c r="I7" t="s">
        <v>978</v>
      </c>
      <c r="J7" t="s">
        <v>1010</v>
      </c>
      <c r="L7">
        <v>-1.4745230392513522</v>
      </c>
      <c r="N7">
        <v>100</v>
      </c>
      <c r="O7">
        <v>28</v>
      </c>
    </row>
    <row r="8" spans="1:15" x14ac:dyDescent="0.25">
      <c r="A8">
        <v>4</v>
      </c>
      <c r="B8">
        <v>-1.1817436280644866</v>
      </c>
      <c r="E8">
        <v>4</v>
      </c>
      <c r="F8">
        <v>-1.1817436280644866</v>
      </c>
      <c r="G8">
        <v>0.14701393795678999</v>
      </c>
      <c r="I8" t="s">
        <v>979</v>
      </c>
      <c r="J8" t="s">
        <v>1009</v>
      </c>
      <c r="L8">
        <v>-1.4732260518022793</v>
      </c>
      <c r="N8">
        <v>47</v>
      </c>
      <c r="O8">
        <v>30</v>
      </c>
    </row>
    <row r="9" spans="1:15" x14ac:dyDescent="0.25">
      <c r="A9">
        <v>4</v>
      </c>
      <c r="E9">
        <v>4</v>
      </c>
      <c r="G9">
        <v>0.14701393795678999</v>
      </c>
      <c r="I9" t="s">
        <v>980</v>
      </c>
      <c r="J9" t="s">
        <v>1009</v>
      </c>
      <c r="L9">
        <v>-1.4629665215145529</v>
      </c>
      <c r="N9">
        <v>81</v>
      </c>
      <c r="O9">
        <v>33</v>
      </c>
    </row>
    <row r="10" spans="1:15" x14ac:dyDescent="0.25">
      <c r="A10">
        <v>5</v>
      </c>
      <c r="B10">
        <v>-1.0992330596815125</v>
      </c>
      <c r="E10">
        <v>5</v>
      </c>
      <c r="F10">
        <v>-1.0992330596815125</v>
      </c>
      <c r="G10">
        <v>0.140238567343239</v>
      </c>
      <c r="I10" t="s">
        <v>981</v>
      </c>
      <c r="J10" t="s">
        <v>1011</v>
      </c>
      <c r="L10">
        <v>-1.4555677238185323</v>
      </c>
      <c r="N10">
        <v>63</v>
      </c>
      <c r="O10">
        <v>34</v>
      </c>
    </row>
    <row r="11" spans="1:15" x14ac:dyDescent="0.25">
      <c r="A11">
        <v>5</v>
      </c>
      <c r="E11">
        <v>5</v>
      </c>
      <c r="G11">
        <v>0.140238567343239</v>
      </c>
      <c r="I11" t="s">
        <v>982</v>
      </c>
      <c r="J11" t="s">
        <v>1010</v>
      </c>
      <c r="L11">
        <v>-1.4488043036976668</v>
      </c>
      <c r="N11">
        <v>98</v>
      </c>
      <c r="O11">
        <v>35</v>
      </c>
    </row>
    <row r="12" spans="1:15" x14ac:dyDescent="0.25">
      <c r="A12">
        <v>6</v>
      </c>
      <c r="B12">
        <v>-1.0556441825954987</v>
      </c>
      <c r="D12" s="11" t="s">
        <v>973</v>
      </c>
      <c r="E12">
        <v>6</v>
      </c>
      <c r="G12">
        <v>0.14978402584755701</v>
      </c>
      <c r="I12" t="s">
        <v>983</v>
      </c>
      <c r="J12" t="s">
        <v>1009</v>
      </c>
      <c r="L12">
        <v>-1.4451573488932112</v>
      </c>
      <c r="N12">
        <v>101</v>
      </c>
      <c r="O12">
        <v>39</v>
      </c>
    </row>
    <row r="13" spans="1:15" x14ac:dyDescent="0.25">
      <c r="A13">
        <v>6</v>
      </c>
      <c r="E13">
        <v>6</v>
      </c>
      <c r="G13">
        <v>0.14978402584755701</v>
      </c>
      <c r="I13" t="s">
        <v>984</v>
      </c>
      <c r="J13" t="s">
        <v>1011</v>
      </c>
      <c r="L13">
        <v>-1.4348011259936277</v>
      </c>
      <c r="N13">
        <v>46</v>
      </c>
      <c r="O13">
        <v>40</v>
      </c>
    </row>
    <row r="14" spans="1:15" x14ac:dyDescent="0.25">
      <c r="A14">
        <v>7</v>
      </c>
      <c r="B14">
        <v>-1.500622930378408</v>
      </c>
      <c r="D14" s="12" t="s">
        <v>975</v>
      </c>
      <c r="E14">
        <v>7</v>
      </c>
      <c r="F14">
        <v>-1.500622930378408</v>
      </c>
      <c r="G14">
        <v>4.9962454565827798E-2</v>
      </c>
      <c r="I14" t="s">
        <v>985</v>
      </c>
      <c r="J14" t="s">
        <v>1010</v>
      </c>
      <c r="L14">
        <v>-1.3708624868052368</v>
      </c>
      <c r="N14">
        <v>79</v>
      </c>
      <c r="O14">
        <v>41</v>
      </c>
    </row>
    <row r="15" spans="1:15" x14ac:dyDescent="0.25">
      <c r="A15">
        <v>7</v>
      </c>
      <c r="E15">
        <v>7</v>
      </c>
      <c r="G15">
        <v>4.9962454565827798E-2</v>
      </c>
      <c r="I15" t="s">
        <v>986</v>
      </c>
      <c r="J15" t="s">
        <v>1010</v>
      </c>
      <c r="L15">
        <v>-1.3331264125657412</v>
      </c>
      <c r="N15">
        <v>59</v>
      </c>
      <c r="O15">
        <v>48</v>
      </c>
    </row>
    <row r="16" spans="1:15" x14ac:dyDescent="0.25">
      <c r="A16">
        <v>8</v>
      </c>
      <c r="B16">
        <v>1.0410993260652133</v>
      </c>
      <c r="D16" s="12" t="s">
        <v>973</v>
      </c>
      <c r="E16">
        <v>8</v>
      </c>
      <c r="F16">
        <v>1.0410993260652133</v>
      </c>
      <c r="G16">
        <v>0.13037227466009599</v>
      </c>
      <c r="I16" t="s">
        <v>987</v>
      </c>
      <c r="J16" t="s">
        <v>1010</v>
      </c>
      <c r="L16">
        <v>-1.3101398274535283</v>
      </c>
      <c r="N16">
        <v>65</v>
      </c>
      <c r="O16">
        <v>50</v>
      </c>
    </row>
    <row r="17" spans="1:15" x14ac:dyDescent="0.25">
      <c r="A17">
        <v>8</v>
      </c>
      <c r="E17">
        <v>8</v>
      </c>
      <c r="G17">
        <v>0.13037227466009599</v>
      </c>
      <c r="I17" t="s">
        <v>988</v>
      </c>
      <c r="J17" t="s">
        <v>1009</v>
      </c>
      <c r="L17">
        <v>-1.2991531616196743</v>
      </c>
      <c r="N17">
        <v>60</v>
      </c>
      <c r="O17">
        <v>51</v>
      </c>
    </row>
    <row r="18" spans="1:15" x14ac:dyDescent="0.25">
      <c r="A18">
        <v>9</v>
      </c>
      <c r="B18">
        <v>1.0890686406606214</v>
      </c>
      <c r="E18">
        <v>9</v>
      </c>
      <c r="F18">
        <v>1.0890686406606214</v>
      </c>
      <c r="G18">
        <v>0.13924993044160799</v>
      </c>
      <c r="I18" t="s">
        <v>989</v>
      </c>
      <c r="J18" t="s">
        <v>1010</v>
      </c>
      <c r="L18">
        <v>-1.2239724125317777</v>
      </c>
      <c r="N18">
        <v>76</v>
      </c>
      <c r="O18">
        <v>61</v>
      </c>
    </row>
    <row r="19" spans="1:15" x14ac:dyDescent="0.25">
      <c r="A19">
        <v>9</v>
      </c>
      <c r="E19">
        <v>9</v>
      </c>
      <c r="G19">
        <v>0.13924993044160799</v>
      </c>
      <c r="I19" t="s">
        <v>990</v>
      </c>
      <c r="J19" t="s">
        <v>1010</v>
      </c>
      <c r="L19">
        <v>-1.2188091316616518</v>
      </c>
      <c r="N19">
        <v>74</v>
      </c>
      <c r="O19">
        <v>69</v>
      </c>
    </row>
    <row r="20" spans="1:15" x14ac:dyDescent="0.25">
      <c r="A20">
        <v>10</v>
      </c>
      <c r="B20">
        <v>1.0219348485864379</v>
      </c>
      <c r="E20">
        <v>10</v>
      </c>
      <c r="F20">
        <v>1.0219348485864379</v>
      </c>
      <c r="G20">
        <v>0.142828368856914</v>
      </c>
      <c r="I20" t="s">
        <v>991</v>
      </c>
      <c r="J20" t="s">
        <v>1010</v>
      </c>
      <c r="L20">
        <v>-1.206786712222752</v>
      </c>
      <c r="N20">
        <v>96</v>
      </c>
      <c r="O20">
        <v>90</v>
      </c>
    </row>
    <row r="21" spans="1:15" x14ac:dyDescent="0.25">
      <c r="A21">
        <v>10</v>
      </c>
      <c r="E21">
        <v>10</v>
      </c>
      <c r="G21">
        <v>0.142828368856914</v>
      </c>
      <c r="I21" t="s">
        <v>992</v>
      </c>
      <c r="J21" t="s">
        <v>1009</v>
      </c>
      <c r="L21">
        <v>-1.1946674853615515</v>
      </c>
      <c r="N21">
        <v>106</v>
      </c>
      <c r="O21">
        <v>91</v>
      </c>
    </row>
    <row r="22" spans="1:15" x14ac:dyDescent="0.25">
      <c r="A22">
        <v>11</v>
      </c>
      <c r="B22">
        <v>1.1573818648349354</v>
      </c>
      <c r="E22">
        <v>11</v>
      </c>
      <c r="F22">
        <v>1.1573818648349354</v>
      </c>
      <c r="G22">
        <v>9.60430477347647E-2</v>
      </c>
      <c r="I22" t="s">
        <v>993</v>
      </c>
      <c r="J22" t="s">
        <v>1011</v>
      </c>
      <c r="L22">
        <v>-1.1817436280644866</v>
      </c>
      <c r="N22">
        <v>104</v>
      </c>
      <c r="O22">
        <v>103</v>
      </c>
    </row>
    <row r="23" spans="1:15" x14ac:dyDescent="0.25">
      <c r="A23">
        <v>11</v>
      </c>
      <c r="E23">
        <v>11</v>
      </c>
      <c r="G23">
        <v>9.60430477347647E-2</v>
      </c>
      <c r="L23">
        <v>-1.1302317772060575</v>
      </c>
    </row>
    <row r="24" spans="1:15" x14ac:dyDescent="0.25">
      <c r="A24">
        <v>12</v>
      </c>
      <c r="B24">
        <v>1.1454153030911114</v>
      </c>
      <c r="E24">
        <v>12</v>
      </c>
      <c r="F24">
        <v>1.1454153030911114</v>
      </c>
      <c r="G24">
        <v>0.115140511708047</v>
      </c>
      <c r="J24" t="s">
        <v>1019</v>
      </c>
      <c r="L24">
        <v>-1.104367763673245</v>
      </c>
    </row>
    <row r="25" spans="1:15" x14ac:dyDescent="0.25">
      <c r="A25">
        <v>12</v>
      </c>
      <c r="E25">
        <v>12</v>
      </c>
      <c r="G25">
        <v>0.115140511708047</v>
      </c>
      <c r="J25" t="s">
        <v>1020</v>
      </c>
      <c r="L25">
        <v>-1.1033078635026194</v>
      </c>
    </row>
    <row r="26" spans="1:15" x14ac:dyDescent="0.25">
      <c r="A26">
        <v>13</v>
      </c>
      <c r="B26">
        <v>-1.104367763673245</v>
      </c>
      <c r="E26">
        <v>13</v>
      </c>
      <c r="F26">
        <v>-1.104367763673245</v>
      </c>
      <c r="G26">
        <v>4.43863795973507E-2</v>
      </c>
      <c r="L26">
        <v>-1.0992330596815125</v>
      </c>
    </row>
    <row r="27" spans="1:15" x14ac:dyDescent="0.25">
      <c r="A27">
        <v>13</v>
      </c>
      <c r="E27">
        <v>13</v>
      </c>
      <c r="G27">
        <v>4.43863795973507E-2</v>
      </c>
      <c r="L27">
        <v>-1.0920036691198249</v>
      </c>
    </row>
    <row r="28" spans="1:15" x14ac:dyDescent="0.25">
      <c r="A28">
        <v>14</v>
      </c>
      <c r="B28">
        <v>-1.2991531616196743</v>
      </c>
      <c r="D28" s="12" t="s">
        <v>976</v>
      </c>
      <c r="E28">
        <v>14</v>
      </c>
      <c r="F28">
        <v>-1.2991531616196743</v>
      </c>
      <c r="G28">
        <v>4.8814256125326499E-2</v>
      </c>
      <c r="L28">
        <v>-1.0839843770859292</v>
      </c>
    </row>
    <row r="29" spans="1:15" x14ac:dyDescent="0.25">
      <c r="A29">
        <v>14</v>
      </c>
      <c r="E29">
        <v>14</v>
      </c>
      <c r="G29">
        <v>4.8814256125326499E-2</v>
      </c>
      <c r="L29">
        <v>-1.0628177367695391</v>
      </c>
    </row>
    <row r="30" spans="1:15" x14ac:dyDescent="0.25">
      <c r="A30">
        <v>15</v>
      </c>
      <c r="B30">
        <v>1.0099880438856199</v>
      </c>
      <c r="E30">
        <v>15</v>
      </c>
      <c r="F30">
        <v>1.0099880438856199</v>
      </c>
      <c r="G30">
        <v>0.14314299486062501</v>
      </c>
      <c r="L30">
        <v>-1.0551026378139288</v>
      </c>
    </row>
    <row r="31" spans="1:15" x14ac:dyDescent="0.25">
      <c r="A31">
        <v>15</v>
      </c>
      <c r="E31">
        <v>15</v>
      </c>
      <c r="G31">
        <v>0.14314299486062501</v>
      </c>
      <c r="L31">
        <v>-1.0548111870230301</v>
      </c>
    </row>
    <row r="32" spans="1:15" x14ac:dyDescent="0.25">
      <c r="A32">
        <v>16</v>
      </c>
      <c r="B32">
        <v>-1.0547683063174662</v>
      </c>
      <c r="E32">
        <v>16</v>
      </c>
      <c r="F32">
        <v>-1.0547683063174662</v>
      </c>
      <c r="G32">
        <v>0.10645877263483899</v>
      </c>
      <c r="L32">
        <v>-1.0547683063174662</v>
      </c>
    </row>
    <row r="33" spans="1:12" x14ac:dyDescent="0.25">
      <c r="A33">
        <v>16</v>
      </c>
      <c r="E33">
        <v>16</v>
      </c>
      <c r="G33">
        <v>0.10645877263483899</v>
      </c>
      <c r="L33">
        <v>-1.054651878581607</v>
      </c>
    </row>
    <row r="34" spans="1:12" x14ac:dyDescent="0.25">
      <c r="A34">
        <v>17</v>
      </c>
      <c r="B34">
        <v>-1.0390749802386925</v>
      </c>
      <c r="D34" s="11" t="s">
        <v>975</v>
      </c>
      <c r="E34">
        <v>17</v>
      </c>
      <c r="G34">
        <v>0.12278828261279</v>
      </c>
      <c r="L34">
        <v>-1.0420585067878387</v>
      </c>
    </row>
    <row r="35" spans="1:12" x14ac:dyDescent="0.25">
      <c r="A35">
        <v>17</v>
      </c>
      <c r="E35">
        <v>17</v>
      </c>
      <c r="G35">
        <v>0.12278828261279</v>
      </c>
      <c r="L35">
        <v>-1.0336550540390725</v>
      </c>
    </row>
    <row r="36" spans="1:12" x14ac:dyDescent="0.25">
      <c r="A36">
        <v>18</v>
      </c>
      <c r="B36">
        <v>1.3331346877532793</v>
      </c>
      <c r="E36">
        <v>18</v>
      </c>
      <c r="F36">
        <v>1.3331346877532793</v>
      </c>
      <c r="G36">
        <v>8.3476614522365905E-2</v>
      </c>
      <c r="L36">
        <v>-1.0280008481460923</v>
      </c>
    </row>
    <row r="37" spans="1:12" x14ac:dyDescent="0.25">
      <c r="A37">
        <v>18</v>
      </c>
      <c r="E37">
        <v>18</v>
      </c>
      <c r="G37">
        <v>8.3476614522365905E-2</v>
      </c>
      <c r="L37">
        <v>-1.0247673179065968</v>
      </c>
    </row>
    <row r="38" spans="1:12" x14ac:dyDescent="0.25">
      <c r="A38">
        <v>19</v>
      </c>
      <c r="B38">
        <v>1.8027031935593225</v>
      </c>
      <c r="D38" s="11" t="s">
        <v>977</v>
      </c>
      <c r="E38">
        <v>19</v>
      </c>
      <c r="G38">
        <v>6.6170404912469394E-2</v>
      </c>
      <c r="L38">
        <v>-1.0243728960427532</v>
      </c>
    </row>
    <row r="39" spans="1:12" x14ac:dyDescent="0.25">
      <c r="A39">
        <v>19</v>
      </c>
      <c r="E39">
        <v>19</v>
      </c>
      <c r="G39">
        <v>6.6170404912469394E-2</v>
      </c>
      <c r="L39">
        <v>-1.0222743696007386</v>
      </c>
    </row>
    <row r="40" spans="1:12" x14ac:dyDescent="0.25">
      <c r="A40">
        <v>20</v>
      </c>
      <c r="B40">
        <v>-1.006220174860105</v>
      </c>
      <c r="D40" s="12" t="s">
        <v>971</v>
      </c>
      <c r="E40">
        <v>20</v>
      </c>
      <c r="F40">
        <v>-1.006220174860105</v>
      </c>
      <c r="G40">
        <v>8.2917547246630696E-2</v>
      </c>
      <c r="L40">
        <v>-1.0153692517625659</v>
      </c>
    </row>
    <row r="41" spans="1:12" x14ac:dyDescent="0.25">
      <c r="A41">
        <v>20</v>
      </c>
      <c r="E41">
        <v>20</v>
      </c>
      <c r="G41">
        <v>8.2917547246630696E-2</v>
      </c>
      <c r="L41">
        <v>-1.0146845033747682</v>
      </c>
    </row>
    <row r="42" spans="1:12" x14ac:dyDescent="0.25">
      <c r="A42">
        <v>21</v>
      </c>
      <c r="B42">
        <v>2.7842153363221174</v>
      </c>
      <c r="D42" s="12" t="s">
        <v>977</v>
      </c>
      <c r="E42">
        <v>21</v>
      </c>
      <c r="F42">
        <v>2.7842153363221174</v>
      </c>
      <c r="G42">
        <v>6.0899687806814998E-2</v>
      </c>
      <c r="L42">
        <v>-1.0144861220052641</v>
      </c>
    </row>
    <row r="43" spans="1:12" x14ac:dyDescent="0.25">
      <c r="A43">
        <v>21</v>
      </c>
      <c r="E43">
        <v>21</v>
      </c>
      <c r="G43">
        <v>6.0899687806814998E-2</v>
      </c>
      <c r="L43">
        <v>-1.0135987000607065</v>
      </c>
    </row>
    <row r="44" spans="1:12" x14ac:dyDescent="0.25">
      <c r="A44">
        <v>22</v>
      </c>
      <c r="B44">
        <v>1.0200488797592104</v>
      </c>
      <c r="D44" s="11" t="s">
        <v>976</v>
      </c>
      <c r="E44">
        <v>22</v>
      </c>
      <c r="G44">
        <v>5.66220422055142E-2</v>
      </c>
      <c r="L44">
        <v>-1.0123298719544376</v>
      </c>
    </row>
    <row r="45" spans="1:12" x14ac:dyDescent="0.25">
      <c r="A45">
        <v>22</v>
      </c>
      <c r="E45">
        <v>22</v>
      </c>
      <c r="G45">
        <v>5.66220422055142E-2</v>
      </c>
      <c r="L45">
        <v>-1.0094047459078266</v>
      </c>
    </row>
    <row r="46" spans="1:12" x14ac:dyDescent="0.25">
      <c r="A46">
        <v>23</v>
      </c>
      <c r="B46">
        <v>-1.4629665215145529</v>
      </c>
      <c r="E46">
        <v>23</v>
      </c>
      <c r="F46">
        <v>-1.4629665215145529</v>
      </c>
      <c r="G46">
        <v>3.14715866576291E-2</v>
      </c>
      <c r="L46">
        <v>-1.006220174860105</v>
      </c>
    </row>
    <row r="47" spans="1:12" x14ac:dyDescent="0.25">
      <c r="A47">
        <v>23</v>
      </c>
      <c r="E47">
        <v>23</v>
      </c>
      <c r="G47">
        <v>3.14715866576291E-2</v>
      </c>
      <c r="L47">
        <v>-1.0041009594356227</v>
      </c>
    </row>
    <row r="48" spans="1:12" x14ac:dyDescent="0.25">
      <c r="A48">
        <v>24</v>
      </c>
      <c r="B48">
        <v>-1.4488043036976668</v>
      </c>
      <c r="E48">
        <v>24</v>
      </c>
      <c r="F48">
        <v>-1.4488043036976668</v>
      </c>
      <c r="G48">
        <v>0.113254384480846</v>
      </c>
      <c r="L48">
        <v>-1.0035026979301147</v>
      </c>
    </row>
    <row r="49" spans="1:12" x14ac:dyDescent="0.25">
      <c r="A49">
        <v>24</v>
      </c>
      <c r="E49">
        <v>24</v>
      </c>
      <c r="G49">
        <v>0.113254384480846</v>
      </c>
      <c r="L49">
        <v>-1.0007669222219582</v>
      </c>
    </row>
    <row r="50" spans="1:12" x14ac:dyDescent="0.25">
      <c r="A50">
        <v>25</v>
      </c>
      <c r="B50">
        <v>1.031232985433743</v>
      </c>
      <c r="E50">
        <v>25</v>
      </c>
      <c r="F50">
        <v>1.031232985433743</v>
      </c>
      <c r="G50">
        <v>0.128788987448474</v>
      </c>
      <c r="L50">
        <v>-1.0001759529803362</v>
      </c>
    </row>
    <row r="51" spans="1:12" x14ac:dyDescent="0.25">
      <c r="A51">
        <v>25</v>
      </c>
      <c r="E51">
        <v>25</v>
      </c>
      <c r="G51">
        <v>0.128788987448474</v>
      </c>
      <c r="L51">
        <v>1.002034822657329</v>
      </c>
    </row>
    <row r="52" spans="1:12" x14ac:dyDescent="0.25">
      <c r="A52">
        <v>26</v>
      </c>
      <c r="B52">
        <v>-1.0280008481460923</v>
      </c>
      <c r="E52">
        <v>26</v>
      </c>
      <c r="F52">
        <v>-1.0280008481460923</v>
      </c>
      <c r="G52">
        <v>0.12620559312749899</v>
      </c>
      <c r="L52">
        <v>1.004135021917314</v>
      </c>
    </row>
    <row r="53" spans="1:12" x14ac:dyDescent="0.25">
      <c r="A53">
        <v>26</v>
      </c>
      <c r="E53">
        <v>26</v>
      </c>
      <c r="G53">
        <v>0.12620559312749899</v>
      </c>
      <c r="L53">
        <v>1.0078521395535902</v>
      </c>
    </row>
    <row r="54" spans="1:12" x14ac:dyDescent="0.25">
      <c r="A54">
        <v>27</v>
      </c>
      <c r="B54">
        <v>1.3642273004741567</v>
      </c>
      <c r="E54">
        <v>27</v>
      </c>
      <c r="F54">
        <v>1.3642273004741567</v>
      </c>
      <c r="G54">
        <v>0.14025225296213001</v>
      </c>
      <c r="L54">
        <v>1.0099880438856199</v>
      </c>
    </row>
    <row r="55" spans="1:12" x14ac:dyDescent="0.25">
      <c r="A55">
        <v>27</v>
      </c>
      <c r="E55">
        <v>27</v>
      </c>
      <c r="G55">
        <v>0.14025225296213001</v>
      </c>
      <c r="L55">
        <v>1.010315228147733</v>
      </c>
    </row>
    <row r="56" spans="1:12" x14ac:dyDescent="0.25">
      <c r="A56">
        <v>28</v>
      </c>
      <c r="B56">
        <v>-1.0146542325287957</v>
      </c>
      <c r="D56" s="11" t="s">
        <v>978</v>
      </c>
      <c r="E56">
        <v>28</v>
      </c>
      <c r="G56">
        <v>0.14623124961103401</v>
      </c>
      <c r="L56">
        <v>1.0131427928875996</v>
      </c>
    </row>
    <row r="57" spans="1:12" x14ac:dyDescent="0.25">
      <c r="A57">
        <v>28</v>
      </c>
      <c r="E57">
        <v>28</v>
      </c>
      <c r="G57">
        <v>0.14623124961103401</v>
      </c>
      <c r="L57">
        <v>1.0219348485864379</v>
      </c>
    </row>
    <row r="58" spans="1:12" x14ac:dyDescent="0.25">
      <c r="A58">
        <v>29</v>
      </c>
      <c r="B58">
        <v>1.0908681044850452</v>
      </c>
      <c r="E58">
        <v>29</v>
      </c>
      <c r="F58">
        <v>1.0908681044850452</v>
      </c>
      <c r="G58">
        <v>0.11812567638377</v>
      </c>
      <c r="L58">
        <v>1.0221861140276747</v>
      </c>
    </row>
    <row r="59" spans="1:12" x14ac:dyDescent="0.25">
      <c r="A59">
        <v>29</v>
      </c>
      <c r="E59">
        <v>29</v>
      </c>
      <c r="G59">
        <v>0.11812567638377</v>
      </c>
      <c r="L59">
        <v>1.0255723891140149</v>
      </c>
    </row>
    <row r="60" spans="1:12" x14ac:dyDescent="0.25">
      <c r="A60">
        <v>30</v>
      </c>
      <c r="B60">
        <v>-1.0151326316864457</v>
      </c>
      <c r="D60" s="11" t="s">
        <v>979</v>
      </c>
      <c r="E60">
        <v>30</v>
      </c>
      <c r="G60">
        <v>0.123763653236374</v>
      </c>
      <c r="L60">
        <v>1.031232985433743</v>
      </c>
    </row>
    <row r="61" spans="1:12" x14ac:dyDescent="0.25">
      <c r="A61">
        <v>30</v>
      </c>
      <c r="E61">
        <v>30</v>
      </c>
      <c r="G61">
        <v>0.123763653236374</v>
      </c>
      <c r="L61">
        <v>1.0404855710730463</v>
      </c>
    </row>
    <row r="62" spans="1:12" x14ac:dyDescent="0.25">
      <c r="A62">
        <v>31</v>
      </c>
      <c r="B62">
        <v>1.0131427928875996</v>
      </c>
      <c r="E62">
        <v>31</v>
      </c>
      <c r="F62">
        <v>1.0131427928875996</v>
      </c>
      <c r="G62">
        <v>0.118754577171082</v>
      </c>
      <c r="L62">
        <v>1.0410993260652133</v>
      </c>
    </row>
    <row r="63" spans="1:12" x14ac:dyDescent="0.25">
      <c r="A63">
        <v>31</v>
      </c>
      <c r="E63">
        <v>31</v>
      </c>
      <c r="G63">
        <v>0.118754577171082</v>
      </c>
      <c r="L63">
        <v>1.0444320040712802</v>
      </c>
    </row>
    <row r="64" spans="1:12" x14ac:dyDescent="0.25">
      <c r="A64">
        <v>32</v>
      </c>
      <c r="B64">
        <v>1.7536582969926289</v>
      </c>
      <c r="E64">
        <v>32</v>
      </c>
      <c r="F64">
        <v>1.7536582969926289</v>
      </c>
      <c r="G64">
        <v>2.7062309633128501E-2</v>
      </c>
      <c r="L64">
        <v>1.0479512644740427</v>
      </c>
    </row>
    <row r="65" spans="1:12" x14ac:dyDescent="0.25">
      <c r="A65">
        <v>32</v>
      </c>
      <c r="E65">
        <v>32</v>
      </c>
      <c r="G65">
        <v>2.7062309633128501E-2</v>
      </c>
      <c r="L65">
        <v>1.0486095648645939</v>
      </c>
    </row>
    <row r="66" spans="1:12" x14ac:dyDescent="0.25">
      <c r="A66">
        <v>33</v>
      </c>
      <c r="B66">
        <v>-1.0041009594356227</v>
      </c>
      <c r="D66" s="12" t="s">
        <v>980</v>
      </c>
      <c r="E66">
        <v>33</v>
      </c>
      <c r="F66">
        <v>-1.0041009594356227</v>
      </c>
      <c r="G66">
        <v>0.105156231825735</v>
      </c>
      <c r="L66">
        <v>1.049700754864425</v>
      </c>
    </row>
    <row r="67" spans="1:12" x14ac:dyDescent="0.25">
      <c r="A67">
        <v>33</v>
      </c>
      <c r="E67">
        <v>33</v>
      </c>
      <c r="G67">
        <v>0.105156231825735</v>
      </c>
      <c r="L67">
        <v>1.0686374140957597</v>
      </c>
    </row>
    <row r="68" spans="1:12" x14ac:dyDescent="0.25">
      <c r="A68">
        <v>34</v>
      </c>
      <c r="B68">
        <v>1.0444320040712802</v>
      </c>
      <c r="D68" s="12" t="s">
        <v>981</v>
      </c>
      <c r="E68">
        <v>34</v>
      </c>
      <c r="F68">
        <v>1.0444320040712802</v>
      </c>
      <c r="G68">
        <v>0.126349224053316</v>
      </c>
      <c r="L68">
        <v>1.0890686406606214</v>
      </c>
    </row>
    <row r="69" spans="1:12" x14ac:dyDescent="0.25">
      <c r="A69">
        <v>34</v>
      </c>
      <c r="E69">
        <v>34</v>
      </c>
      <c r="G69">
        <v>0.126349224053316</v>
      </c>
      <c r="L69">
        <v>1.0908681044850452</v>
      </c>
    </row>
    <row r="70" spans="1:12" x14ac:dyDescent="0.25">
      <c r="A70">
        <v>35</v>
      </c>
      <c r="B70">
        <v>-1.0013748473078472</v>
      </c>
      <c r="D70" s="11" t="s">
        <v>982</v>
      </c>
      <c r="E70">
        <v>35</v>
      </c>
      <c r="G70">
        <v>0.14046536971818999</v>
      </c>
      <c r="L70">
        <v>1.1022158549238941</v>
      </c>
    </row>
    <row r="71" spans="1:12" x14ac:dyDescent="0.25">
      <c r="A71">
        <v>35</v>
      </c>
      <c r="E71">
        <v>35</v>
      </c>
      <c r="G71">
        <v>0.14046536971818999</v>
      </c>
      <c r="L71">
        <v>1.1031980265976047</v>
      </c>
    </row>
    <row r="72" spans="1:12" x14ac:dyDescent="0.25">
      <c r="A72">
        <v>36</v>
      </c>
      <c r="B72">
        <v>-1.3101398274535283</v>
      </c>
      <c r="E72">
        <v>36</v>
      </c>
      <c r="F72">
        <v>-1.3101398274535283</v>
      </c>
      <c r="G72">
        <v>5.3284773117757298E-2</v>
      </c>
      <c r="L72">
        <v>1.1061617509474155</v>
      </c>
    </row>
    <row r="73" spans="1:12" x14ac:dyDescent="0.25">
      <c r="A73">
        <v>36</v>
      </c>
      <c r="E73">
        <v>36</v>
      </c>
      <c r="G73">
        <v>5.3284773117757298E-2</v>
      </c>
      <c r="L73">
        <v>1.107239642493578</v>
      </c>
    </row>
    <row r="74" spans="1:12" x14ac:dyDescent="0.25">
      <c r="A74">
        <v>37</v>
      </c>
      <c r="B74">
        <v>-1.1946674853615515</v>
      </c>
      <c r="E74">
        <v>37</v>
      </c>
      <c r="F74">
        <v>-1.1946674853615515</v>
      </c>
      <c r="G74">
        <v>8.7291033096658505E-2</v>
      </c>
      <c r="L74">
        <v>1.1224578579215654</v>
      </c>
    </row>
    <row r="75" spans="1:12" x14ac:dyDescent="0.25">
      <c r="A75">
        <v>37</v>
      </c>
      <c r="E75">
        <v>37</v>
      </c>
      <c r="G75">
        <v>8.7291033096658505E-2</v>
      </c>
      <c r="L75">
        <v>1.1266853194657487</v>
      </c>
    </row>
    <row r="76" spans="1:12" x14ac:dyDescent="0.25">
      <c r="A76">
        <v>38</v>
      </c>
      <c r="B76">
        <v>-1.0420585067878387</v>
      </c>
      <c r="E76">
        <v>38</v>
      </c>
      <c r="F76">
        <v>-1.0420585067878387</v>
      </c>
      <c r="G76">
        <v>0.106167802424012</v>
      </c>
      <c r="L76">
        <v>1.1454153030911114</v>
      </c>
    </row>
    <row r="77" spans="1:12" x14ac:dyDescent="0.25">
      <c r="A77">
        <v>38</v>
      </c>
      <c r="E77">
        <v>38</v>
      </c>
      <c r="G77">
        <v>0.106167802424012</v>
      </c>
      <c r="L77">
        <v>1.1551516749319273</v>
      </c>
    </row>
    <row r="78" spans="1:12" x14ac:dyDescent="0.25">
      <c r="A78">
        <v>39</v>
      </c>
      <c r="B78">
        <v>1.1317138276075296</v>
      </c>
      <c r="D78" s="11" t="s">
        <v>983</v>
      </c>
      <c r="E78">
        <v>39</v>
      </c>
      <c r="G78">
        <v>8.9063344841179504E-2</v>
      </c>
      <c r="L78">
        <v>1.1572509356675025</v>
      </c>
    </row>
    <row r="79" spans="1:12" x14ac:dyDescent="0.25">
      <c r="A79">
        <v>39</v>
      </c>
      <c r="E79">
        <v>39</v>
      </c>
      <c r="G79">
        <v>8.9063344841179504E-2</v>
      </c>
      <c r="L79">
        <v>1.1573818648349354</v>
      </c>
    </row>
    <row r="80" spans="1:12" x14ac:dyDescent="0.25">
      <c r="A80">
        <v>40</v>
      </c>
      <c r="B80">
        <v>1.0152641567423</v>
      </c>
      <c r="D80" s="11" t="s">
        <v>984</v>
      </c>
      <c r="E80">
        <v>40</v>
      </c>
      <c r="G80">
        <v>0.11060683859415101</v>
      </c>
      <c r="L80">
        <v>1.1677628139461254</v>
      </c>
    </row>
    <row r="81" spans="1:12" x14ac:dyDescent="0.25">
      <c r="A81">
        <v>40</v>
      </c>
      <c r="E81">
        <v>40</v>
      </c>
      <c r="G81">
        <v>0.11060683859415101</v>
      </c>
      <c r="L81">
        <v>1.1785830101881514</v>
      </c>
    </row>
    <row r="82" spans="1:12" x14ac:dyDescent="0.25">
      <c r="A82">
        <v>41</v>
      </c>
      <c r="B82">
        <v>-1.0628177367695391</v>
      </c>
      <c r="D82" s="12" t="s">
        <v>985</v>
      </c>
      <c r="E82">
        <v>41</v>
      </c>
      <c r="F82">
        <v>-1.0628177367695391</v>
      </c>
      <c r="G82">
        <v>9.3357957666248603E-2</v>
      </c>
      <c r="L82">
        <v>1.2105094906892058</v>
      </c>
    </row>
    <row r="83" spans="1:12" x14ac:dyDescent="0.25">
      <c r="A83">
        <v>41</v>
      </c>
      <c r="E83">
        <v>41</v>
      </c>
      <c r="G83">
        <v>9.3357957666248603E-2</v>
      </c>
      <c r="L83">
        <v>1.2308440981424358</v>
      </c>
    </row>
    <row r="84" spans="1:12" x14ac:dyDescent="0.25">
      <c r="A84">
        <v>42</v>
      </c>
      <c r="B84">
        <v>1.0486095648645939</v>
      </c>
      <c r="E84">
        <v>42</v>
      </c>
      <c r="F84">
        <v>1.0486095648645939</v>
      </c>
      <c r="G84">
        <v>0.11609582084860599</v>
      </c>
      <c r="L84">
        <v>1.2494267240203945</v>
      </c>
    </row>
    <row r="85" spans="1:12" x14ac:dyDescent="0.25">
      <c r="A85">
        <v>42</v>
      </c>
      <c r="E85">
        <v>42</v>
      </c>
      <c r="G85">
        <v>0.11609582084860599</v>
      </c>
      <c r="L85">
        <v>1.2545051520044386</v>
      </c>
    </row>
    <row r="86" spans="1:12" x14ac:dyDescent="0.25">
      <c r="A86">
        <v>43</v>
      </c>
      <c r="B86">
        <v>-1.0222743696007386</v>
      </c>
      <c r="E86">
        <v>43</v>
      </c>
      <c r="F86">
        <v>-1.0222743696007386</v>
      </c>
      <c r="G86">
        <v>0.130000952403239</v>
      </c>
      <c r="L86">
        <v>1.2924184654033366</v>
      </c>
    </row>
    <row r="87" spans="1:12" x14ac:dyDescent="0.25">
      <c r="A87">
        <v>43</v>
      </c>
      <c r="E87">
        <v>43</v>
      </c>
      <c r="G87">
        <v>0.130000952403239</v>
      </c>
      <c r="L87">
        <v>1.2942839055164654</v>
      </c>
    </row>
    <row r="88" spans="1:12" x14ac:dyDescent="0.25">
      <c r="A88">
        <v>44</v>
      </c>
      <c r="B88">
        <v>-1.0094047459078266</v>
      </c>
      <c r="E88">
        <v>44</v>
      </c>
      <c r="F88">
        <v>-1.0094047459078266</v>
      </c>
      <c r="G88">
        <v>0.146279431120306</v>
      </c>
      <c r="L88">
        <v>1.3218901727834917</v>
      </c>
    </row>
    <row r="89" spans="1:12" x14ac:dyDescent="0.25">
      <c r="A89">
        <v>44</v>
      </c>
      <c r="E89">
        <v>44</v>
      </c>
      <c r="G89">
        <v>0.146279431120306</v>
      </c>
      <c r="L89">
        <v>1.3331346877532793</v>
      </c>
    </row>
    <row r="90" spans="1:12" x14ac:dyDescent="0.25">
      <c r="A90">
        <v>45</v>
      </c>
      <c r="B90">
        <v>1.049700754864425</v>
      </c>
      <c r="E90">
        <v>45</v>
      </c>
      <c r="F90">
        <v>1.049700754864425</v>
      </c>
      <c r="G90">
        <v>0.12007535784008599</v>
      </c>
      <c r="L90">
        <v>1.3610725746714196</v>
      </c>
    </row>
    <row r="91" spans="1:12" x14ac:dyDescent="0.25">
      <c r="A91">
        <v>45</v>
      </c>
      <c r="E91">
        <v>45</v>
      </c>
      <c r="G91">
        <v>0.12007535784008599</v>
      </c>
      <c r="L91">
        <v>1.3642273004741567</v>
      </c>
    </row>
    <row r="92" spans="1:12" x14ac:dyDescent="0.25">
      <c r="A92">
        <v>46</v>
      </c>
      <c r="B92">
        <v>1.0404855710730463</v>
      </c>
      <c r="D92" s="12" t="s">
        <v>984</v>
      </c>
      <c r="E92">
        <v>46</v>
      </c>
      <c r="F92">
        <v>1.0404855710730463</v>
      </c>
      <c r="G92">
        <v>0.107237014213479</v>
      </c>
      <c r="L92">
        <v>1.7536582969926289</v>
      </c>
    </row>
    <row r="93" spans="1:12" x14ac:dyDescent="0.25">
      <c r="A93">
        <v>46</v>
      </c>
      <c r="E93">
        <v>46</v>
      </c>
      <c r="G93">
        <v>0.107237014213479</v>
      </c>
      <c r="L93">
        <v>2.7842153363221174</v>
      </c>
    </row>
    <row r="94" spans="1:12" x14ac:dyDescent="0.25">
      <c r="A94">
        <v>47</v>
      </c>
      <c r="B94">
        <v>1.1572509356675025</v>
      </c>
      <c r="D94" s="12" t="s">
        <v>979</v>
      </c>
      <c r="E94">
        <v>47</v>
      </c>
      <c r="F94">
        <v>1.1572509356675025</v>
      </c>
      <c r="G94">
        <v>9.6285217166434706E-2</v>
      </c>
    </row>
    <row r="95" spans="1:12" x14ac:dyDescent="0.25">
      <c r="A95">
        <v>47</v>
      </c>
      <c r="E95">
        <v>47</v>
      </c>
      <c r="G95">
        <v>9.6285217166434706E-2</v>
      </c>
    </row>
    <row r="96" spans="1:12" x14ac:dyDescent="0.25">
      <c r="A96">
        <v>48</v>
      </c>
      <c r="B96">
        <v>-1.0137616163743128</v>
      </c>
      <c r="D96" s="11" t="s">
        <v>986</v>
      </c>
      <c r="E96">
        <v>48</v>
      </c>
      <c r="G96">
        <v>0.14645758962569899</v>
      </c>
    </row>
    <row r="97" spans="1:7" x14ac:dyDescent="0.25">
      <c r="A97">
        <v>48</v>
      </c>
      <c r="E97">
        <v>48</v>
      </c>
      <c r="G97">
        <v>0.14645758962569899</v>
      </c>
    </row>
    <row r="98" spans="1:7" x14ac:dyDescent="0.25">
      <c r="A98">
        <v>49</v>
      </c>
      <c r="B98">
        <v>1.1061617509474155</v>
      </c>
      <c r="E98">
        <v>49</v>
      </c>
      <c r="F98">
        <v>1.1061617509474155</v>
      </c>
      <c r="G98">
        <v>0.120577866719702</v>
      </c>
    </row>
    <row r="99" spans="1:7" x14ac:dyDescent="0.25">
      <c r="A99">
        <v>49</v>
      </c>
      <c r="E99">
        <v>49</v>
      </c>
      <c r="G99">
        <v>0.120577866719702</v>
      </c>
    </row>
    <row r="100" spans="1:7" x14ac:dyDescent="0.25">
      <c r="A100">
        <v>50</v>
      </c>
      <c r="B100">
        <v>-1.0395520387138055</v>
      </c>
      <c r="D100" s="11" t="s">
        <v>987</v>
      </c>
      <c r="E100">
        <v>50</v>
      </c>
      <c r="G100">
        <v>0.140870565135224</v>
      </c>
    </row>
    <row r="101" spans="1:7" x14ac:dyDescent="0.25">
      <c r="A101">
        <v>50</v>
      </c>
      <c r="E101">
        <v>50</v>
      </c>
      <c r="G101">
        <v>0.140870565135224</v>
      </c>
    </row>
    <row r="102" spans="1:7" x14ac:dyDescent="0.25">
      <c r="A102">
        <v>51</v>
      </c>
      <c r="B102">
        <v>-1.0243728960427532</v>
      </c>
      <c r="D102" s="12" t="s">
        <v>988</v>
      </c>
      <c r="E102">
        <v>51</v>
      </c>
      <c r="F102">
        <v>-1.0243728960427532</v>
      </c>
      <c r="G102">
        <v>0.121952397453804</v>
      </c>
    </row>
    <row r="103" spans="1:7" x14ac:dyDescent="0.25">
      <c r="A103">
        <v>51</v>
      </c>
      <c r="E103">
        <v>51</v>
      </c>
      <c r="G103">
        <v>0.121952397453804</v>
      </c>
    </row>
    <row r="104" spans="1:7" x14ac:dyDescent="0.25">
      <c r="A104">
        <v>52</v>
      </c>
      <c r="B104">
        <v>-1.6684287623654068</v>
      </c>
      <c r="E104">
        <v>52</v>
      </c>
      <c r="F104">
        <v>-1.6684287623654068</v>
      </c>
      <c r="G104">
        <v>8.59029408385589E-2</v>
      </c>
    </row>
    <row r="105" spans="1:7" x14ac:dyDescent="0.25">
      <c r="A105">
        <v>52</v>
      </c>
      <c r="E105">
        <v>52</v>
      </c>
      <c r="G105">
        <v>8.59029408385589E-2</v>
      </c>
    </row>
    <row r="106" spans="1:7" x14ac:dyDescent="0.25">
      <c r="A106">
        <v>53</v>
      </c>
      <c r="B106">
        <v>1.010315228147733</v>
      </c>
      <c r="E106">
        <v>53</v>
      </c>
      <c r="F106">
        <v>1.010315228147733</v>
      </c>
      <c r="G106">
        <v>0.142491717517436</v>
      </c>
    </row>
    <row r="107" spans="1:7" x14ac:dyDescent="0.25">
      <c r="A107">
        <v>53</v>
      </c>
      <c r="E107">
        <v>53</v>
      </c>
      <c r="G107">
        <v>0.142491717517436</v>
      </c>
    </row>
    <row r="108" spans="1:7" x14ac:dyDescent="0.25">
      <c r="A108">
        <v>54</v>
      </c>
      <c r="B108">
        <v>1.1031980265976047</v>
      </c>
      <c r="E108">
        <v>54</v>
      </c>
      <c r="F108">
        <v>1.1031980265976047</v>
      </c>
      <c r="G108">
        <v>9.9889916380583699E-2</v>
      </c>
    </row>
    <row r="109" spans="1:7" x14ac:dyDescent="0.25">
      <c r="A109">
        <v>54</v>
      </c>
      <c r="E109">
        <v>54</v>
      </c>
      <c r="G109">
        <v>9.9889916380583699E-2</v>
      </c>
    </row>
    <row r="110" spans="1:7" x14ac:dyDescent="0.25">
      <c r="A110">
        <v>55</v>
      </c>
      <c r="B110">
        <v>1.3610725746714196</v>
      </c>
      <c r="E110">
        <v>55</v>
      </c>
      <c r="F110">
        <v>1.3610725746714196</v>
      </c>
      <c r="G110">
        <v>1.44363645217437E-2</v>
      </c>
    </row>
    <row r="111" spans="1:7" x14ac:dyDescent="0.25">
      <c r="A111">
        <v>55</v>
      </c>
      <c r="E111">
        <v>55</v>
      </c>
      <c r="G111">
        <v>1.44363645217437E-2</v>
      </c>
    </row>
    <row r="112" spans="1:7" x14ac:dyDescent="0.25">
      <c r="A112">
        <v>56</v>
      </c>
      <c r="B112">
        <v>-1.0247673179065968</v>
      </c>
      <c r="E112">
        <v>56</v>
      </c>
      <c r="F112">
        <v>-1.0247673179065968</v>
      </c>
      <c r="G112">
        <v>9.7860468977713402E-2</v>
      </c>
    </row>
    <row r="113" spans="1:7" x14ac:dyDescent="0.25">
      <c r="A113">
        <v>56</v>
      </c>
      <c r="E113">
        <v>56</v>
      </c>
      <c r="G113">
        <v>9.7860468977713402E-2</v>
      </c>
    </row>
    <row r="114" spans="1:7" x14ac:dyDescent="0.25">
      <c r="A114">
        <v>57</v>
      </c>
      <c r="B114">
        <v>1.0255723891140149</v>
      </c>
      <c r="E114">
        <v>57</v>
      </c>
      <c r="F114">
        <v>1.0255723891140149</v>
      </c>
      <c r="G114">
        <v>0.12831521614073599</v>
      </c>
    </row>
    <row r="115" spans="1:7" x14ac:dyDescent="0.25">
      <c r="A115">
        <v>57</v>
      </c>
      <c r="E115">
        <v>57</v>
      </c>
      <c r="G115">
        <v>0.12831521614073599</v>
      </c>
    </row>
    <row r="116" spans="1:7" x14ac:dyDescent="0.25">
      <c r="A116">
        <v>58</v>
      </c>
      <c r="B116">
        <v>1.0078521395535902</v>
      </c>
      <c r="E116">
        <v>58</v>
      </c>
      <c r="F116">
        <v>1.0078521395535902</v>
      </c>
      <c r="G116">
        <v>0.131024727370361</v>
      </c>
    </row>
    <row r="117" spans="1:7" x14ac:dyDescent="0.25">
      <c r="A117">
        <v>58</v>
      </c>
      <c r="E117">
        <v>58</v>
      </c>
      <c r="G117">
        <v>0.131024727370361</v>
      </c>
    </row>
    <row r="118" spans="1:7" x14ac:dyDescent="0.25">
      <c r="A118">
        <v>59</v>
      </c>
      <c r="B118">
        <v>-1.0920036691198249</v>
      </c>
      <c r="D118" s="12" t="s">
        <v>986</v>
      </c>
      <c r="E118">
        <v>59</v>
      </c>
      <c r="F118">
        <v>-1.0920036691198249</v>
      </c>
      <c r="G118">
        <v>9.8392020501250593E-2</v>
      </c>
    </row>
    <row r="119" spans="1:7" x14ac:dyDescent="0.25">
      <c r="A119">
        <v>59</v>
      </c>
      <c r="E119">
        <v>59</v>
      </c>
      <c r="G119">
        <v>9.8392020501250593E-2</v>
      </c>
    </row>
    <row r="120" spans="1:7" x14ac:dyDescent="0.25">
      <c r="A120">
        <v>60</v>
      </c>
      <c r="B120">
        <v>1.326542780049661</v>
      </c>
      <c r="D120" s="11" t="s">
        <v>988</v>
      </c>
      <c r="E120">
        <v>60</v>
      </c>
      <c r="G120">
        <v>0.13862949007012401</v>
      </c>
    </row>
    <row r="121" spans="1:7" x14ac:dyDescent="0.25">
      <c r="A121">
        <v>60</v>
      </c>
      <c r="E121">
        <v>60</v>
      </c>
      <c r="G121">
        <v>0.13862949007012401</v>
      </c>
    </row>
    <row r="122" spans="1:7" x14ac:dyDescent="0.25">
      <c r="A122">
        <v>61</v>
      </c>
      <c r="B122">
        <v>-1.0349097202738895</v>
      </c>
      <c r="D122" s="11" t="s">
        <v>989</v>
      </c>
      <c r="E122">
        <v>61</v>
      </c>
      <c r="G122">
        <v>0.10176119847789999</v>
      </c>
    </row>
    <row r="123" spans="1:7" x14ac:dyDescent="0.25">
      <c r="A123">
        <v>61</v>
      </c>
      <c r="E123">
        <v>61</v>
      </c>
      <c r="G123">
        <v>0.10176119847789999</v>
      </c>
    </row>
    <row r="124" spans="1:7" x14ac:dyDescent="0.25">
      <c r="A124">
        <v>62</v>
      </c>
      <c r="B124">
        <v>1.0221861140276747</v>
      </c>
      <c r="E124">
        <v>62</v>
      </c>
      <c r="F124">
        <v>1.0221861140276747</v>
      </c>
      <c r="G124">
        <v>0.10366385727046699</v>
      </c>
    </row>
    <row r="125" spans="1:7" x14ac:dyDescent="0.25">
      <c r="A125">
        <v>62</v>
      </c>
      <c r="E125">
        <v>62</v>
      </c>
      <c r="G125">
        <v>0.10366385727046699</v>
      </c>
    </row>
    <row r="126" spans="1:7" x14ac:dyDescent="0.25">
      <c r="A126">
        <v>63</v>
      </c>
      <c r="B126">
        <v>1.0176831997807188</v>
      </c>
      <c r="D126" s="11" t="s">
        <v>981</v>
      </c>
      <c r="E126">
        <v>63</v>
      </c>
      <c r="G126">
        <v>0.140349128732846</v>
      </c>
    </row>
    <row r="127" spans="1:7" x14ac:dyDescent="0.25">
      <c r="A127">
        <v>63</v>
      </c>
      <c r="E127">
        <v>63</v>
      </c>
      <c r="G127">
        <v>0.140349128732846</v>
      </c>
    </row>
    <row r="128" spans="1:7" x14ac:dyDescent="0.25">
      <c r="A128">
        <v>64</v>
      </c>
      <c r="B128">
        <v>-1.0551026378139288</v>
      </c>
      <c r="E128">
        <v>64</v>
      </c>
      <c r="F128">
        <v>-1.0551026378139288</v>
      </c>
      <c r="G128">
        <v>8.8205675007628007E-2</v>
      </c>
    </row>
    <row r="129" spans="1:7" x14ac:dyDescent="0.25">
      <c r="A129">
        <v>64</v>
      </c>
      <c r="E129">
        <v>64</v>
      </c>
      <c r="G129">
        <v>8.8205675007628007E-2</v>
      </c>
    </row>
    <row r="130" spans="1:7" x14ac:dyDescent="0.25">
      <c r="A130">
        <v>65</v>
      </c>
      <c r="B130">
        <v>-1.4745230392513522</v>
      </c>
      <c r="D130" s="12" t="s">
        <v>987</v>
      </c>
      <c r="E130">
        <v>65</v>
      </c>
      <c r="F130">
        <v>-1.4745230392513522</v>
      </c>
      <c r="G130">
        <v>0.121609579147027</v>
      </c>
    </row>
    <row r="131" spans="1:7" x14ac:dyDescent="0.25">
      <c r="A131">
        <v>65</v>
      </c>
      <c r="E131">
        <v>65</v>
      </c>
      <c r="G131">
        <v>0.121609579147027</v>
      </c>
    </row>
    <row r="132" spans="1:7" x14ac:dyDescent="0.25">
      <c r="A132">
        <v>66</v>
      </c>
      <c r="B132">
        <v>-1.2188091316616518</v>
      </c>
      <c r="E132">
        <v>66</v>
      </c>
      <c r="F132">
        <v>-1.2188091316616518</v>
      </c>
      <c r="G132">
        <v>0.114629497747291</v>
      </c>
    </row>
    <row r="133" spans="1:7" x14ac:dyDescent="0.25">
      <c r="A133">
        <v>66</v>
      </c>
      <c r="E133">
        <v>66</v>
      </c>
      <c r="G133">
        <v>0.114629497747291</v>
      </c>
    </row>
    <row r="134" spans="1:7" x14ac:dyDescent="0.25">
      <c r="A134">
        <v>67</v>
      </c>
      <c r="B134">
        <v>1.1224578579215654</v>
      </c>
      <c r="E134">
        <v>67</v>
      </c>
      <c r="F134">
        <v>1.1224578579215654</v>
      </c>
      <c r="G134">
        <v>0.12136119170559199</v>
      </c>
    </row>
    <row r="135" spans="1:7" x14ac:dyDescent="0.25">
      <c r="A135">
        <v>67</v>
      </c>
      <c r="E135">
        <v>67</v>
      </c>
      <c r="G135">
        <v>0.12136119170559199</v>
      </c>
    </row>
    <row r="136" spans="1:7" x14ac:dyDescent="0.25">
      <c r="A136">
        <v>68</v>
      </c>
      <c r="B136">
        <v>1.004135021917314</v>
      </c>
      <c r="E136">
        <v>68</v>
      </c>
      <c r="F136">
        <v>1.004135021917314</v>
      </c>
      <c r="G136">
        <v>0.118889399268113</v>
      </c>
    </row>
    <row r="137" spans="1:7" x14ac:dyDescent="0.25">
      <c r="A137">
        <v>68</v>
      </c>
      <c r="E137">
        <v>68</v>
      </c>
      <c r="G137">
        <v>0.118889399268113</v>
      </c>
    </row>
    <row r="138" spans="1:7" x14ac:dyDescent="0.25">
      <c r="A138">
        <v>69</v>
      </c>
      <c r="B138">
        <v>-1.0007669222219582</v>
      </c>
      <c r="D138" s="12" t="s">
        <v>990</v>
      </c>
      <c r="E138">
        <v>69</v>
      </c>
      <c r="F138">
        <v>-1.0007669222219582</v>
      </c>
      <c r="G138">
        <v>0.102090463810287</v>
      </c>
    </row>
    <row r="139" spans="1:7" x14ac:dyDescent="0.25">
      <c r="A139">
        <v>69</v>
      </c>
      <c r="E139">
        <v>69</v>
      </c>
      <c r="G139">
        <v>0.102090463810287</v>
      </c>
    </row>
    <row r="140" spans="1:7" x14ac:dyDescent="0.25">
      <c r="A140">
        <v>70</v>
      </c>
      <c r="B140">
        <v>-1.4348011259936277</v>
      </c>
      <c r="E140">
        <v>70</v>
      </c>
      <c r="F140">
        <v>-1.4348011259936277</v>
      </c>
      <c r="G140">
        <v>0.10652442974283199</v>
      </c>
    </row>
    <row r="141" spans="1:7" x14ac:dyDescent="0.25">
      <c r="A141">
        <v>70</v>
      </c>
      <c r="E141">
        <v>70</v>
      </c>
      <c r="G141">
        <v>0.10652442974283199</v>
      </c>
    </row>
    <row r="142" spans="1:7" x14ac:dyDescent="0.25">
      <c r="A142">
        <v>71</v>
      </c>
      <c r="B142">
        <v>-1.4451573488932112</v>
      </c>
      <c r="E142">
        <v>71</v>
      </c>
      <c r="F142">
        <v>-1.4451573488932112</v>
      </c>
      <c r="G142">
        <v>6.8485668250807694E-2</v>
      </c>
    </row>
    <row r="143" spans="1:7" x14ac:dyDescent="0.25">
      <c r="A143">
        <v>71</v>
      </c>
      <c r="E143">
        <v>71</v>
      </c>
      <c r="G143">
        <v>6.8485668250807694E-2</v>
      </c>
    </row>
    <row r="144" spans="1:7" x14ac:dyDescent="0.25">
      <c r="A144">
        <v>72</v>
      </c>
      <c r="B144">
        <v>1.2545051520044386</v>
      </c>
      <c r="E144">
        <v>72</v>
      </c>
      <c r="F144">
        <v>1.2545051520044386</v>
      </c>
      <c r="G144">
        <v>8.6235213452100307E-2</v>
      </c>
    </row>
    <row r="145" spans="1:7" x14ac:dyDescent="0.25">
      <c r="A145">
        <v>72</v>
      </c>
      <c r="E145">
        <v>72</v>
      </c>
      <c r="G145">
        <v>8.6235213452100307E-2</v>
      </c>
    </row>
    <row r="146" spans="1:7" x14ac:dyDescent="0.25">
      <c r="A146">
        <v>73</v>
      </c>
      <c r="B146">
        <v>-1.4732260518022793</v>
      </c>
      <c r="E146">
        <v>73</v>
      </c>
      <c r="F146">
        <v>-1.4732260518022793</v>
      </c>
      <c r="G146">
        <v>5.1030245722069101E-2</v>
      </c>
    </row>
    <row r="147" spans="1:7" x14ac:dyDescent="0.25">
      <c r="A147">
        <v>73</v>
      </c>
      <c r="E147">
        <v>73</v>
      </c>
      <c r="G147">
        <v>5.1030245722069101E-2</v>
      </c>
    </row>
    <row r="148" spans="1:7" x14ac:dyDescent="0.25">
      <c r="A148">
        <v>74</v>
      </c>
      <c r="B148">
        <v>-1.0015629031986466</v>
      </c>
      <c r="D148" s="11" t="s">
        <v>990</v>
      </c>
      <c r="E148">
        <v>74</v>
      </c>
      <c r="G148">
        <v>0.104364046076197</v>
      </c>
    </row>
    <row r="149" spans="1:7" x14ac:dyDescent="0.25">
      <c r="A149">
        <v>74</v>
      </c>
      <c r="E149">
        <v>74</v>
      </c>
      <c r="G149">
        <v>0.104364046076197</v>
      </c>
    </row>
    <row r="150" spans="1:7" x14ac:dyDescent="0.25">
      <c r="A150">
        <v>75</v>
      </c>
      <c r="B150">
        <v>1.1677628139461254</v>
      </c>
      <c r="E150">
        <v>75</v>
      </c>
      <c r="F150">
        <v>1.1677628139461254</v>
      </c>
      <c r="G150">
        <v>0.11386298970388201</v>
      </c>
    </row>
    <row r="151" spans="1:7" x14ac:dyDescent="0.25">
      <c r="A151">
        <v>75</v>
      </c>
      <c r="E151">
        <v>75</v>
      </c>
      <c r="G151">
        <v>0.11386298970388201</v>
      </c>
    </row>
    <row r="152" spans="1:7" x14ac:dyDescent="0.25">
      <c r="A152">
        <v>76</v>
      </c>
      <c r="B152">
        <v>-1.054651878581607</v>
      </c>
      <c r="D152" s="12" t="s">
        <v>989</v>
      </c>
      <c r="E152">
        <v>76</v>
      </c>
      <c r="F152">
        <v>-1.054651878581607</v>
      </c>
      <c r="G152">
        <v>9.8618638093547595E-2</v>
      </c>
    </row>
    <row r="153" spans="1:7" x14ac:dyDescent="0.25">
      <c r="A153">
        <v>76</v>
      </c>
      <c r="E153">
        <v>76</v>
      </c>
      <c r="G153">
        <v>9.8618638093547595E-2</v>
      </c>
    </row>
    <row r="154" spans="1:7" x14ac:dyDescent="0.25">
      <c r="A154">
        <v>77</v>
      </c>
      <c r="B154">
        <v>1.002034822657329</v>
      </c>
      <c r="E154">
        <v>77</v>
      </c>
      <c r="F154">
        <v>1.002034822657329</v>
      </c>
      <c r="G154">
        <v>0.10530522322958</v>
      </c>
    </row>
    <row r="155" spans="1:7" x14ac:dyDescent="0.25">
      <c r="A155">
        <v>77</v>
      </c>
      <c r="E155">
        <v>77</v>
      </c>
      <c r="G155">
        <v>0.10530522322958</v>
      </c>
    </row>
    <row r="156" spans="1:7" x14ac:dyDescent="0.25">
      <c r="A156">
        <v>78</v>
      </c>
      <c r="B156">
        <v>-1.3331264125657412</v>
      </c>
      <c r="E156">
        <v>78</v>
      </c>
      <c r="F156">
        <v>-1.3331264125657412</v>
      </c>
      <c r="G156">
        <v>6.3470613537949597E-2</v>
      </c>
    </row>
    <row r="157" spans="1:7" x14ac:dyDescent="0.25">
      <c r="A157">
        <v>78</v>
      </c>
      <c r="E157">
        <v>78</v>
      </c>
      <c r="G157">
        <v>6.3470613537949597E-2</v>
      </c>
    </row>
    <row r="158" spans="1:7" x14ac:dyDescent="0.25">
      <c r="A158">
        <v>79</v>
      </c>
      <c r="B158">
        <v>-1.0073303293523865</v>
      </c>
      <c r="D158" s="11" t="s">
        <v>985</v>
      </c>
      <c r="E158">
        <v>79</v>
      </c>
      <c r="G158">
        <v>0.13847393777591499</v>
      </c>
    </row>
    <row r="159" spans="1:7" x14ac:dyDescent="0.25">
      <c r="A159">
        <v>79</v>
      </c>
      <c r="E159">
        <v>79</v>
      </c>
      <c r="G159">
        <v>0.13847393777591499</v>
      </c>
    </row>
    <row r="160" spans="1:7" x14ac:dyDescent="0.25">
      <c r="A160">
        <v>80</v>
      </c>
      <c r="B160">
        <v>1.2942839055164654</v>
      </c>
      <c r="E160">
        <v>80</v>
      </c>
      <c r="F160">
        <v>1.2942839055164654</v>
      </c>
      <c r="G160">
        <v>0.121420038239829</v>
      </c>
    </row>
    <row r="161" spans="1:7" x14ac:dyDescent="0.25">
      <c r="A161">
        <v>80</v>
      </c>
      <c r="E161">
        <v>80</v>
      </c>
      <c r="G161">
        <v>0.121420038239829</v>
      </c>
    </row>
    <row r="162" spans="1:7" x14ac:dyDescent="0.25">
      <c r="A162">
        <v>81</v>
      </c>
      <c r="B162">
        <v>1.0915486286304683</v>
      </c>
      <c r="D162" s="11" t="s">
        <v>980</v>
      </c>
      <c r="E162">
        <v>81</v>
      </c>
      <c r="G162">
        <v>0.119945723555265</v>
      </c>
    </row>
    <row r="163" spans="1:7" x14ac:dyDescent="0.25">
      <c r="A163">
        <v>81</v>
      </c>
      <c r="E163">
        <v>81</v>
      </c>
      <c r="G163">
        <v>0.119945723555265</v>
      </c>
    </row>
    <row r="164" spans="1:7" x14ac:dyDescent="0.25">
      <c r="A164">
        <v>82</v>
      </c>
      <c r="B164">
        <v>-1.0135987000607065</v>
      </c>
      <c r="E164">
        <v>82</v>
      </c>
      <c r="F164">
        <v>-1.0135987000607065</v>
      </c>
      <c r="G164">
        <v>0.12935330072006701</v>
      </c>
    </row>
    <row r="165" spans="1:7" x14ac:dyDescent="0.25">
      <c r="A165">
        <v>82</v>
      </c>
      <c r="E165">
        <v>82</v>
      </c>
      <c r="G165">
        <v>0.12935330072006701</v>
      </c>
    </row>
    <row r="166" spans="1:7" x14ac:dyDescent="0.25">
      <c r="A166">
        <v>83</v>
      </c>
      <c r="B166">
        <v>-1.2239724125317777</v>
      </c>
      <c r="E166">
        <v>83</v>
      </c>
      <c r="F166">
        <v>-1.2239724125317777</v>
      </c>
      <c r="G166">
        <v>6.4391449851356294E-2</v>
      </c>
    </row>
    <row r="167" spans="1:7" x14ac:dyDescent="0.25">
      <c r="A167">
        <v>83</v>
      </c>
      <c r="E167">
        <v>83</v>
      </c>
      <c r="G167">
        <v>6.4391449851356294E-2</v>
      </c>
    </row>
    <row r="168" spans="1:7" x14ac:dyDescent="0.25">
      <c r="A168">
        <v>84</v>
      </c>
      <c r="B168">
        <v>-1.1302317772060575</v>
      </c>
      <c r="E168">
        <v>84</v>
      </c>
      <c r="F168">
        <v>-1.1302317772060575</v>
      </c>
      <c r="G168">
        <v>0.12090226381666801</v>
      </c>
    </row>
    <row r="169" spans="1:7" x14ac:dyDescent="0.25">
      <c r="A169">
        <v>84</v>
      </c>
      <c r="E169">
        <v>84</v>
      </c>
      <c r="G169">
        <v>0.12090226381666801</v>
      </c>
    </row>
    <row r="170" spans="1:7" x14ac:dyDescent="0.25">
      <c r="A170">
        <v>85</v>
      </c>
      <c r="B170">
        <v>-1.4924917438027649</v>
      </c>
      <c r="E170">
        <v>85</v>
      </c>
      <c r="F170">
        <v>-1.4924917438027649</v>
      </c>
      <c r="G170">
        <v>0.103896333198955</v>
      </c>
    </row>
    <row r="171" spans="1:7" x14ac:dyDescent="0.25">
      <c r="A171">
        <v>85</v>
      </c>
      <c r="E171">
        <v>85</v>
      </c>
      <c r="G171">
        <v>0.103896333198955</v>
      </c>
    </row>
    <row r="172" spans="1:7" x14ac:dyDescent="0.25">
      <c r="A172">
        <v>86</v>
      </c>
      <c r="B172">
        <v>-1.1033078635026194</v>
      </c>
      <c r="E172">
        <v>86</v>
      </c>
      <c r="F172">
        <v>-1.1033078635026194</v>
      </c>
      <c r="G172">
        <v>0.100802453818308</v>
      </c>
    </row>
    <row r="173" spans="1:7" x14ac:dyDescent="0.25">
      <c r="A173">
        <v>86</v>
      </c>
      <c r="E173">
        <v>86</v>
      </c>
      <c r="G173">
        <v>0.100802453818308</v>
      </c>
    </row>
    <row r="174" spans="1:7" x14ac:dyDescent="0.25">
      <c r="A174">
        <v>87</v>
      </c>
      <c r="B174">
        <v>1.1551516749319273</v>
      </c>
      <c r="E174">
        <v>87</v>
      </c>
      <c r="F174">
        <v>1.1551516749319273</v>
      </c>
      <c r="G174">
        <v>0.105073318121901</v>
      </c>
    </row>
    <row r="175" spans="1:7" x14ac:dyDescent="0.25">
      <c r="A175">
        <v>87</v>
      </c>
      <c r="E175">
        <v>87</v>
      </c>
      <c r="G175">
        <v>0.105073318121901</v>
      </c>
    </row>
    <row r="176" spans="1:7" x14ac:dyDescent="0.25">
      <c r="A176">
        <v>88</v>
      </c>
      <c r="B176">
        <v>-1.3708624868052368</v>
      </c>
      <c r="E176">
        <v>88</v>
      </c>
      <c r="F176">
        <v>-1.3708624868052368</v>
      </c>
      <c r="G176">
        <v>8.1280388981904803E-2</v>
      </c>
    </row>
    <row r="177" spans="1:7" x14ac:dyDescent="0.25">
      <c r="A177">
        <v>88</v>
      </c>
      <c r="E177">
        <v>88</v>
      </c>
      <c r="G177">
        <v>8.1280388981904803E-2</v>
      </c>
    </row>
    <row r="178" spans="1:7" x14ac:dyDescent="0.25">
      <c r="A178">
        <v>89</v>
      </c>
      <c r="B178">
        <v>-1.206786712222752</v>
      </c>
      <c r="E178">
        <v>89</v>
      </c>
      <c r="F178">
        <v>-1.206786712222752</v>
      </c>
      <c r="G178">
        <v>0.12599352048831799</v>
      </c>
    </row>
    <row r="179" spans="1:7" x14ac:dyDescent="0.25">
      <c r="A179">
        <v>89</v>
      </c>
      <c r="E179">
        <v>89</v>
      </c>
      <c r="G179">
        <v>0.12599352048831799</v>
      </c>
    </row>
    <row r="180" spans="1:7" x14ac:dyDescent="0.25">
      <c r="A180">
        <v>90</v>
      </c>
      <c r="B180">
        <v>-1.0035026979301147</v>
      </c>
      <c r="D180" s="12" t="s">
        <v>991</v>
      </c>
      <c r="E180">
        <v>90</v>
      </c>
      <c r="F180">
        <v>-1.0035026979301147</v>
      </c>
      <c r="G180">
        <v>0.12904438385146699</v>
      </c>
    </row>
    <row r="181" spans="1:7" x14ac:dyDescent="0.25">
      <c r="A181">
        <v>90</v>
      </c>
      <c r="E181">
        <v>90</v>
      </c>
      <c r="G181">
        <v>0.12904438385146699</v>
      </c>
    </row>
    <row r="182" spans="1:7" x14ac:dyDescent="0.25">
      <c r="A182">
        <v>91</v>
      </c>
      <c r="B182">
        <v>-1.1791460843144288</v>
      </c>
      <c r="D182" s="11" t="s">
        <v>992</v>
      </c>
      <c r="E182">
        <v>91</v>
      </c>
      <c r="G182">
        <v>8.6087690300399006E-2</v>
      </c>
    </row>
    <row r="183" spans="1:7" x14ac:dyDescent="0.25">
      <c r="A183">
        <v>91</v>
      </c>
      <c r="E183">
        <v>91</v>
      </c>
      <c r="G183">
        <v>8.6087690300399006E-2</v>
      </c>
    </row>
    <row r="184" spans="1:7" x14ac:dyDescent="0.25">
      <c r="A184">
        <v>92</v>
      </c>
      <c r="B184">
        <v>1.1022158549238941</v>
      </c>
      <c r="E184">
        <v>92</v>
      </c>
      <c r="F184">
        <v>1.1022158549238941</v>
      </c>
      <c r="G184">
        <v>0.10019244065563</v>
      </c>
    </row>
    <row r="185" spans="1:7" x14ac:dyDescent="0.25">
      <c r="A185">
        <v>92</v>
      </c>
      <c r="E185">
        <v>92</v>
      </c>
      <c r="G185">
        <v>0.10019244065563</v>
      </c>
    </row>
    <row r="186" spans="1:7" x14ac:dyDescent="0.25">
      <c r="A186">
        <v>93</v>
      </c>
      <c r="B186">
        <v>-1.0146845033747682</v>
      </c>
      <c r="E186">
        <v>93</v>
      </c>
      <c r="F186">
        <v>-1.0146845033747682</v>
      </c>
      <c r="G186">
        <v>4.4344758330084499E-2</v>
      </c>
    </row>
    <row r="187" spans="1:7" x14ac:dyDescent="0.25">
      <c r="A187">
        <v>93</v>
      </c>
      <c r="E187">
        <v>93</v>
      </c>
      <c r="G187">
        <v>4.4344758330084499E-2</v>
      </c>
    </row>
    <row r="188" spans="1:7" x14ac:dyDescent="0.25">
      <c r="A188">
        <v>94</v>
      </c>
      <c r="B188">
        <v>1.2308440981424358</v>
      </c>
      <c r="E188">
        <v>94</v>
      </c>
      <c r="F188">
        <v>1.2308440981424358</v>
      </c>
      <c r="G188">
        <v>8.7491900091867802E-2</v>
      </c>
    </row>
    <row r="189" spans="1:7" x14ac:dyDescent="0.25">
      <c r="A189">
        <v>94</v>
      </c>
      <c r="E189">
        <v>94</v>
      </c>
      <c r="G189">
        <v>8.7491900091867802E-2</v>
      </c>
    </row>
    <row r="190" spans="1:7" x14ac:dyDescent="0.25">
      <c r="A190">
        <v>95</v>
      </c>
      <c r="B190">
        <v>1.3218901727834917</v>
      </c>
      <c r="E190">
        <v>95</v>
      </c>
      <c r="F190">
        <v>1.3218901727834917</v>
      </c>
      <c r="G190">
        <v>0.11353774906625801</v>
      </c>
    </row>
    <row r="191" spans="1:7" x14ac:dyDescent="0.25">
      <c r="A191">
        <v>95</v>
      </c>
      <c r="E191">
        <v>95</v>
      </c>
      <c r="G191">
        <v>0.11353774906625801</v>
      </c>
    </row>
    <row r="192" spans="1:7" x14ac:dyDescent="0.25">
      <c r="A192">
        <v>96</v>
      </c>
      <c r="B192">
        <v>-1.0028593003211299</v>
      </c>
      <c r="D192" s="11" t="s">
        <v>991</v>
      </c>
      <c r="E192">
        <v>96</v>
      </c>
      <c r="G192">
        <v>0.145779799507362</v>
      </c>
    </row>
    <row r="193" spans="1:7" x14ac:dyDescent="0.25">
      <c r="A193">
        <v>96</v>
      </c>
      <c r="E193">
        <v>96</v>
      </c>
      <c r="G193">
        <v>0.145779799507362</v>
      </c>
    </row>
    <row r="194" spans="1:7" x14ac:dyDescent="0.25">
      <c r="A194">
        <v>97</v>
      </c>
      <c r="B194">
        <v>-1.0548111870230301</v>
      </c>
      <c r="E194">
        <v>97</v>
      </c>
      <c r="F194">
        <v>-1.0548111870230301</v>
      </c>
      <c r="G194">
        <v>0.11455255331759499</v>
      </c>
    </row>
    <row r="195" spans="1:7" x14ac:dyDescent="0.25">
      <c r="A195">
        <v>97</v>
      </c>
      <c r="E195">
        <v>97</v>
      </c>
      <c r="G195">
        <v>0.11455255331759499</v>
      </c>
    </row>
    <row r="196" spans="1:7" x14ac:dyDescent="0.25">
      <c r="A196">
        <v>98</v>
      </c>
      <c r="B196">
        <v>-1.5349318008489061</v>
      </c>
      <c r="D196" s="12" t="s">
        <v>982</v>
      </c>
      <c r="E196">
        <v>98</v>
      </c>
      <c r="F196">
        <v>-1.5349318008489061</v>
      </c>
      <c r="G196">
        <v>2.0664419141229601E-2</v>
      </c>
    </row>
    <row r="197" spans="1:7" x14ac:dyDescent="0.25">
      <c r="A197">
        <v>98</v>
      </c>
      <c r="E197">
        <v>98</v>
      </c>
      <c r="G197">
        <v>2.0664419141229601E-2</v>
      </c>
    </row>
    <row r="198" spans="1:7" x14ac:dyDescent="0.25">
      <c r="A198">
        <v>99</v>
      </c>
      <c r="B198">
        <v>-1.0001759529803362</v>
      </c>
      <c r="E198">
        <v>99</v>
      </c>
      <c r="F198">
        <v>-1.0001759529803362</v>
      </c>
      <c r="G198">
        <v>9.25281353066119E-2</v>
      </c>
    </row>
    <row r="199" spans="1:7" x14ac:dyDescent="0.25">
      <c r="A199">
        <v>99</v>
      </c>
      <c r="E199">
        <v>99</v>
      </c>
      <c r="G199">
        <v>9.25281353066119E-2</v>
      </c>
    </row>
    <row r="200" spans="1:7" x14ac:dyDescent="0.25">
      <c r="A200">
        <v>100</v>
      </c>
      <c r="B200">
        <v>-1.0123298719544376</v>
      </c>
      <c r="D200" s="12" t="s">
        <v>978</v>
      </c>
      <c r="E200">
        <v>100</v>
      </c>
      <c r="F200">
        <v>-1.0123298719544376</v>
      </c>
      <c r="G200">
        <v>0.13756796243289601</v>
      </c>
    </row>
    <row r="201" spans="1:7" x14ac:dyDescent="0.25">
      <c r="A201">
        <v>100</v>
      </c>
      <c r="E201">
        <v>100</v>
      </c>
      <c r="G201">
        <v>0.13756796243289601</v>
      </c>
    </row>
    <row r="202" spans="1:7" x14ac:dyDescent="0.25">
      <c r="A202">
        <v>101</v>
      </c>
      <c r="B202">
        <v>-1.0839843770859292</v>
      </c>
      <c r="D202" s="12" t="s">
        <v>983</v>
      </c>
      <c r="E202">
        <v>101</v>
      </c>
      <c r="F202">
        <v>-1.0839843770859292</v>
      </c>
      <c r="G202">
        <v>6.6205605498540404E-2</v>
      </c>
    </row>
    <row r="203" spans="1:7" x14ac:dyDescent="0.25">
      <c r="A203">
        <v>101</v>
      </c>
      <c r="E203">
        <v>101</v>
      </c>
      <c r="G203">
        <v>6.6205605498540404E-2</v>
      </c>
    </row>
    <row r="204" spans="1:7" x14ac:dyDescent="0.25">
      <c r="A204">
        <v>102</v>
      </c>
      <c r="B204">
        <v>-1.0144861220052641</v>
      </c>
      <c r="E204">
        <v>102</v>
      </c>
      <c r="F204">
        <v>-1.0144861220052641</v>
      </c>
      <c r="G204">
        <v>5.8339762918295998E-2</v>
      </c>
    </row>
    <row r="205" spans="1:7" x14ac:dyDescent="0.25">
      <c r="A205">
        <v>102</v>
      </c>
      <c r="E205">
        <v>102</v>
      </c>
      <c r="G205">
        <v>5.8339762918295998E-2</v>
      </c>
    </row>
    <row r="206" spans="1:7" x14ac:dyDescent="0.25">
      <c r="A206">
        <v>103</v>
      </c>
      <c r="B206">
        <v>1.0479512644740427</v>
      </c>
      <c r="D206" s="12" t="s">
        <v>993</v>
      </c>
      <c r="E206">
        <v>103</v>
      </c>
      <c r="F206">
        <v>1.0479512644740427</v>
      </c>
      <c r="G206">
        <v>0.109604991093278</v>
      </c>
    </row>
    <row r="207" spans="1:7" x14ac:dyDescent="0.25">
      <c r="A207">
        <v>103</v>
      </c>
      <c r="E207">
        <v>103</v>
      </c>
      <c r="G207">
        <v>0.109604991093278</v>
      </c>
    </row>
    <row r="208" spans="1:7" x14ac:dyDescent="0.25">
      <c r="A208">
        <v>104</v>
      </c>
      <c r="B208">
        <v>1.0095286196988671</v>
      </c>
      <c r="D208" s="11" t="s">
        <v>993</v>
      </c>
      <c r="E208">
        <v>104</v>
      </c>
      <c r="G208">
        <v>0.130252841773942</v>
      </c>
    </row>
    <row r="209" spans="1:7" x14ac:dyDescent="0.25">
      <c r="A209">
        <v>104</v>
      </c>
      <c r="E209">
        <v>104</v>
      </c>
      <c r="G209">
        <v>0.130252841773942</v>
      </c>
    </row>
    <row r="210" spans="1:7" x14ac:dyDescent="0.25">
      <c r="A210">
        <v>105</v>
      </c>
      <c r="B210">
        <v>1.0686374140957597</v>
      </c>
      <c r="E210">
        <v>105</v>
      </c>
      <c r="F210">
        <v>1.0686374140957597</v>
      </c>
      <c r="G210">
        <v>6.0446894248273597E-2</v>
      </c>
    </row>
    <row r="211" spans="1:7" x14ac:dyDescent="0.25">
      <c r="A211">
        <v>105</v>
      </c>
      <c r="E211">
        <v>105</v>
      </c>
      <c r="G211">
        <v>6.0446894248273597E-2</v>
      </c>
    </row>
    <row r="212" spans="1:7" x14ac:dyDescent="0.25">
      <c r="A212">
        <v>106</v>
      </c>
      <c r="B212">
        <v>1.1266853194657487</v>
      </c>
      <c r="D212" s="12" t="s">
        <v>992</v>
      </c>
      <c r="E212">
        <v>106</v>
      </c>
      <c r="F212">
        <v>1.1266853194657487</v>
      </c>
      <c r="G212">
        <v>7.6537880023614002E-2</v>
      </c>
    </row>
    <row r="213" spans="1:7" x14ac:dyDescent="0.25">
      <c r="A213">
        <v>106</v>
      </c>
      <c r="E213">
        <v>106</v>
      </c>
      <c r="G213">
        <v>7.6537880023614002E-2</v>
      </c>
    </row>
    <row r="214" spans="1:7" x14ac:dyDescent="0.25">
      <c r="A214">
        <v>107</v>
      </c>
      <c r="B214">
        <v>-1.4555677238185323</v>
      </c>
      <c r="E214">
        <v>107</v>
      </c>
      <c r="F214">
        <v>-1.4555677238185323</v>
      </c>
      <c r="G214">
        <v>0.100824403658935</v>
      </c>
    </row>
    <row r="215" spans="1:7" x14ac:dyDescent="0.25">
      <c r="A215">
        <v>107</v>
      </c>
      <c r="E215">
        <v>107</v>
      </c>
      <c r="G215">
        <v>0.100824403658935</v>
      </c>
    </row>
    <row r="216" spans="1:7" x14ac:dyDescent="0.25">
      <c r="A216">
        <v>108</v>
      </c>
      <c r="B216">
        <v>1.2494267240203945</v>
      </c>
      <c r="E216">
        <v>108</v>
      </c>
      <c r="F216">
        <v>1.2494267240203945</v>
      </c>
      <c r="G216">
        <v>6.4563638705220999E-2</v>
      </c>
    </row>
    <row r="217" spans="1:7" x14ac:dyDescent="0.25">
      <c r="A217">
        <v>108</v>
      </c>
      <c r="E217">
        <v>108</v>
      </c>
      <c r="G217">
        <v>6.4563638705220999E-2</v>
      </c>
    </row>
    <row r="218" spans="1:7" x14ac:dyDescent="0.25">
      <c r="A218">
        <v>109</v>
      </c>
      <c r="B218">
        <v>1.2105094906892058</v>
      </c>
      <c r="E218">
        <v>109</v>
      </c>
      <c r="F218">
        <v>1.2105094906892058</v>
      </c>
      <c r="G218">
        <v>0.103378301423594</v>
      </c>
    </row>
    <row r="219" spans="1:7" x14ac:dyDescent="0.25">
      <c r="A219">
        <v>109</v>
      </c>
      <c r="E219">
        <v>109</v>
      </c>
      <c r="G219">
        <v>0.103378301423594</v>
      </c>
    </row>
    <row r="220" spans="1:7" x14ac:dyDescent="0.25">
      <c r="A220">
        <v>110</v>
      </c>
      <c r="B220">
        <v>-1.6033282196903555</v>
      </c>
      <c r="E220">
        <v>110</v>
      </c>
      <c r="F220">
        <v>-1.6033282196903555</v>
      </c>
      <c r="G220">
        <v>0.118712526499787</v>
      </c>
    </row>
    <row r="221" spans="1:7" x14ac:dyDescent="0.25">
      <c r="A221">
        <v>110</v>
      </c>
      <c r="E221">
        <v>110</v>
      </c>
      <c r="G221">
        <v>0.118712526499787</v>
      </c>
    </row>
    <row r="222" spans="1:7" x14ac:dyDescent="0.25">
      <c r="A222">
        <v>111</v>
      </c>
      <c r="B222">
        <v>-1.0336550540390725</v>
      </c>
      <c r="E222">
        <v>111</v>
      </c>
      <c r="F222">
        <v>-1.0336550540390725</v>
      </c>
      <c r="G222">
        <v>0.10221954283276</v>
      </c>
    </row>
    <row r="223" spans="1:7" x14ac:dyDescent="0.25">
      <c r="A223">
        <v>111</v>
      </c>
      <c r="E223">
        <v>111</v>
      </c>
      <c r="G223">
        <v>0.10221954283276</v>
      </c>
    </row>
    <row r="224" spans="1:7" x14ac:dyDescent="0.25">
      <c r="A224">
        <v>112</v>
      </c>
      <c r="B224">
        <v>1.2924184654033366</v>
      </c>
      <c r="E224">
        <v>112</v>
      </c>
      <c r="F224">
        <v>1.2924184654033366</v>
      </c>
      <c r="G224">
        <v>0.114692112346157</v>
      </c>
    </row>
    <row r="225" spans="1:13" x14ac:dyDescent="0.25">
      <c r="A225">
        <v>112</v>
      </c>
      <c r="E225">
        <v>112</v>
      </c>
      <c r="G225">
        <v>0.114692112346157</v>
      </c>
    </row>
    <row r="226" spans="1:13" x14ac:dyDescent="0.25">
      <c r="A226">
        <v>113</v>
      </c>
      <c r="B226">
        <v>1.1785830101881514</v>
      </c>
      <c r="E226">
        <v>113</v>
      </c>
      <c r="F226">
        <v>1.1785830101881514</v>
      </c>
      <c r="G226">
        <v>6.3096745268009097E-2</v>
      </c>
    </row>
    <row r="227" spans="1:13" x14ac:dyDescent="0.25">
      <c r="A227">
        <v>113</v>
      </c>
      <c r="E227">
        <v>113</v>
      </c>
      <c r="G227">
        <v>6.3096745268009097E-2</v>
      </c>
    </row>
    <row r="229" spans="1:13" x14ac:dyDescent="0.25">
      <c r="E229" s="9" t="s">
        <v>1012</v>
      </c>
      <c r="F229" s="9">
        <f>AVERAGE(F2:F227)</f>
        <v>-8.4241550994424041E-2</v>
      </c>
      <c r="G229" s="10"/>
      <c r="H229" s="10"/>
      <c r="I229" s="10"/>
      <c r="J229" s="10"/>
      <c r="K229" s="10"/>
      <c r="L229" s="10"/>
      <c r="M229" s="10"/>
    </row>
    <row r="230" spans="1:13" x14ac:dyDescent="0.25">
      <c r="E230" s="9" t="s">
        <v>1013</v>
      </c>
      <c r="F230" s="9">
        <f>MEDIAN(F2:F227)</f>
        <v>-1.0038018286828687</v>
      </c>
      <c r="G230" s="10"/>
      <c r="H230" s="10"/>
      <c r="I230" s="10"/>
      <c r="J230" s="10"/>
      <c r="K230" s="10"/>
      <c r="L230" s="10"/>
      <c r="M230" s="10"/>
    </row>
    <row r="231" spans="1:13" x14ac:dyDescent="0.25">
      <c r="E231" s="9" t="s">
        <v>996</v>
      </c>
      <c r="F231" s="9">
        <f>MAX(F2:F227)</f>
        <v>2.7842153363221174</v>
      </c>
      <c r="G231" s="10"/>
      <c r="H231" s="10"/>
      <c r="I231" s="10"/>
      <c r="J231" s="10"/>
      <c r="K231" s="10"/>
      <c r="L231" s="10"/>
      <c r="M231" s="10"/>
    </row>
    <row r="232" spans="1:13" x14ac:dyDescent="0.25">
      <c r="E232" s="9" t="s">
        <v>997</v>
      </c>
      <c r="F232" s="9">
        <f>MIN(F2:F227)</f>
        <v>-1.6684287623654068</v>
      </c>
      <c r="G232" s="10"/>
      <c r="H232" s="10"/>
      <c r="I232" s="10"/>
      <c r="J232" s="10"/>
      <c r="K232" s="10"/>
      <c r="L232" s="10"/>
      <c r="M232" s="10"/>
    </row>
    <row r="233" spans="1:13" x14ac:dyDescent="0.25">
      <c r="E233" s="9"/>
      <c r="F233" s="9"/>
      <c r="G233" s="10"/>
      <c r="H233" s="10"/>
      <c r="I233" s="10"/>
      <c r="J233" s="10"/>
      <c r="K233" s="10"/>
      <c r="L233" s="10"/>
      <c r="M233" s="10"/>
    </row>
    <row r="234" spans="1:13" x14ac:dyDescent="0.25">
      <c r="E234" s="9" t="s">
        <v>1014</v>
      </c>
      <c r="F234" s="9">
        <f>COUNT(F2:F227)</f>
        <v>92</v>
      </c>
      <c r="G234" s="10"/>
      <c r="H234" s="10"/>
      <c r="I234" s="10"/>
      <c r="J234" s="10"/>
      <c r="K234" s="10"/>
      <c r="L234" s="10"/>
      <c r="M234" s="10"/>
    </row>
    <row r="235" spans="1:13" x14ac:dyDescent="0.25">
      <c r="E235" s="9" t="s">
        <v>1015</v>
      </c>
      <c r="F235" s="9">
        <f>COUNTIF(F2:F227,"&gt;0")</f>
        <v>43</v>
      </c>
      <c r="G235" s="10"/>
      <c r="H235" s="10"/>
      <c r="I235" s="10"/>
      <c r="J235" s="10"/>
      <c r="K235" s="10"/>
      <c r="L235" s="10"/>
      <c r="M235" s="10"/>
    </row>
    <row r="236" spans="1:13" x14ac:dyDescent="0.25">
      <c r="E236" s="9" t="s">
        <v>1016</v>
      </c>
      <c r="F236" s="9">
        <f>COUNTIF(F2:F227,"&lt;0")</f>
        <v>49</v>
      </c>
      <c r="G236" s="10"/>
      <c r="H236" s="10"/>
      <c r="I236" s="10"/>
      <c r="J236" s="10"/>
      <c r="K236" s="10"/>
      <c r="L236" s="10"/>
      <c r="M236" s="10"/>
    </row>
    <row r="237" spans="1:13" x14ac:dyDescent="0.25">
      <c r="E237" s="9"/>
      <c r="F237" s="9"/>
      <c r="G237" s="10"/>
      <c r="H237" s="10"/>
      <c r="I237" s="10"/>
      <c r="J237" s="10"/>
      <c r="K237" s="10"/>
      <c r="L237" s="10"/>
      <c r="M237" s="10"/>
    </row>
    <row r="238" spans="1:13" x14ac:dyDescent="0.25">
      <c r="E238" s="9" t="s">
        <v>1017</v>
      </c>
      <c r="F238" s="9">
        <v>0.60240000000000005</v>
      </c>
      <c r="G238" s="10"/>
      <c r="H238" s="10"/>
      <c r="I238" s="10"/>
      <c r="J238" s="10"/>
      <c r="K238" s="10"/>
      <c r="L238" s="10"/>
      <c r="M238" s="10"/>
    </row>
    <row r="239" spans="1:13" x14ac:dyDescent="0.25">
      <c r="E239" s="9" t="s">
        <v>1018</v>
      </c>
      <c r="F239" s="9">
        <v>0.48220000000000002</v>
      </c>
      <c r="G239" s="10"/>
      <c r="H239" s="10"/>
      <c r="I239" s="10"/>
      <c r="J239" s="10"/>
      <c r="K239" s="10"/>
      <c r="L239" s="10"/>
      <c r="M239" s="10"/>
    </row>
    <row r="240" spans="1:13" x14ac:dyDescent="0.25"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5:13" x14ac:dyDescent="0.25"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5:13" x14ac:dyDescent="0.25"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5:13" x14ac:dyDescent="0.25"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5:13" x14ac:dyDescent="0.25"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5:13" x14ac:dyDescent="0.25">
      <c r="E245" s="10"/>
      <c r="F245" s="10"/>
      <c r="G245" s="10"/>
      <c r="H245" s="10"/>
      <c r="I245" s="10"/>
      <c r="J245" s="10"/>
      <c r="K245" s="10"/>
      <c r="L245" s="10"/>
      <c r="M245" s="10"/>
    </row>
  </sheetData>
  <sortState ref="L2:L245">
    <sortCondition ref="L2:L2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5" x14ac:dyDescent="0.25"/>
  <cols>
    <col min="1" max="1" width="14.42578125" bestFit="1" customWidth="1"/>
    <col min="2" max="2" width="22.5703125" bestFit="1" customWidth="1"/>
    <col min="3" max="3" width="54.5703125" bestFit="1" customWidth="1"/>
    <col min="4" max="4" width="20.7109375" bestFit="1" customWidth="1"/>
    <col min="5" max="5" width="14.42578125" bestFit="1" customWidth="1"/>
    <col min="6" max="6" width="22.5703125" bestFit="1" customWidth="1"/>
    <col min="7" max="7" width="12" bestFit="1" customWidth="1"/>
    <col min="9" max="9" width="15.42578125" customWidth="1"/>
    <col min="10" max="10" width="19" bestFit="1" customWidth="1"/>
    <col min="12" max="12" width="12.85546875" bestFit="1" customWidth="1"/>
    <col min="19" max="19" width="13.85546875" bestFit="1" customWidth="1"/>
  </cols>
  <sheetData>
    <row r="1" spans="1:13" x14ac:dyDescent="0.25">
      <c r="A1" t="s">
        <v>0</v>
      </c>
      <c r="B1" t="s">
        <v>1006</v>
      </c>
      <c r="C1" s="12" t="s">
        <v>1022</v>
      </c>
      <c r="D1" t="s">
        <v>1021</v>
      </c>
      <c r="E1" t="s">
        <v>0</v>
      </c>
      <c r="F1" t="s">
        <v>1006</v>
      </c>
      <c r="G1" t="s">
        <v>3</v>
      </c>
      <c r="I1" t="s">
        <v>1007</v>
      </c>
      <c r="J1" t="s">
        <v>1008</v>
      </c>
      <c r="L1" t="s">
        <v>1027</v>
      </c>
      <c r="M1" t="s">
        <v>1006</v>
      </c>
    </row>
    <row r="2" spans="1:13" x14ac:dyDescent="0.25">
      <c r="A2">
        <v>1</v>
      </c>
      <c r="B2">
        <v>1.107239642493578</v>
      </c>
      <c r="C2" s="12" t="s">
        <v>1023</v>
      </c>
      <c r="E2">
        <v>1</v>
      </c>
      <c r="F2">
        <v>1.107239642493578</v>
      </c>
      <c r="G2">
        <v>7.5067281968935903E-2</v>
      </c>
      <c r="I2" t="s">
        <v>971</v>
      </c>
      <c r="J2" t="s">
        <v>1009</v>
      </c>
      <c r="M2">
        <v>-1.6684287623654068</v>
      </c>
    </row>
    <row r="3" spans="1:13" x14ac:dyDescent="0.25">
      <c r="A3">
        <v>1</v>
      </c>
      <c r="C3" s="11" t="s">
        <v>1024</v>
      </c>
      <c r="E3">
        <v>1</v>
      </c>
      <c r="G3">
        <v>7.5067281968935903E-2</v>
      </c>
      <c r="I3" t="s">
        <v>973</v>
      </c>
      <c r="J3" t="s">
        <v>1009</v>
      </c>
      <c r="M3">
        <v>-1.6033282196903555</v>
      </c>
    </row>
    <row r="4" spans="1:13" x14ac:dyDescent="0.25">
      <c r="A4">
        <v>2</v>
      </c>
      <c r="B4">
        <v>-1.0153692517625659</v>
      </c>
      <c r="E4">
        <v>2</v>
      </c>
      <c r="F4">
        <v>-1.0153692517625659</v>
      </c>
      <c r="G4">
        <v>0.135812728371043</v>
      </c>
      <c r="I4" t="s">
        <v>975</v>
      </c>
      <c r="J4" t="s">
        <v>1010</v>
      </c>
      <c r="M4">
        <v>-1.4924917438027649</v>
      </c>
    </row>
    <row r="5" spans="1:13" x14ac:dyDescent="0.25">
      <c r="A5">
        <v>2</v>
      </c>
      <c r="E5">
        <v>2</v>
      </c>
      <c r="G5">
        <v>0.135812728371043</v>
      </c>
      <c r="I5" t="s">
        <v>976</v>
      </c>
      <c r="J5" t="s">
        <v>1009</v>
      </c>
      <c r="M5">
        <v>-1.4732260518022793</v>
      </c>
    </row>
    <row r="6" spans="1:13" x14ac:dyDescent="0.25">
      <c r="A6">
        <v>3</v>
      </c>
      <c r="B6">
        <v>1.3756368088034689</v>
      </c>
      <c r="D6" s="11" t="s">
        <v>971</v>
      </c>
      <c r="E6">
        <v>3</v>
      </c>
      <c r="G6">
        <v>0.111383495934034</v>
      </c>
      <c r="I6" t="s">
        <v>977</v>
      </c>
      <c r="J6" t="s">
        <v>1011</v>
      </c>
      <c r="M6">
        <v>-1.4629665215145529</v>
      </c>
    </row>
    <row r="7" spans="1:13" x14ac:dyDescent="0.25">
      <c r="A7">
        <v>3</v>
      </c>
      <c r="E7">
        <v>3</v>
      </c>
      <c r="G7">
        <v>0.111383495934034</v>
      </c>
      <c r="I7" t="s">
        <v>978</v>
      </c>
      <c r="J7" t="s">
        <v>1010</v>
      </c>
      <c r="M7">
        <v>-1.4555677238185323</v>
      </c>
    </row>
    <row r="8" spans="1:13" x14ac:dyDescent="0.25">
      <c r="A8">
        <v>4</v>
      </c>
      <c r="B8">
        <v>-1.1817436280644866</v>
      </c>
      <c r="E8">
        <v>4</v>
      </c>
      <c r="F8">
        <v>-1.1817436280644866</v>
      </c>
      <c r="G8">
        <v>0.14701393795678999</v>
      </c>
      <c r="I8" t="s">
        <v>979</v>
      </c>
      <c r="J8" t="s">
        <v>1009</v>
      </c>
      <c r="M8">
        <v>-1.4488043036976668</v>
      </c>
    </row>
    <row r="9" spans="1:13" x14ac:dyDescent="0.25">
      <c r="A9">
        <v>4</v>
      </c>
      <c r="E9">
        <v>4</v>
      </c>
      <c r="G9">
        <v>0.14701393795678999</v>
      </c>
      <c r="I9" t="s">
        <v>980</v>
      </c>
      <c r="J9" t="s">
        <v>1009</v>
      </c>
      <c r="M9">
        <v>-1.4451573488932112</v>
      </c>
    </row>
    <row r="10" spans="1:13" x14ac:dyDescent="0.25">
      <c r="A10">
        <v>5</v>
      </c>
      <c r="B10">
        <v>-1.0992330596815125</v>
      </c>
      <c r="E10">
        <v>5</v>
      </c>
      <c r="F10">
        <v>-1.0992330596815125</v>
      </c>
      <c r="G10">
        <v>0.140238567343239</v>
      </c>
      <c r="I10" t="s">
        <v>981</v>
      </c>
      <c r="J10" t="s">
        <v>1011</v>
      </c>
      <c r="M10">
        <v>-1.4348011259936277</v>
      </c>
    </row>
    <row r="11" spans="1:13" x14ac:dyDescent="0.25">
      <c r="A11">
        <v>5</v>
      </c>
      <c r="E11">
        <v>5</v>
      </c>
      <c r="G11">
        <v>0.140238567343239</v>
      </c>
      <c r="I11" t="s">
        <v>982</v>
      </c>
      <c r="J11" t="s">
        <v>1010</v>
      </c>
      <c r="M11">
        <v>-1.3708624868052368</v>
      </c>
    </row>
    <row r="12" spans="1:13" x14ac:dyDescent="0.25">
      <c r="A12">
        <v>6</v>
      </c>
      <c r="B12">
        <v>-1.0556441825954987</v>
      </c>
      <c r="D12" s="11" t="s">
        <v>973</v>
      </c>
      <c r="E12">
        <v>6</v>
      </c>
      <c r="G12">
        <v>0.14978402584755701</v>
      </c>
      <c r="I12" t="s">
        <v>983</v>
      </c>
      <c r="J12" t="s">
        <v>1009</v>
      </c>
      <c r="M12">
        <v>-1.3331264125657412</v>
      </c>
    </row>
    <row r="13" spans="1:13" x14ac:dyDescent="0.25">
      <c r="A13">
        <v>6</v>
      </c>
      <c r="E13">
        <v>6</v>
      </c>
      <c r="G13">
        <v>0.14978402584755701</v>
      </c>
      <c r="I13" t="s">
        <v>984</v>
      </c>
      <c r="J13" t="s">
        <v>1011</v>
      </c>
      <c r="M13">
        <v>-1.3101398274535283</v>
      </c>
    </row>
    <row r="14" spans="1:13" x14ac:dyDescent="0.25">
      <c r="A14">
        <v>7</v>
      </c>
      <c r="B14">
        <v>-1.500622930378408</v>
      </c>
      <c r="D14" s="12" t="s">
        <v>975</v>
      </c>
      <c r="E14">
        <v>7</v>
      </c>
      <c r="F14">
        <f>(B14+B34)/2</f>
        <v>-1.2698489553085501</v>
      </c>
      <c r="G14">
        <v>4.9962454565827798E-2</v>
      </c>
      <c r="I14" t="s">
        <v>985</v>
      </c>
      <c r="J14" t="s">
        <v>1010</v>
      </c>
      <c r="M14">
        <v>-1.2698489553085501</v>
      </c>
    </row>
    <row r="15" spans="1:13" x14ac:dyDescent="0.25">
      <c r="A15">
        <v>7</v>
      </c>
      <c r="E15">
        <v>7</v>
      </c>
      <c r="G15">
        <v>4.9962454565827798E-2</v>
      </c>
      <c r="I15" t="s">
        <v>986</v>
      </c>
      <c r="J15" t="s">
        <v>1010</v>
      </c>
      <c r="M15">
        <v>-1.2681533240783767</v>
      </c>
    </row>
    <row r="16" spans="1:13" x14ac:dyDescent="0.25">
      <c r="A16">
        <v>8</v>
      </c>
      <c r="B16">
        <v>1.0410993260652133</v>
      </c>
      <c r="D16" s="12" t="s">
        <v>973</v>
      </c>
      <c r="E16">
        <v>8</v>
      </c>
      <c r="F16">
        <f>(B12+B16)/2</f>
        <v>-7.2724282651427385E-3</v>
      </c>
      <c r="G16">
        <v>0.13037227466009599</v>
      </c>
      <c r="I16" t="s">
        <v>987</v>
      </c>
      <c r="J16" t="s">
        <v>1010</v>
      </c>
      <c r="M16">
        <v>-1.257037538982579</v>
      </c>
    </row>
    <row r="17" spans="1:13" x14ac:dyDescent="0.25">
      <c r="A17">
        <v>8</v>
      </c>
      <c r="E17">
        <v>8</v>
      </c>
      <c r="G17">
        <v>0.13037227466009599</v>
      </c>
      <c r="I17" t="s">
        <v>988</v>
      </c>
      <c r="J17" t="s">
        <v>1009</v>
      </c>
      <c r="M17">
        <v>-1.2239724125317777</v>
      </c>
    </row>
    <row r="18" spans="1:13" x14ac:dyDescent="0.25">
      <c r="A18">
        <v>9</v>
      </c>
      <c r="B18">
        <v>1.0890686406606214</v>
      </c>
      <c r="E18">
        <v>9</v>
      </c>
      <c r="F18">
        <v>1.0890686406606214</v>
      </c>
      <c r="G18">
        <v>0.13924993044160799</v>
      </c>
      <c r="I18" t="s">
        <v>989</v>
      </c>
      <c r="J18" t="s">
        <v>1010</v>
      </c>
      <c r="M18">
        <v>-1.2188091316616518</v>
      </c>
    </row>
    <row r="19" spans="1:13" x14ac:dyDescent="0.25">
      <c r="A19">
        <v>9</v>
      </c>
      <c r="E19">
        <v>9</v>
      </c>
      <c r="G19">
        <v>0.13924993044160799</v>
      </c>
      <c r="I19" t="s">
        <v>990</v>
      </c>
      <c r="J19" t="s">
        <v>1010</v>
      </c>
      <c r="M19">
        <v>-1.206786712222752</v>
      </c>
    </row>
    <row r="20" spans="1:13" x14ac:dyDescent="0.25">
      <c r="A20">
        <v>10</v>
      </c>
      <c r="B20">
        <v>1.0219348485864379</v>
      </c>
      <c r="E20">
        <v>10</v>
      </c>
      <c r="F20">
        <v>1.0219348485864379</v>
      </c>
      <c r="G20">
        <v>0.142828368856914</v>
      </c>
      <c r="I20" t="s">
        <v>991</v>
      </c>
      <c r="J20" t="s">
        <v>1010</v>
      </c>
      <c r="M20">
        <v>-1.1946674853615515</v>
      </c>
    </row>
    <row r="21" spans="1:13" x14ac:dyDescent="0.25">
      <c r="A21">
        <v>10</v>
      </c>
      <c r="E21">
        <v>10</v>
      </c>
      <c r="G21">
        <v>0.142828368856914</v>
      </c>
      <c r="I21" t="s">
        <v>992</v>
      </c>
      <c r="J21" t="s">
        <v>1009</v>
      </c>
      <c r="M21">
        <v>-1.1817436280644866</v>
      </c>
    </row>
    <row r="22" spans="1:13" x14ac:dyDescent="0.25">
      <c r="A22">
        <v>11</v>
      </c>
      <c r="B22">
        <v>1.1573818648349354</v>
      </c>
      <c r="E22">
        <v>11</v>
      </c>
      <c r="F22">
        <v>1.1573818648349354</v>
      </c>
      <c r="G22">
        <v>9.60430477347647E-2</v>
      </c>
      <c r="I22" t="s">
        <v>993</v>
      </c>
      <c r="J22" t="s">
        <v>1011</v>
      </c>
      <c r="M22">
        <v>-1.1302317772060575</v>
      </c>
    </row>
    <row r="23" spans="1:13" x14ac:dyDescent="0.25">
      <c r="A23">
        <v>11</v>
      </c>
      <c r="E23">
        <v>11</v>
      </c>
      <c r="G23">
        <v>9.60430477347647E-2</v>
      </c>
      <c r="M23">
        <v>-1.104367763673245</v>
      </c>
    </row>
    <row r="24" spans="1:13" x14ac:dyDescent="0.25">
      <c r="A24">
        <v>12</v>
      </c>
      <c r="B24">
        <v>1.1454153030911114</v>
      </c>
      <c r="E24">
        <v>12</v>
      </c>
      <c r="F24">
        <v>1.1454153030911114</v>
      </c>
      <c r="G24">
        <v>0.115140511708047</v>
      </c>
      <c r="J24" t="s">
        <v>1019</v>
      </c>
      <c r="M24">
        <v>-1.1033078635026194</v>
      </c>
    </row>
    <row r="25" spans="1:13" x14ac:dyDescent="0.25">
      <c r="A25">
        <v>12</v>
      </c>
      <c r="E25">
        <v>12</v>
      </c>
      <c r="G25">
        <v>0.115140511708047</v>
      </c>
      <c r="J25" t="s">
        <v>1020</v>
      </c>
      <c r="M25">
        <v>-1.0992330596815125</v>
      </c>
    </row>
    <row r="26" spans="1:13" x14ac:dyDescent="0.25">
      <c r="A26">
        <v>13</v>
      </c>
      <c r="B26">
        <v>-1.104367763673245</v>
      </c>
      <c r="E26">
        <v>13</v>
      </c>
      <c r="F26">
        <v>-1.104367763673245</v>
      </c>
      <c r="G26">
        <v>4.43863795973507E-2</v>
      </c>
      <c r="M26">
        <v>-1.0551026378139288</v>
      </c>
    </row>
    <row r="27" spans="1:13" x14ac:dyDescent="0.25">
      <c r="A27">
        <v>13</v>
      </c>
      <c r="E27">
        <v>13</v>
      </c>
      <c r="G27">
        <v>4.43863795973507E-2</v>
      </c>
      <c r="M27">
        <v>-1.0548111870230301</v>
      </c>
    </row>
    <row r="28" spans="1:13" x14ac:dyDescent="0.25">
      <c r="A28">
        <v>14</v>
      </c>
      <c r="B28">
        <v>-1.2991531616196743</v>
      </c>
      <c r="D28" s="12" t="s">
        <v>976</v>
      </c>
      <c r="E28">
        <v>14</v>
      </c>
      <c r="F28">
        <f>(B28+B44)/2</f>
        <v>-0.13955214093023194</v>
      </c>
      <c r="G28">
        <v>4.8814256125326499E-2</v>
      </c>
      <c r="M28">
        <v>-1.0547683063174662</v>
      </c>
    </row>
    <row r="29" spans="1:13" x14ac:dyDescent="0.25">
      <c r="A29">
        <v>14</v>
      </c>
      <c r="E29">
        <v>14</v>
      </c>
      <c r="G29">
        <v>4.8814256125326499E-2</v>
      </c>
      <c r="M29">
        <v>-1.0528826427470688</v>
      </c>
    </row>
    <row r="30" spans="1:13" x14ac:dyDescent="0.25">
      <c r="A30">
        <v>15</v>
      </c>
      <c r="B30">
        <v>1.0099880438856199</v>
      </c>
      <c r="E30">
        <v>15</v>
      </c>
      <c r="F30">
        <v>1.0099880438856199</v>
      </c>
      <c r="G30">
        <v>0.14314299486062501</v>
      </c>
      <c r="M30">
        <v>-1.0447807994277483</v>
      </c>
    </row>
    <row r="31" spans="1:13" x14ac:dyDescent="0.25">
      <c r="A31">
        <v>15</v>
      </c>
      <c r="E31">
        <v>15</v>
      </c>
      <c r="G31">
        <v>0.14314299486062501</v>
      </c>
      <c r="M31">
        <v>-1.0420585067878387</v>
      </c>
    </row>
    <row r="32" spans="1:13" x14ac:dyDescent="0.25">
      <c r="A32">
        <v>16</v>
      </c>
      <c r="B32">
        <v>-1.0547683063174662</v>
      </c>
      <c r="E32">
        <v>16</v>
      </c>
      <c r="F32">
        <v>-1.0547683063174662</v>
      </c>
      <c r="G32">
        <v>0.10645877263483899</v>
      </c>
      <c r="M32">
        <v>-1.0350740330609627</v>
      </c>
    </row>
    <row r="33" spans="1:13" x14ac:dyDescent="0.25">
      <c r="A33">
        <v>16</v>
      </c>
      <c r="E33">
        <v>16</v>
      </c>
      <c r="G33">
        <v>0.10645877263483899</v>
      </c>
      <c r="M33">
        <v>-1.0336550540390725</v>
      </c>
    </row>
    <row r="34" spans="1:13" x14ac:dyDescent="0.25">
      <c r="A34">
        <v>17</v>
      </c>
      <c r="B34">
        <v>-1.0390749802386925</v>
      </c>
      <c r="D34" s="11" t="s">
        <v>975</v>
      </c>
      <c r="E34">
        <v>17</v>
      </c>
      <c r="G34">
        <v>0.12278828261279</v>
      </c>
      <c r="M34">
        <v>-1.0280008481460923</v>
      </c>
    </row>
    <row r="35" spans="1:13" x14ac:dyDescent="0.25">
      <c r="A35">
        <v>17</v>
      </c>
      <c r="E35">
        <v>17</v>
      </c>
      <c r="G35">
        <v>0.12278828261279</v>
      </c>
      <c r="M35">
        <v>-1.0247673179065968</v>
      </c>
    </row>
    <row r="36" spans="1:13" x14ac:dyDescent="0.25">
      <c r="A36">
        <v>18</v>
      </c>
      <c r="B36">
        <v>1.3331346877532793</v>
      </c>
      <c r="E36">
        <v>18</v>
      </c>
      <c r="F36">
        <v>1.3331346877532793</v>
      </c>
      <c r="G36">
        <v>8.3476614522365905E-2</v>
      </c>
      <c r="M36">
        <v>-1.0222743696007386</v>
      </c>
    </row>
    <row r="37" spans="1:13" x14ac:dyDescent="0.25">
      <c r="A37">
        <v>18</v>
      </c>
      <c r="E37">
        <v>18</v>
      </c>
      <c r="G37">
        <v>8.3476614522365905E-2</v>
      </c>
      <c r="M37">
        <v>-1.0153692517625659</v>
      </c>
    </row>
    <row r="38" spans="1:13" x14ac:dyDescent="0.25">
      <c r="A38">
        <v>19</v>
      </c>
      <c r="B38">
        <v>1.8027031935593225</v>
      </c>
      <c r="D38" s="11" t="s">
        <v>977</v>
      </c>
      <c r="E38">
        <v>19</v>
      </c>
      <c r="G38">
        <v>6.6170404912469394E-2</v>
      </c>
      <c r="M38">
        <v>-1.0146845033747682</v>
      </c>
    </row>
    <row r="39" spans="1:13" x14ac:dyDescent="0.25">
      <c r="A39">
        <v>19</v>
      </c>
      <c r="E39">
        <v>19</v>
      </c>
      <c r="G39">
        <v>6.6170404912469394E-2</v>
      </c>
      <c r="M39">
        <v>-1.0144861220052641</v>
      </c>
    </row>
    <row r="40" spans="1:13" x14ac:dyDescent="0.25">
      <c r="A40">
        <v>20</v>
      </c>
      <c r="B40">
        <v>-1.006220174860105</v>
      </c>
      <c r="D40" s="12" t="s">
        <v>971</v>
      </c>
      <c r="E40">
        <v>20</v>
      </c>
      <c r="F40">
        <f>(B6+B40)/2</f>
        <v>0.184708316971682</v>
      </c>
      <c r="G40">
        <v>8.2917547246630696E-2</v>
      </c>
      <c r="M40">
        <v>-1.0135987000607065</v>
      </c>
    </row>
    <row r="41" spans="1:13" x14ac:dyDescent="0.25">
      <c r="A41">
        <v>20</v>
      </c>
      <c r="E41">
        <v>20</v>
      </c>
      <c r="G41">
        <v>8.2917547246630696E-2</v>
      </c>
      <c r="M41">
        <v>-1.0134920522416166</v>
      </c>
    </row>
    <row r="42" spans="1:13" x14ac:dyDescent="0.25">
      <c r="A42">
        <v>21</v>
      </c>
      <c r="B42">
        <v>2.7842153363221174</v>
      </c>
      <c r="D42" s="12" t="s">
        <v>977</v>
      </c>
      <c r="E42">
        <v>21</v>
      </c>
      <c r="F42">
        <f>(B38+B42)/2</f>
        <v>2.2934592649407199</v>
      </c>
      <c r="G42">
        <v>6.0899687806814998E-2</v>
      </c>
      <c r="M42">
        <v>-1.0094047459078266</v>
      </c>
    </row>
    <row r="43" spans="1:13" x14ac:dyDescent="0.25">
      <c r="A43">
        <v>21</v>
      </c>
      <c r="E43">
        <v>21</v>
      </c>
      <c r="G43">
        <v>6.0899687806814998E-2</v>
      </c>
      <c r="M43">
        <v>-1.0031809991256222</v>
      </c>
    </row>
    <row r="44" spans="1:13" x14ac:dyDescent="0.25">
      <c r="A44">
        <v>22</v>
      </c>
      <c r="B44">
        <v>1.0200488797592104</v>
      </c>
      <c r="D44" s="11" t="s">
        <v>976</v>
      </c>
      <c r="E44">
        <v>22</v>
      </c>
      <c r="G44">
        <v>5.66220422055142E-2</v>
      </c>
      <c r="M44">
        <v>-1.0011649127103024</v>
      </c>
    </row>
    <row r="45" spans="1:13" x14ac:dyDescent="0.25">
      <c r="A45">
        <v>22</v>
      </c>
      <c r="E45">
        <v>22</v>
      </c>
      <c r="G45">
        <v>5.66220422055142E-2</v>
      </c>
      <c r="M45">
        <v>-1.0001759529803362</v>
      </c>
    </row>
    <row r="46" spans="1:13" x14ac:dyDescent="0.25">
      <c r="A46">
        <v>23</v>
      </c>
      <c r="B46">
        <v>-1.4629665215145529</v>
      </c>
      <c r="E46">
        <v>23</v>
      </c>
      <c r="F46">
        <v>-1.4629665215145529</v>
      </c>
      <c r="G46">
        <v>3.14715866576291E-2</v>
      </c>
      <c r="M46">
        <v>-0.13955214093023194</v>
      </c>
    </row>
    <row r="47" spans="1:13" x14ac:dyDescent="0.25">
      <c r="A47">
        <v>23</v>
      </c>
      <c r="E47">
        <v>23</v>
      </c>
      <c r="G47">
        <v>3.14715866576291E-2</v>
      </c>
      <c r="M47">
        <v>-2.623038242434006E-2</v>
      </c>
    </row>
    <row r="48" spans="1:13" x14ac:dyDescent="0.25">
      <c r="A48">
        <v>24</v>
      </c>
      <c r="B48">
        <v>-1.4488043036976668</v>
      </c>
      <c r="E48">
        <v>24</v>
      </c>
      <c r="F48">
        <v>-1.4488043036976668</v>
      </c>
      <c r="G48">
        <v>0.113254384480846</v>
      </c>
      <c r="M48">
        <v>-7.2724282651427385E-3</v>
      </c>
    </row>
    <row r="49" spans="1:13" x14ac:dyDescent="0.25">
      <c r="A49">
        <v>24</v>
      </c>
      <c r="E49">
        <v>24</v>
      </c>
      <c r="G49">
        <v>0.113254384480846</v>
      </c>
      <c r="M49">
        <v>2.386472526080019E-2</v>
      </c>
    </row>
    <row r="50" spans="1:13" x14ac:dyDescent="0.25">
      <c r="A50">
        <v>25</v>
      </c>
      <c r="B50">
        <v>1.031232985433743</v>
      </c>
      <c r="E50">
        <v>25</v>
      </c>
      <c r="F50">
        <v>1.031232985433743</v>
      </c>
      <c r="G50">
        <v>0.128788987448474</v>
      </c>
      <c r="M50">
        <v>4.3723834597422795E-2</v>
      </c>
    </row>
    <row r="51" spans="1:13" x14ac:dyDescent="0.25">
      <c r="A51">
        <v>25</v>
      </c>
      <c r="E51">
        <v>25</v>
      </c>
      <c r="G51">
        <v>0.128788987448474</v>
      </c>
      <c r="M51">
        <v>7.1059151990528369E-2</v>
      </c>
    </row>
    <row r="52" spans="1:13" x14ac:dyDescent="0.25">
      <c r="A52">
        <v>26</v>
      </c>
      <c r="B52">
        <v>-1.0280008481460923</v>
      </c>
      <c r="E52">
        <v>26</v>
      </c>
      <c r="F52">
        <v>-1.0280008481460923</v>
      </c>
      <c r="G52">
        <v>0.12620559312749899</v>
      </c>
      <c r="M52">
        <v>0.1510849420034539</v>
      </c>
    </row>
    <row r="53" spans="1:13" x14ac:dyDescent="0.25">
      <c r="A53">
        <v>26</v>
      </c>
      <c r="E53">
        <v>26</v>
      </c>
      <c r="G53">
        <v>0.12620559312749899</v>
      </c>
      <c r="M53">
        <v>0.184708316971682</v>
      </c>
    </row>
    <row r="54" spans="1:13" x14ac:dyDescent="0.25">
      <c r="A54">
        <v>27</v>
      </c>
      <c r="B54">
        <v>1.3642273004741567</v>
      </c>
      <c r="E54">
        <v>27</v>
      </c>
      <c r="F54">
        <v>1.3642273004741567</v>
      </c>
      <c r="G54">
        <v>0.14025225296213001</v>
      </c>
      <c r="M54">
        <v>1.002034822657329</v>
      </c>
    </row>
    <row r="55" spans="1:13" x14ac:dyDescent="0.25">
      <c r="A55">
        <v>27</v>
      </c>
      <c r="E55">
        <v>27</v>
      </c>
      <c r="G55">
        <v>0.14025225296213001</v>
      </c>
      <c r="M55">
        <v>1.004135021917314</v>
      </c>
    </row>
    <row r="56" spans="1:13" x14ac:dyDescent="0.25">
      <c r="A56">
        <v>28</v>
      </c>
      <c r="B56">
        <v>-1.0146542325287957</v>
      </c>
      <c r="D56" s="11" t="s">
        <v>978</v>
      </c>
      <c r="E56">
        <v>28</v>
      </c>
      <c r="G56">
        <v>0.14623124961103401</v>
      </c>
      <c r="M56">
        <v>1.0078521395535902</v>
      </c>
    </row>
    <row r="57" spans="1:13" x14ac:dyDescent="0.25">
      <c r="A57">
        <v>28</v>
      </c>
      <c r="E57">
        <v>28</v>
      </c>
      <c r="G57">
        <v>0.14623124961103401</v>
      </c>
      <c r="M57">
        <v>1.0099880438856199</v>
      </c>
    </row>
    <row r="58" spans="1:13" x14ac:dyDescent="0.25">
      <c r="A58">
        <v>29</v>
      </c>
      <c r="B58">
        <v>1.0908681044850452</v>
      </c>
      <c r="E58">
        <v>29</v>
      </c>
      <c r="F58">
        <v>1.0908681044850452</v>
      </c>
      <c r="G58">
        <v>0.11812567638377</v>
      </c>
      <c r="M58">
        <v>1.010315228147733</v>
      </c>
    </row>
    <row r="59" spans="1:13" x14ac:dyDescent="0.25">
      <c r="A59">
        <v>29</v>
      </c>
      <c r="E59">
        <v>29</v>
      </c>
      <c r="G59">
        <v>0.11812567638377</v>
      </c>
      <c r="M59">
        <v>1.0131427928875996</v>
      </c>
    </row>
    <row r="60" spans="1:13" x14ac:dyDescent="0.25">
      <c r="A60">
        <v>30</v>
      </c>
      <c r="B60">
        <v>-1.0151326316864457</v>
      </c>
      <c r="D60" s="11" t="s">
        <v>979</v>
      </c>
      <c r="E60">
        <v>30</v>
      </c>
      <c r="G60">
        <v>0.123763653236374</v>
      </c>
      <c r="M60">
        <v>1.0219348485864379</v>
      </c>
    </row>
    <row r="61" spans="1:13" x14ac:dyDescent="0.25">
      <c r="A61">
        <v>30</v>
      </c>
      <c r="E61">
        <v>30</v>
      </c>
      <c r="G61">
        <v>0.123763653236374</v>
      </c>
      <c r="M61">
        <v>1.0221861140276747</v>
      </c>
    </row>
    <row r="62" spans="1:13" x14ac:dyDescent="0.25">
      <c r="A62">
        <v>31</v>
      </c>
      <c r="B62">
        <v>1.0131427928875996</v>
      </c>
      <c r="E62">
        <v>31</v>
      </c>
      <c r="F62">
        <v>1.0131427928875996</v>
      </c>
      <c r="G62">
        <v>0.118754577171082</v>
      </c>
      <c r="M62">
        <v>1.0255723891140149</v>
      </c>
    </row>
    <row r="63" spans="1:13" x14ac:dyDescent="0.25">
      <c r="A63">
        <v>31</v>
      </c>
      <c r="E63">
        <v>31</v>
      </c>
      <c r="G63">
        <v>0.118754577171082</v>
      </c>
      <c r="M63">
        <v>1.0278748639076731</v>
      </c>
    </row>
    <row r="64" spans="1:13" x14ac:dyDescent="0.25">
      <c r="A64">
        <v>32</v>
      </c>
      <c r="B64">
        <v>1.7536582969926289</v>
      </c>
      <c r="E64">
        <v>32</v>
      </c>
      <c r="F64">
        <v>1.7536582969926289</v>
      </c>
      <c r="G64">
        <v>2.7062309633128501E-2</v>
      </c>
      <c r="M64">
        <v>1.0287399420864549</v>
      </c>
    </row>
    <row r="65" spans="1:13" x14ac:dyDescent="0.25">
      <c r="A65">
        <v>32</v>
      </c>
      <c r="E65">
        <v>32</v>
      </c>
      <c r="G65">
        <v>2.7062309633128501E-2</v>
      </c>
      <c r="M65">
        <v>1.0310576019259994</v>
      </c>
    </row>
    <row r="66" spans="1:13" x14ac:dyDescent="0.25">
      <c r="A66">
        <v>33</v>
      </c>
      <c r="B66">
        <v>-1.0041009594356227</v>
      </c>
      <c r="D66" s="12" t="s">
        <v>980</v>
      </c>
      <c r="E66">
        <v>33</v>
      </c>
      <c r="F66">
        <f>(B66+B162)/2</f>
        <v>4.3723834597422795E-2</v>
      </c>
      <c r="G66">
        <v>0.105156231825735</v>
      </c>
      <c r="M66">
        <v>1.031232985433743</v>
      </c>
    </row>
    <row r="67" spans="1:13" x14ac:dyDescent="0.25">
      <c r="A67">
        <v>33</v>
      </c>
      <c r="E67">
        <v>33</v>
      </c>
      <c r="G67">
        <v>0.105156231825735</v>
      </c>
      <c r="M67">
        <v>1.0486095648645939</v>
      </c>
    </row>
    <row r="68" spans="1:13" x14ac:dyDescent="0.25">
      <c r="A68">
        <v>34</v>
      </c>
      <c r="B68">
        <v>1.0444320040712802</v>
      </c>
      <c r="D68" s="12" t="s">
        <v>981</v>
      </c>
      <c r="E68">
        <v>34</v>
      </c>
      <c r="F68">
        <f>(B68+B126)/2</f>
        <v>1.0310576019259994</v>
      </c>
      <c r="G68">
        <v>0.126349224053316</v>
      </c>
      <c r="M68">
        <v>1.049700754864425</v>
      </c>
    </row>
    <row r="69" spans="1:13" x14ac:dyDescent="0.25">
      <c r="A69">
        <v>34</v>
      </c>
      <c r="E69">
        <v>34</v>
      </c>
      <c r="G69">
        <v>0.126349224053316</v>
      </c>
      <c r="M69">
        <v>1.0686374140957597</v>
      </c>
    </row>
    <row r="70" spans="1:13" x14ac:dyDescent="0.25">
      <c r="A70">
        <v>35</v>
      </c>
      <c r="B70">
        <v>-1.0013748473078472</v>
      </c>
      <c r="D70" s="11" t="s">
        <v>982</v>
      </c>
      <c r="E70">
        <v>35</v>
      </c>
      <c r="G70">
        <v>0.14046536971818999</v>
      </c>
      <c r="M70">
        <v>1.0890686406606214</v>
      </c>
    </row>
    <row r="71" spans="1:13" x14ac:dyDescent="0.25">
      <c r="A71">
        <v>35</v>
      </c>
      <c r="E71">
        <v>35</v>
      </c>
      <c r="G71">
        <v>0.14046536971818999</v>
      </c>
      <c r="M71">
        <v>1.0908681044850452</v>
      </c>
    </row>
    <row r="72" spans="1:13" x14ac:dyDescent="0.25">
      <c r="A72">
        <v>36</v>
      </c>
      <c r="B72">
        <v>-1.3101398274535283</v>
      </c>
      <c r="E72">
        <v>36</v>
      </c>
      <c r="F72">
        <v>-1.3101398274535283</v>
      </c>
      <c r="G72">
        <v>5.3284773117757298E-2</v>
      </c>
      <c r="M72">
        <v>1.1022158549238941</v>
      </c>
    </row>
    <row r="73" spans="1:13" x14ac:dyDescent="0.25">
      <c r="A73">
        <v>36</v>
      </c>
      <c r="E73">
        <v>36</v>
      </c>
      <c r="G73">
        <v>5.3284773117757298E-2</v>
      </c>
      <c r="M73">
        <v>1.1031980265976047</v>
      </c>
    </row>
    <row r="74" spans="1:13" x14ac:dyDescent="0.25">
      <c r="A74">
        <v>37</v>
      </c>
      <c r="B74">
        <v>-1.1946674853615515</v>
      </c>
      <c r="E74">
        <v>37</v>
      </c>
      <c r="F74">
        <v>-1.1946674853615515</v>
      </c>
      <c r="G74">
        <v>8.7291033096658505E-2</v>
      </c>
      <c r="M74">
        <v>1.1061617509474155</v>
      </c>
    </row>
    <row r="75" spans="1:13" x14ac:dyDescent="0.25">
      <c r="A75">
        <v>37</v>
      </c>
      <c r="E75">
        <v>37</v>
      </c>
      <c r="G75">
        <v>8.7291033096658505E-2</v>
      </c>
      <c r="M75">
        <v>1.107239642493578</v>
      </c>
    </row>
    <row r="76" spans="1:13" x14ac:dyDescent="0.25">
      <c r="A76">
        <v>38</v>
      </c>
      <c r="B76">
        <v>-1.0420585067878387</v>
      </c>
      <c r="E76">
        <v>38</v>
      </c>
      <c r="F76">
        <v>-1.0420585067878387</v>
      </c>
      <c r="G76">
        <v>0.106167802424012</v>
      </c>
      <c r="M76">
        <v>1.1224578579215654</v>
      </c>
    </row>
    <row r="77" spans="1:13" x14ac:dyDescent="0.25">
      <c r="A77">
        <v>38</v>
      </c>
      <c r="E77">
        <v>38</v>
      </c>
      <c r="G77">
        <v>0.106167802424012</v>
      </c>
      <c r="M77">
        <v>1.1454153030911114</v>
      </c>
    </row>
    <row r="78" spans="1:13" x14ac:dyDescent="0.25">
      <c r="A78">
        <v>39</v>
      </c>
      <c r="B78">
        <v>1.1317138276075296</v>
      </c>
      <c r="D78" s="11" t="s">
        <v>983</v>
      </c>
      <c r="E78">
        <v>39</v>
      </c>
      <c r="G78">
        <v>8.9063344841179504E-2</v>
      </c>
      <c r="M78">
        <v>1.1551516749319273</v>
      </c>
    </row>
    <row r="79" spans="1:13" x14ac:dyDescent="0.25">
      <c r="A79">
        <v>39</v>
      </c>
      <c r="E79">
        <v>39</v>
      </c>
      <c r="G79">
        <v>8.9063344841179504E-2</v>
      </c>
      <c r="M79">
        <v>1.1573818648349354</v>
      </c>
    </row>
    <row r="80" spans="1:13" x14ac:dyDescent="0.25">
      <c r="A80">
        <v>40</v>
      </c>
      <c r="B80">
        <v>1.0152641567423</v>
      </c>
      <c r="D80" s="11" t="s">
        <v>984</v>
      </c>
      <c r="E80">
        <v>40</v>
      </c>
      <c r="G80">
        <v>0.11060683859415101</v>
      </c>
      <c r="M80">
        <v>1.1677628139461254</v>
      </c>
    </row>
    <row r="81" spans="1:13" x14ac:dyDescent="0.25">
      <c r="A81">
        <v>40</v>
      </c>
      <c r="E81">
        <v>40</v>
      </c>
      <c r="G81">
        <v>0.11060683859415101</v>
      </c>
      <c r="M81">
        <v>1.1785830101881514</v>
      </c>
    </row>
    <row r="82" spans="1:13" x14ac:dyDescent="0.25">
      <c r="A82">
        <v>41</v>
      </c>
      <c r="B82">
        <v>-1.0628177367695391</v>
      </c>
      <c r="D82" s="12" t="s">
        <v>985</v>
      </c>
      <c r="E82">
        <v>41</v>
      </c>
      <c r="F82">
        <f>(B82+B158)/2</f>
        <v>-1.0350740330609627</v>
      </c>
      <c r="G82">
        <v>9.3357957666248603E-2</v>
      </c>
      <c r="M82">
        <v>1.2105094906892058</v>
      </c>
    </row>
    <row r="83" spans="1:13" x14ac:dyDescent="0.25">
      <c r="A83">
        <v>41</v>
      </c>
      <c r="E83">
        <v>41</v>
      </c>
      <c r="G83">
        <v>9.3357957666248603E-2</v>
      </c>
      <c r="M83">
        <v>1.2308440981424358</v>
      </c>
    </row>
    <row r="84" spans="1:13" x14ac:dyDescent="0.25">
      <c r="A84">
        <v>42</v>
      </c>
      <c r="B84">
        <v>1.0486095648645939</v>
      </c>
      <c r="E84">
        <v>42</v>
      </c>
      <c r="F84">
        <v>1.0486095648645939</v>
      </c>
      <c r="G84">
        <v>0.11609582084860599</v>
      </c>
      <c r="M84">
        <v>1.2494267240203945</v>
      </c>
    </row>
    <row r="85" spans="1:13" x14ac:dyDescent="0.25">
      <c r="A85">
        <v>42</v>
      </c>
      <c r="E85">
        <v>42</v>
      </c>
      <c r="G85">
        <v>0.11609582084860599</v>
      </c>
      <c r="M85">
        <v>1.2545051520044386</v>
      </c>
    </row>
    <row r="86" spans="1:13" x14ac:dyDescent="0.25">
      <c r="A86">
        <v>43</v>
      </c>
      <c r="B86">
        <v>-1.0222743696007386</v>
      </c>
      <c r="E86">
        <v>43</v>
      </c>
      <c r="F86">
        <v>-1.0222743696007386</v>
      </c>
      <c r="G86">
        <v>0.130000952403239</v>
      </c>
      <c r="M86">
        <v>1.2924184654033366</v>
      </c>
    </row>
    <row r="87" spans="1:13" x14ac:dyDescent="0.25">
      <c r="A87">
        <v>43</v>
      </c>
      <c r="E87">
        <v>43</v>
      </c>
      <c r="G87">
        <v>0.130000952403239</v>
      </c>
      <c r="M87">
        <v>1.2942839055164654</v>
      </c>
    </row>
    <row r="88" spans="1:13" x14ac:dyDescent="0.25">
      <c r="A88">
        <v>44</v>
      </c>
      <c r="B88">
        <v>-1.0094047459078266</v>
      </c>
      <c r="E88">
        <v>44</v>
      </c>
      <c r="F88">
        <v>-1.0094047459078266</v>
      </c>
      <c r="G88">
        <v>0.146279431120306</v>
      </c>
      <c r="M88">
        <v>1.3218901727834917</v>
      </c>
    </row>
    <row r="89" spans="1:13" x14ac:dyDescent="0.25">
      <c r="A89">
        <v>44</v>
      </c>
      <c r="E89">
        <v>44</v>
      </c>
      <c r="G89">
        <v>0.146279431120306</v>
      </c>
      <c r="M89">
        <v>1.3331346877532793</v>
      </c>
    </row>
    <row r="90" spans="1:13" x14ac:dyDescent="0.25">
      <c r="A90">
        <v>45</v>
      </c>
      <c r="B90">
        <v>1.049700754864425</v>
      </c>
      <c r="E90">
        <v>45</v>
      </c>
      <c r="F90">
        <v>1.049700754864425</v>
      </c>
      <c r="G90">
        <v>0.12007535784008599</v>
      </c>
      <c r="M90">
        <v>1.3610725746714196</v>
      </c>
    </row>
    <row r="91" spans="1:13" x14ac:dyDescent="0.25">
      <c r="A91">
        <v>45</v>
      </c>
      <c r="E91">
        <v>45</v>
      </c>
      <c r="G91">
        <v>0.12007535784008599</v>
      </c>
      <c r="M91">
        <v>1.3642273004741567</v>
      </c>
    </row>
    <row r="92" spans="1:13" x14ac:dyDescent="0.25">
      <c r="A92">
        <v>46</v>
      </c>
      <c r="B92">
        <v>1.0404855710730463</v>
      </c>
      <c r="D92" s="12" t="s">
        <v>984</v>
      </c>
      <c r="E92">
        <v>46</v>
      </c>
      <c r="F92">
        <f>(B80+B92)/2</f>
        <v>1.0278748639076731</v>
      </c>
      <c r="G92">
        <v>0.107237014213479</v>
      </c>
      <c r="M92">
        <v>1.7536582969926289</v>
      </c>
    </row>
    <row r="93" spans="1:13" x14ac:dyDescent="0.25">
      <c r="A93">
        <v>46</v>
      </c>
      <c r="E93">
        <v>46</v>
      </c>
      <c r="G93">
        <v>0.107237014213479</v>
      </c>
      <c r="M93">
        <v>2.2934592649407199</v>
      </c>
    </row>
    <row r="94" spans="1:13" x14ac:dyDescent="0.25">
      <c r="A94">
        <v>47</v>
      </c>
      <c r="B94">
        <v>1.1572509356675025</v>
      </c>
      <c r="D94" s="12" t="s">
        <v>979</v>
      </c>
      <c r="E94">
        <v>47</v>
      </c>
      <c r="F94">
        <f>(B60+B94)/2</f>
        <v>7.1059151990528369E-2</v>
      </c>
      <c r="G94">
        <v>9.6285217166434706E-2</v>
      </c>
    </row>
    <row r="95" spans="1:13" x14ac:dyDescent="0.25">
      <c r="A95">
        <v>47</v>
      </c>
      <c r="E95">
        <v>47</v>
      </c>
      <c r="G95">
        <v>9.6285217166434706E-2</v>
      </c>
    </row>
    <row r="96" spans="1:13" x14ac:dyDescent="0.25">
      <c r="A96">
        <v>48</v>
      </c>
      <c r="B96">
        <v>-1.0137616163743128</v>
      </c>
      <c r="D96" s="11" t="s">
        <v>986</v>
      </c>
      <c r="E96">
        <v>48</v>
      </c>
      <c r="G96">
        <v>0.14645758962569899</v>
      </c>
    </row>
    <row r="97" spans="1:7" x14ac:dyDescent="0.25">
      <c r="A97">
        <v>48</v>
      </c>
      <c r="E97">
        <v>48</v>
      </c>
      <c r="G97">
        <v>0.14645758962569899</v>
      </c>
    </row>
    <row r="98" spans="1:7" x14ac:dyDescent="0.25">
      <c r="A98">
        <v>49</v>
      </c>
      <c r="B98">
        <v>1.1061617509474155</v>
      </c>
      <c r="E98">
        <v>49</v>
      </c>
      <c r="F98">
        <v>1.1061617509474155</v>
      </c>
      <c r="G98">
        <v>0.120577866719702</v>
      </c>
    </row>
    <row r="99" spans="1:7" x14ac:dyDescent="0.25">
      <c r="A99">
        <v>49</v>
      </c>
      <c r="E99">
        <v>49</v>
      </c>
      <c r="G99">
        <v>0.120577866719702</v>
      </c>
    </row>
    <row r="100" spans="1:7" x14ac:dyDescent="0.25">
      <c r="A100">
        <v>50</v>
      </c>
      <c r="B100">
        <v>-1.0395520387138055</v>
      </c>
      <c r="D100" s="11" t="s">
        <v>987</v>
      </c>
      <c r="E100">
        <v>50</v>
      </c>
      <c r="G100">
        <v>0.140870565135224</v>
      </c>
    </row>
    <row r="101" spans="1:7" x14ac:dyDescent="0.25">
      <c r="A101">
        <v>50</v>
      </c>
      <c r="E101">
        <v>50</v>
      </c>
      <c r="G101">
        <v>0.140870565135224</v>
      </c>
    </row>
    <row r="102" spans="1:7" x14ac:dyDescent="0.25">
      <c r="A102">
        <v>51</v>
      </c>
      <c r="B102">
        <v>-1.0243728960427532</v>
      </c>
      <c r="D102" s="12" t="s">
        <v>988</v>
      </c>
      <c r="E102">
        <v>51</v>
      </c>
      <c r="F102">
        <f>(B102+B120)/2</f>
        <v>0.1510849420034539</v>
      </c>
      <c r="G102">
        <v>0.121952397453804</v>
      </c>
    </row>
    <row r="103" spans="1:7" x14ac:dyDescent="0.25">
      <c r="A103">
        <v>51</v>
      </c>
      <c r="E103">
        <v>51</v>
      </c>
      <c r="G103">
        <v>0.121952397453804</v>
      </c>
    </row>
    <row r="104" spans="1:7" x14ac:dyDescent="0.25">
      <c r="A104">
        <v>52</v>
      </c>
      <c r="B104">
        <v>-1.6684287623654068</v>
      </c>
      <c r="E104">
        <v>52</v>
      </c>
      <c r="F104">
        <v>-1.6684287623654068</v>
      </c>
      <c r="G104">
        <v>8.59029408385589E-2</v>
      </c>
    </row>
    <row r="105" spans="1:7" x14ac:dyDescent="0.25">
      <c r="A105">
        <v>52</v>
      </c>
      <c r="E105">
        <v>52</v>
      </c>
      <c r="G105">
        <v>8.59029408385589E-2</v>
      </c>
    </row>
    <row r="106" spans="1:7" x14ac:dyDescent="0.25">
      <c r="A106">
        <v>53</v>
      </c>
      <c r="B106">
        <v>1.010315228147733</v>
      </c>
      <c r="E106">
        <v>53</v>
      </c>
      <c r="F106">
        <v>1.010315228147733</v>
      </c>
      <c r="G106">
        <v>0.142491717517436</v>
      </c>
    </row>
    <row r="107" spans="1:7" x14ac:dyDescent="0.25">
      <c r="A107">
        <v>53</v>
      </c>
      <c r="E107">
        <v>53</v>
      </c>
      <c r="G107">
        <v>0.142491717517436</v>
      </c>
    </row>
    <row r="108" spans="1:7" x14ac:dyDescent="0.25">
      <c r="A108">
        <v>54</v>
      </c>
      <c r="B108">
        <v>1.1031980265976047</v>
      </c>
      <c r="E108">
        <v>54</v>
      </c>
      <c r="F108">
        <v>1.1031980265976047</v>
      </c>
      <c r="G108">
        <v>9.9889916380583699E-2</v>
      </c>
    </row>
    <row r="109" spans="1:7" x14ac:dyDescent="0.25">
      <c r="A109">
        <v>54</v>
      </c>
      <c r="E109">
        <v>54</v>
      </c>
      <c r="G109">
        <v>9.9889916380583699E-2</v>
      </c>
    </row>
    <row r="110" spans="1:7" x14ac:dyDescent="0.25">
      <c r="A110">
        <v>55</v>
      </c>
      <c r="B110">
        <v>1.3610725746714196</v>
      </c>
      <c r="E110">
        <v>55</v>
      </c>
      <c r="F110">
        <v>1.3610725746714196</v>
      </c>
      <c r="G110">
        <v>1.44363645217437E-2</v>
      </c>
    </row>
    <row r="111" spans="1:7" x14ac:dyDescent="0.25">
      <c r="A111">
        <v>55</v>
      </c>
      <c r="E111">
        <v>55</v>
      </c>
      <c r="G111">
        <v>1.44363645217437E-2</v>
      </c>
    </row>
    <row r="112" spans="1:7" x14ac:dyDescent="0.25">
      <c r="A112">
        <v>56</v>
      </c>
      <c r="B112">
        <v>-1.0247673179065968</v>
      </c>
      <c r="E112">
        <v>56</v>
      </c>
      <c r="F112">
        <v>-1.0247673179065968</v>
      </c>
      <c r="G112">
        <v>9.7860468977713402E-2</v>
      </c>
    </row>
    <row r="113" spans="1:7" x14ac:dyDescent="0.25">
      <c r="A113">
        <v>56</v>
      </c>
      <c r="E113">
        <v>56</v>
      </c>
      <c r="G113">
        <v>9.7860468977713402E-2</v>
      </c>
    </row>
    <row r="114" spans="1:7" x14ac:dyDescent="0.25">
      <c r="A114">
        <v>57</v>
      </c>
      <c r="B114">
        <v>1.0255723891140149</v>
      </c>
      <c r="E114">
        <v>57</v>
      </c>
      <c r="F114">
        <v>1.0255723891140149</v>
      </c>
      <c r="G114">
        <v>0.12831521614073599</v>
      </c>
    </row>
    <row r="115" spans="1:7" x14ac:dyDescent="0.25">
      <c r="A115">
        <v>57</v>
      </c>
      <c r="E115">
        <v>57</v>
      </c>
      <c r="G115">
        <v>0.12831521614073599</v>
      </c>
    </row>
    <row r="116" spans="1:7" x14ac:dyDescent="0.25">
      <c r="A116">
        <v>58</v>
      </c>
      <c r="B116">
        <v>1.0078521395535902</v>
      </c>
      <c r="E116">
        <v>58</v>
      </c>
      <c r="F116">
        <v>1.0078521395535902</v>
      </c>
      <c r="G116">
        <v>0.131024727370361</v>
      </c>
    </row>
    <row r="117" spans="1:7" x14ac:dyDescent="0.25">
      <c r="A117">
        <v>58</v>
      </c>
      <c r="E117">
        <v>58</v>
      </c>
      <c r="G117">
        <v>0.131024727370361</v>
      </c>
    </row>
    <row r="118" spans="1:7" x14ac:dyDescent="0.25">
      <c r="A118">
        <v>59</v>
      </c>
      <c r="B118">
        <v>-1.0920036691198249</v>
      </c>
      <c r="D118" s="12" t="s">
        <v>986</v>
      </c>
      <c r="E118">
        <v>59</v>
      </c>
      <c r="F118">
        <f>(B96+B118)/2</f>
        <v>-1.0528826427470688</v>
      </c>
      <c r="G118">
        <v>9.8392020501250593E-2</v>
      </c>
    </row>
    <row r="119" spans="1:7" x14ac:dyDescent="0.25">
      <c r="A119">
        <v>59</v>
      </c>
      <c r="E119">
        <v>59</v>
      </c>
      <c r="G119">
        <v>9.8392020501250593E-2</v>
      </c>
    </row>
    <row r="120" spans="1:7" x14ac:dyDescent="0.25">
      <c r="A120">
        <v>60</v>
      </c>
      <c r="B120">
        <v>1.326542780049661</v>
      </c>
      <c r="D120" s="11" t="s">
        <v>988</v>
      </c>
      <c r="E120">
        <v>60</v>
      </c>
      <c r="G120">
        <v>0.13862949007012401</v>
      </c>
    </row>
    <row r="121" spans="1:7" x14ac:dyDescent="0.25">
      <c r="A121">
        <v>60</v>
      </c>
      <c r="E121">
        <v>60</v>
      </c>
      <c r="G121">
        <v>0.13862949007012401</v>
      </c>
    </row>
    <row r="122" spans="1:7" x14ac:dyDescent="0.25">
      <c r="A122">
        <v>61</v>
      </c>
      <c r="B122">
        <v>-1.0349097202738895</v>
      </c>
      <c r="D122" s="11" t="s">
        <v>989</v>
      </c>
      <c r="E122">
        <v>61</v>
      </c>
      <c r="G122">
        <v>0.10176119847789999</v>
      </c>
    </row>
    <row r="123" spans="1:7" x14ac:dyDescent="0.25">
      <c r="A123">
        <v>61</v>
      </c>
      <c r="E123">
        <v>61</v>
      </c>
      <c r="G123">
        <v>0.10176119847789999</v>
      </c>
    </row>
    <row r="124" spans="1:7" x14ac:dyDescent="0.25">
      <c r="A124">
        <v>62</v>
      </c>
      <c r="B124">
        <v>1.0221861140276747</v>
      </c>
      <c r="E124">
        <v>62</v>
      </c>
      <c r="F124">
        <v>1.0221861140276747</v>
      </c>
      <c r="G124">
        <v>0.10366385727046699</v>
      </c>
    </row>
    <row r="125" spans="1:7" x14ac:dyDescent="0.25">
      <c r="A125">
        <v>62</v>
      </c>
      <c r="E125">
        <v>62</v>
      </c>
      <c r="G125">
        <v>0.10366385727046699</v>
      </c>
    </row>
    <row r="126" spans="1:7" x14ac:dyDescent="0.25">
      <c r="A126">
        <v>63</v>
      </c>
      <c r="B126">
        <v>1.0176831997807188</v>
      </c>
      <c r="D126" s="11" t="s">
        <v>981</v>
      </c>
      <c r="E126">
        <v>63</v>
      </c>
      <c r="G126">
        <v>0.140349128732846</v>
      </c>
    </row>
    <row r="127" spans="1:7" x14ac:dyDescent="0.25">
      <c r="A127">
        <v>63</v>
      </c>
      <c r="E127">
        <v>63</v>
      </c>
      <c r="G127">
        <v>0.140349128732846</v>
      </c>
    </row>
    <row r="128" spans="1:7" x14ac:dyDescent="0.25">
      <c r="A128">
        <v>64</v>
      </c>
      <c r="B128">
        <v>-1.0551026378139288</v>
      </c>
      <c r="E128">
        <v>64</v>
      </c>
      <c r="F128">
        <v>-1.0551026378139288</v>
      </c>
      <c r="G128">
        <v>8.8205675007628007E-2</v>
      </c>
    </row>
    <row r="129" spans="1:7" x14ac:dyDescent="0.25">
      <c r="A129">
        <v>64</v>
      </c>
      <c r="E129">
        <v>64</v>
      </c>
      <c r="G129">
        <v>8.8205675007628007E-2</v>
      </c>
    </row>
    <row r="130" spans="1:7" x14ac:dyDescent="0.25">
      <c r="A130">
        <v>65</v>
      </c>
      <c r="B130">
        <v>-1.4745230392513522</v>
      </c>
      <c r="D130" s="12" t="s">
        <v>987</v>
      </c>
      <c r="E130">
        <v>65</v>
      </c>
      <c r="F130">
        <f>(B100+B130)/2</f>
        <v>-1.257037538982579</v>
      </c>
      <c r="G130">
        <v>0.121609579147027</v>
      </c>
    </row>
    <row r="131" spans="1:7" x14ac:dyDescent="0.25">
      <c r="A131">
        <v>65</v>
      </c>
      <c r="E131">
        <v>65</v>
      </c>
      <c r="G131">
        <v>0.121609579147027</v>
      </c>
    </row>
    <row r="132" spans="1:7" x14ac:dyDescent="0.25">
      <c r="A132">
        <v>66</v>
      </c>
      <c r="B132">
        <v>-1.2188091316616518</v>
      </c>
      <c r="E132">
        <v>66</v>
      </c>
      <c r="F132">
        <v>-1.2188091316616518</v>
      </c>
      <c r="G132">
        <v>0.114629497747291</v>
      </c>
    </row>
    <row r="133" spans="1:7" x14ac:dyDescent="0.25">
      <c r="A133">
        <v>66</v>
      </c>
      <c r="E133">
        <v>66</v>
      </c>
      <c r="G133">
        <v>0.114629497747291</v>
      </c>
    </row>
    <row r="134" spans="1:7" x14ac:dyDescent="0.25">
      <c r="A134">
        <v>67</v>
      </c>
      <c r="B134">
        <v>1.1224578579215654</v>
      </c>
      <c r="E134">
        <v>67</v>
      </c>
      <c r="F134">
        <v>1.1224578579215654</v>
      </c>
      <c r="G134">
        <v>0.12136119170559199</v>
      </c>
    </row>
    <row r="135" spans="1:7" x14ac:dyDescent="0.25">
      <c r="A135">
        <v>67</v>
      </c>
      <c r="E135">
        <v>67</v>
      </c>
      <c r="G135">
        <v>0.12136119170559199</v>
      </c>
    </row>
    <row r="136" spans="1:7" x14ac:dyDescent="0.25">
      <c r="A136">
        <v>68</v>
      </c>
      <c r="B136">
        <v>1.004135021917314</v>
      </c>
      <c r="E136">
        <v>68</v>
      </c>
      <c r="F136">
        <v>1.004135021917314</v>
      </c>
      <c r="G136">
        <v>0.118889399268113</v>
      </c>
    </row>
    <row r="137" spans="1:7" x14ac:dyDescent="0.25">
      <c r="A137">
        <v>68</v>
      </c>
      <c r="E137">
        <v>68</v>
      </c>
      <c r="G137">
        <v>0.118889399268113</v>
      </c>
    </row>
    <row r="138" spans="1:7" x14ac:dyDescent="0.25">
      <c r="A138">
        <v>69</v>
      </c>
      <c r="B138">
        <v>-1.0007669222219582</v>
      </c>
      <c r="D138" s="12" t="s">
        <v>990</v>
      </c>
      <c r="E138">
        <v>69</v>
      </c>
      <c r="F138">
        <f>(B138+B148)/2</f>
        <v>-1.0011649127103024</v>
      </c>
      <c r="G138">
        <v>0.102090463810287</v>
      </c>
    </row>
    <row r="139" spans="1:7" x14ac:dyDescent="0.25">
      <c r="A139">
        <v>69</v>
      </c>
      <c r="E139">
        <v>69</v>
      </c>
      <c r="G139">
        <v>0.102090463810287</v>
      </c>
    </row>
    <row r="140" spans="1:7" x14ac:dyDescent="0.25">
      <c r="A140">
        <v>70</v>
      </c>
      <c r="B140">
        <v>-1.4348011259936277</v>
      </c>
      <c r="E140">
        <v>70</v>
      </c>
      <c r="F140">
        <v>-1.4348011259936277</v>
      </c>
      <c r="G140">
        <v>0.10652442974283199</v>
      </c>
    </row>
    <row r="141" spans="1:7" x14ac:dyDescent="0.25">
      <c r="A141">
        <v>70</v>
      </c>
      <c r="E141">
        <v>70</v>
      </c>
      <c r="G141">
        <v>0.10652442974283199</v>
      </c>
    </row>
    <row r="142" spans="1:7" x14ac:dyDescent="0.25">
      <c r="A142">
        <v>71</v>
      </c>
      <c r="B142">
        <v>-1.4451573488932112</v>
      </c>
      <c r="E142">
        <v>71</v>
      </c>
      <c r="F142">
        <v>-1.4451573488932112</v>
      </c>
      <c r="G142">
        <v>6.8485668250807694E-2</v>
      </c>
    </row>
    <row r="143" spans="1:7" x14ac:dyDescent="0.25">
      <c r="A143">
        <v>71</v>
      </c>
      <c r="E143">
        <v>71</v>
      </c>
      <c r="G143">
        <v>6.8485668250807694E-2</v>
      </c>
    </row>
    <row r="144" spans="1:7" x14ac:dyDescent="0.25">
      <c r="A144">
        <v>72</v>
      </c>
      <c r="B144">
        <v>1.2545051520044386</v>
      </c>
      <c r="E144">
        <v>72</v>
      </c>
      <c r="F144">
        <v>1.2545051520044386</v>
      </c>
      <c r="G144">
        <v>8.6235213452100307E-2</v>
      </c>
    </row>
    <row r="145" spans="1:7" x14ac:dyDescent="0.25">
      <c r="A145">
        <v>72</v>
      </c>
      <c r="E145">
        <v>72</v>
      </c>
      <c r="G145">
        <v>8.6235213452100307E-2</v>
      </c>
    </row>
    <row r="146" spans="1:7" x14ac:dyDescent="0.25">
      <c r="A146">
        <v>73</v>
      </c>
      <c r="B146">
        <v>-1.4732260518022793</v>
      </c>
      <c r="E146">
        <v>73</v>
      </c>
      <c r="F146">
        <v>-1.4732260518022793</v>
      </c>
      <c r="G146">
        <v>5.1030245722069101E-2</v>
      </c>
    </row>
    <row r="147" spans="1:7" x14ac:dyDescent="0.25">
      <c r="A147">
        <v>73</v>
      </c>
      <c r="E147">
        <v>73</v>
      </c>
      <c r="G147">
        <v>5.1030245722069101E-2</v>
      </c>
    </row>
    <row r="148" spans="1:7" x14ac:dyDescent="0.25">
      <c r="A148">
        <v>74</v>
      </c>
      <c r="B148">
        <v>-1.0015629031986466</v>
      </c>
      <c r="D148" s="11" t="s">
        <v>990</v>
      </c>
      <c r="E148">
        <v>74</v>
      </c>
      <c r="G148">
        <v>0.104364046076197</v>
      </c>
    </row>
    <row r="149" spans="1:7" x14ac:dyDescent="0.25">
      <c r="A149">
        <v>74</v>
      </c>
      <c r="E149">
        <v>74</v>
      </c>
      <c r="G149">
        <v>0.104364046076197</v>
      </c>
    </row>
    <row r="150" spans="1:7" x14ac:dyDescent="0.25">
      <c r="A150">
        <v>75</v>
      </c>
      <c r="B150">
        <v>1.1677628139461254</v>
      </c>
      <c r="E150">
        <v>75</v>
      </c>
      <c r="F150">
        <v>1.1677628139461254</v>
      </c>
      <c r="G150">
        <v>0.11386298970388201</v>
      </c>
    </row>
    <row r="151" spans="1:7" x14ac:dyDescent="0.25">
      <c r="A151">
        <v>75</v>
      </c>
      <c r="E151">
        <v>75</v>
      </c>
      <c r="G151">
        <v>0.11386298970388201</v>
      </c>
    </row>
    <row r="152" spans="1:7" x14ac:dyDescent="0.25">
      <c r="A152">
        <v>76</v>
      </c>
      <c r="B152">
        <v>-1.054651878581607</v>
      </c>
      <c r="D152" s="12" t="s">
        <v>989</v>
      </c>
      <c r="E152">
        <v>76</v>
      </c>
      <c r="F152">
        <f>(B122+B152)/2</f>
        <v>-1.0447807994277483</v>
      </c>
      <c r="G152">
        <v>9.8618638093547595E-2</v>
      </c>
    </row>
    <row r="153" spans="1:7" x14ac:dyDescent="0.25">
      <c r="A153">
        <v>76</v>
      </c>
      <c r="E153">
        <v>76</v>
      </c>
      <c r="G153">
        <v>9.8618638093547595E-2</v>
      </c>
    </row>
    <row r="154" spans="1:7" x14ac:dyDescent="0.25">
      <c r="A154">
        <v>77</v>
      </c>
      <c r="B154">
        <v>1.002034822657329</v>
      </c>
      <c r="E154">
        <v>77</v>
      </c>
      <c r="F154">
        <v>1.002034822657329</v>
      </c>
      <c r="G154">
        <v>0.10530522322958</v>
      </c>
    </row>
    <row r="155" spans="1:7" x14ac:dyDescent="0.25">
      <c r="A155">
        <v>77</v>
      </c>
      <c r="E155">
        <v>77</v>
      </c>
      <c r="G155">
        <v>0.10530522322958</v>
      </c>
    </row>
    <row r="156" spans="1:7" x14ac:dyDescent="0.25">
      <c r="A156">
        <v>78</v>
      </c>
      <c r="B156">
        <v>-1.3331264125657412</v>
      </c>
      <c r="E156">
        <v>78</v>
      </c>
      <c r="F156">
        <v>-1.3331264125657412</v>
      </c>
      <c r="G156">
        <v>6.3470613537949597E-2</v>
      </c>
    </row>
    <row r="157" spans="1:7" x14ac:dyDescent="0.25">
      <c r="A157">
        <v>78</v>
      </c>
      <c r="E157">
        <v>78</v>
      </c>
      <c r="G157">
        <v>6.3470613537949597E-2</v>
      </c>
    </row>
    <row r="158" spans="1:7" x14ac:dyDescent="0.25">
      <c r="A158">
        <v>79</v>
      </c>
      <c r="B158">
        <v>-1.0073303293523865</v>
      </c>
      <c r="D158" s="11" t="s">
        <v>985</v>
      </c>
      <c r="E158">
        <v>79</v>
      </c>
      <c r="G158">
        <v>0.13847393777591499</v>
      </c>
    </row>
    <row r="159" spans="1:7" x14ac:dyDescent="0.25">
      <c r="A159">
        <v>79</v>
      </c>
      <c r="E159">
        <v>79</v>
      </c>
      <c r="G159">
        <v>0.13847393777591499</v>
      </c>
    </row>
    <row r="160" spans="1:7" x14ac:dyDescent="0.25">
      <c r="A160">
        <v>80</v>
      </c>
      <c r="B160">
        <v>1.2942839055164654</v>
      </c>
      <c r="E160">
        <v>80</v>
      </c>
      <c r="F160">
        <v>1.2942839055164654</v>
      </c>
      <c r="G160">
        <v>0.121420038239829</v>
      </c>
    </row>
    <row r="161" spans="1:7" x14ac:dyDescent="0.25">
      <c r="A161">
        <v>80</v>
      </c>
      <c r="E161">
        <v>80</v>
      </c>
      <c r="G161">
        <v>0.121420038239829</v>
      </c>
    </row>
    <row r="162" spans="1:7" x14ac:dyDescent="0.25">
      <c r="A162">
        <v>81</v>
      </c>
      <c r="B162">
        <v>1.0915486286304683</v>
      </c>
      <c r="D162" s="11" t="s">
        <v>980</v>
      </c>
      <c r="E162">
        <v>81</v>
      </c>
      <c r="G162">
        <v>0.119945723555265</v>
      </c>
    </row>
    <row r="163" spans="1:7" x14ac:dyDescent="0.25">
      <c r="A163">
        <v>81</v>
      </c>
      <c r="E163">
        <v>81</v>
      </c>
      <c r="G163">
        <v>0.119945723555265</v>
      </c>
    </row>
    <row r="164" spans="1:7" x14ac:dyDescent="0.25">
      <c r="A164">
        <v>82</v>
      </c>
      <c r="B164">
        <v>-1.0135987000607065</v>
      </c>
      <c r="E164">
        <v>82</v>
      </c>
      <c r="F164">
        <v>-1.0135987000607065</v>
      </c>
      <c r="G164">
        <v>0.12935330072006701</v>
      </c>
    </row>
    <row r="165" spans="1:7" x14ac:dyDescent="0.25">
      <c r="A165">
        <v>82</v>
      </c>
      <c r="E165">
        <v>82</v>
      </c>
      <c r="G165">
        <v>0.12935330072006701</v>
      </c>
    </row>
    <row r="166" spans="1:7" x14ac:dyDescent="0.25">
      <c r="A166">
        <v>83</v>
      </c>
      <c r="B166">
        <v>-1.2239724125317777</v>
      </c>
      <c r="E166">
        <v>83</v>
      </c>
      <c r="F166">
        <v>-1.2239724125317777</v>
      </c>
      <c r="G166">
        <v>6.4391449851356294E-2</v>
      </c>
    </row>
    <row r="167" spans="1:7" x14ac:dyDescent="0.25">
      <c r="A167">
        <v>83</v>
      </c>
      <c r="E167">
        <v>83</v>
      </c>
      <c r="G167">
        <v>6.4391449851356294E-2</v>
      </c>
    </row>
    <row r="168" spans="1:7" x14ac:dyDescent="0.25">
      <c r="A168">
        <v>84</v>
      </c>
      <c r="B168">
        <v>-1.1302317772060575</v>
      </c>
      <c r="E168">
        <v>84</v>
      </c>
      <c r="F168">
        <v>-1.1302317772060575</v>
      </c>
      <c r="G168">
        <v>0.12090226381666801</v>
      </c>
    </row>
    <row r="169" spans="1:7" x14ac:dyDescent="0.25">
      <c r="A169">
        <v>84</v>
      </c>
      <c r="E169">
        <v>84</v>
      </c>
      <c r="G169">
        <v>0.12090226381666801</v>
      </c>
    </row>
    <row r="170" spans="1:7" x14ac:dyDescent="0.25">
      <c r="A170">
        <v>85</v>
      </c>
      <c r="B170">
        <v>-1.4924917438027649</v>
      </c>
      <c r="E170">
        <v>85</v>
      </c>
      <c r="F170">
        <v>-1.4924917438027649</v>
      </c>
      <c r="G170">
        <v>0.103896333198955</v>
      </c>
    </row>
    <row r="171" spans="1:7" x14ac:dyDescent="0.25">
      <c r="A171">
        <v>85</v>
      </c>
      <c r="E171">
        <v>85</v>
      </c>
      <c r="G171">
        <v>0.103896333198955</v>
      </c>
    </row>
    <row r="172" spans="1:7" x14ac:dyDescent="0.25">
      <c r="A172">
        <v>86</v>
      </c>
      <c r="B172">
        <v>-1.1033078635026194</v>
      </c>
      <c r="E172">
        <v>86</v>
      </c>
      <c r="F172">
        <v>-1.1033078635026194</v>
      </c>
      <c r="G172">
        <v>0.100802453818308</v>
      </c>
    </row>
    <row r="173" spans="1:7" x14ac:dyDescent="0.25">
      <c r="A173">
        <v>86</v>
      </c>
      <c r="E173">
        <v>86</v>
      </c>
      <c r="G173">
        <v>0.100802453818308</v>
      </c>
    </row>
    <row r="174" spans="1:7" x14ac:dyDescent="0.25">
      <c r="A174">
        <v>87</v>
      </c>
      <c r="B174">
        <v>1.1551516749319273</v>
      </c>
      <c r="E174">
        <v>87</v>
      </c>
      <c r="F174">
        <v>1.1551516749319273</v>
      </c>
      <c r="G174">
        <v>0.105073318121901</v>
      </c>
    </row>
    <row r="175" spans="1:7" x14ac:dyDescent="0.25">
      <c r="A175">
        <v>87</v>
      </c>
      <c r="E175">
        <v>87</v>
      </c>
      <c r="G175">
        <v>0.105073318121901</v>
      </c>
    </row>
    <row r="176" spans="1:7" x14ac:dyDescent="0.25">
      <c r="A176">
        <v>88</v>
      </c>
      <c r="B176">
        <v>-1.3708624868052368</v>
      </c>
      <c r="E176">
        <v>88</v>
      </c>
      <c r="F176">
        <v>-1.3708624868052368</v>
      </c>
      <c r="G176">
        <v>8.1280388981904803E-2</v>
      </c>
    </row>
    <row r="177" spans="1:7" x14ac:dyDescent="0.25">
      <c r="A177">
        <v>88</v>
      </c>
      <c r="E177">
        <v>88</v>
      </c>
      <c r="G177">
        <v>8.1280388981904803E-2</v>
      </c>
    </row>
    <row r="178" spans="1:7" x14ac:dyDescent="0.25">
      <c r="A178">
        <v>89</v>
      </c>
      <c r="B178">
        <v>-1.206786712222752</v>
      </c>
      <c r="E178">
        <v>89</v>
      </c>
      <c r="F178">
        <v>-1.206786712222752</v>
      </c>
      <c r="G178">
        <v>0.12599352048831799</v>
      </c>
    </row>
    <row r="179" spans="1:7" x14ac:dyDescent="0.25">
      <c r="A179">
        <v>89</v>
      </c>
      <c r="E179">
        <v>89</v>
      </c>
      <c r="G179">
        <v>0.12599352048831799</v>
      </c>
    </row>
    <row r="180" spans="1:7" x14ac:dyDescent="0.25">
      <c r="A180">
        <v>90</v>
      </c>
      <c r="B180">
        <v>-1.0035026979301147</v>
      </c>
      <c r="D180" s="12" t="s">
        <v>991</v>
      </c>
      <c r="E180">
        <v>90</v>
      </c>
      <c r="F180">
        <f>(B180+B192)/2</f>
        <v>-1.0031809991256222</v>
      </c>
      <c r="G180">
        <v>0.12904438385146699</v>
      </c>
    </row>
    <row r="181" spans="1:7" x14ac:dyDescent="0.25">
      <c r="A181">
        <v>90</v>
      </c>
      <c r="E181">
        <v>90</v>
      </c>
      <c r="G181">
        <v>0.12904438385146699</v>
      </c>
    </row>
    <row r="182" spans="1:7" x14ac:dyDescent="0.25">
      <c r="A182">
        <v>91</v>
      </c>
      <c r="B182">
        <v>-1.1791460843144288</v>
      </c>
      <c r="D182" s="11" t="s">
        <v>992</v>
      </c>
      <c r="E182">
        <v>91</v>
      </c>
      <c r="G182">
        <v>8.6087690300399006E-2</v>
      </c>
    </row>
    <row r="183" spans="1:7" x14ac:dyDescent="0.25">
      <c r="A183">
        <v>91</v>
      </c>
      <c r="E183">
        <v>91</v>
      </c>
      <c r="G183">
        <v>8.6087690300399006E-2</v>
      </c>
    </row>
    <row r="184" spans="1:7" x14ac:dyDescent="0.25">
      <c r="A184">
        <v>92</v>
      </c>
      <c r="B184">
        <v>1.1022158549238941</v>
      </c>
      <c r="E184">
        <v>92</v>
      </c>
      <c r="F184">
        <v>1.1022158549238941</v>
      </c>
      <c r="G184">
        <v>0.10019244065563</v>
      </c>
    </row>
    <row r="185" spans="1:7" x14ac:dyDescent="0.25">
      <c r="A185">
        <v>92</v>
      </c>
      <c r="E185">
        <v>92</v>
      </c>
      <c r="G185">
        <v>0.10019244065563</v>
      </c>
    </row>
    <row r="186" spans="1:7" x14ac:dyDescent="0.25">
      <c r="A186">
        <v>93</v>
      </c>
      <c r="B186">
        <v>-1.0146845033747682</v>
      </c>
      <c r="E186">
        <v>93</v>
      </c>
      <c r="F186">
        <v>-1.0146845033747682</v>
      </c>
      <c r="G186">
        <v>4.4344758330084499E-2</v>
      </c>
    </row>
    <row r="187" spans="1:7" x14ac:dyDescent="0.25">
      <c r="A187">
        <v>93</v>
      </c>
      <c r="E187">
        <v>93</v>
      </c>
      <c r="G187">
        <v>4.4344758330084499E-2</v>
      </c>
    </row>
    <row r="188" spans="1:7" x14ac:dyDescent="0.25">
      <c r="A188">
        <v>94</v>
      </c>
      <c r="B188">
        <v>1.2308440981424358</v>
      </c>
      <c r="E188">
        <v>94</v>
      </c>
      <c r="F188">
        <v>1.2308440981424358</v>
      </c>
      <c r="G188">
        <v>8.7491900091867802E-2</v>
      </c>
    </row>
    <row r="189" spans="1:7" x14ac:dyDescent="0.25">
      <c r="A189">
        <v>94</v>
      </c>
      <c r="E189">
        <v>94</v>
      </c>
      <c r="G189">
        <v>8.7491900091867802E-2</v>
      </c>
    </row>
    <row r="190" spans="1:7" x14ac:dyDescent="0.25">
      <c r="A190">
        <v>95</v>
      </c>
      <c r="B190">
        <v>1.3218901727834917</v>
      </c>
      <c r="E190">
        <v>95</v>
      </c>
      <c r="F190">
        <v>1.3218901727834917</v>
      </c>
      <c r="G190">
        <v>0.11353774906625801</v>
      </c>
    </row>
    <row r="191" spans="1:7" x14ac:dyDescent="0.25">
      <c r="A191">
        <v>95</v>
      </c>
      <c r="E191">
        <v>95</v>
      </c>
      <c r="G191">
        <v>0.11353774906625801</v>
      </c>
    </row>
    <row r="192" spans="1:7" x14ac:dyDescent="0.25">
      <c r="A192">
        <v>96</v>
      </c>
      <c r="B192">
        <v>-1.0028593003211299</v>
      </c>
      <c r="D192" s="11" t="s">
        <v>991</v>
      </c>
      <c r="E192">
        <v>96</v>
      </c>
      <c r="G192">
        <v>0.145779799507362</v>
      </c>
    </row>
    <row r="193" spans="1:7" x14ac:dyDescent="0.25">
      <c r="A193">
        <v>96</v>
      </c>
      <c r="E193">
        <v>96</v>
      </c>
      <c r="G193">
        <v>0.145779799507362</v>
      </c>
    </row>
    <row r="194" spans="1:7" x14ac:dyDescent="0.25">
      <c r="A194">
        <v>97</v>
      </c>
      <c r="B194">
        <v>-1.0548111870230301</v>
      </c>
      <c r="E194">
        <v>97</v>
      </c>
      <c r="F194">
        <v>-1.0548111870230301</v>
      </c>
      <c r="G194">
        <v>0.11455255331759499</v>
      </c>
    </row>
    <row r="195" spans="1:7" x14ac:dyDescent="0.25">
      <c r="A195">
        <v>97</v>
      </c>
      <c r="E195">
        <v>97</v>
      </c>
      <c r="G195">
        <v>0.11455255331759499</v>
      </c>
    </row>
    <row r="196" spans="1:7" x14ac:dyDescent="0.25">
      <c r="A196">
        <v>98</v>
      </c>
      <c r="B196">
        <v>-1.5349318008489061</v>
      </c>
      <c r="D196" s="12" t="s">
        <v>982</v>
      </c>
      <c r="E196">
        <v>98</v>
      </c>
      <c r="F196">
        <f>(B70+B196)/2</f>
        <v>-1.2681533240783767</v>
      </c>
      <c r="G196">
        <v>2.0664419141229601E-2</v>
      </c>
    </row>
    <row r="197" spans="1:7" x14ac:dyDescent="0.25">
      <c r="A197">
        <v>98</v>
      </c>
      <c r="E197">
        <v>98</v>
      </c>
      <c r="G197">
        <v>2.0664419141229601E-2</v>
      </c>
    </row>
    <row r="198" spans="1:7" x14ac:dyDescent="0.25">
      <c r="A198">
        <v>99</v>
      </c>
      <c r="B198">
        <v>-1.0001759529803362</v>
      </c>
      <c r="E198">
        <v>99</v>
      </c>
      <c r="F198">
        <v>-1.0001759529803362</v>
      </c>
      <c r="G198">
        <v>9.25281353066119E-2</v>
      </c>
    </row>
    <row r="199" spans="1:7" x14ac:dyDescent="0.25">
      <c r="A199">
        <v>99</v>
      </c>
      <c r="E199">
        <v>99</v>
      </c>
      <c r="G199">
        <v>9.25281353066119E-2</v>
      </c>
    </row>
    <row r="200" spans="1:7" x14ac:dyDescent="0.25">
      <c r="A200">
        <v>100</v>
      </c>
      <c r="B200">
        <v>-1.0123298719544376</v>
      </c>
      <c r="D200" s="12" t="s">
        <v>978</v>
      </c>
      <c r="E200">
        <v>100</v>
      </c>
      <c r="F200">
        <f>(B56+B200)/2</f>
        <v>-1.0134920522416166</v>
      </c>
      <c r="G200">
        <v>0.13756796243289601</v>
      </c>
    </row>
    <row r="201" spans="1:7" x14ac:dyDescent="0.25">
      <c r="A201">
        <v>100</v>
      </c>
      <c r="E201">
        <v>100</v>
      </c>
      <c r="G201">
        <v>0.13756796243289601</v>
      </c>
    </row>
    <row r="202" spans="1:7" x14ac:dyDescent="0.25">
      <c r="A202">
        <v>101</v>
      </c>
      <c r="B202">
        <v>-1.0839843770859292</v>
      </c>
      <c r="D202" s="12" t="s">
        <v>983</v>
      </c>
      <c r="E202">
        <v>101</v>
      </c>
      <c r="F202">
        <f>(B78+B202)/2</f>
        <v>2.386472526080019E-2</v>
      </c>
      <c r="G202">
        <v>6.6205605498540404E-2</v>
      </c>
    </row>
    <row r="203" spans="1:7" x14ac:dyDescent="0.25">
      <c r="A203">
        <v>101</v>
      </c>
      <c r="E203">
        <v>101</v>
      </c>
      <c r="G203">
        <v>6.6205605498540404E-2</v>
      </c>
    </row>
    <row r="204" spans="1:7" x14ac:dyDescent="0.25">
      <c r="A204">
        <v>102</v>
      </c>
      <c r="B204">
        <v>-1.0144861220052641</v>
      </c>
      <c r="E204">
        <v>102</v>
      </c>
      <c r="F204">
        <v>-1.0144861220052641</v>
      </c>
      <c r="G204">
        <v>5.8339762918295998E-2</v>
      </c>
    </row>
    <row r="205" spans="1:7" x14ac:dyDescent="0.25">
      <c r="A205">
        <v>102</v>
      </c>
      <c r="E205">
        <v>102</v>
      </c>
      <c r="G205">
        <v>5.8339762918295998E-2</v>
      </c>
    </row>
    <row r="206" spans="1:7" x14ac:dyDescent="0.25">
      <c r="A206">
        <v>103</v>
      </c>
      <c r="B206">
        <v>1.0479512644740427</v>
      </c>
      <c r="D206" s="12" t="s">
        <v>993</v>
      </c>
      <c r="E206">
        <v>103</v>
      </c>
      <c r="F206">
        <f>(B206+B208)/2</f>
        <v>1.0287399420864549</v>
      </c>
      <c r="G206">
        <v>0.109604991093278</v>
      </c>
    </row>
    <row r="207" spans="1:7" x14ac:dyDescent="0.25">
      <c r="A207">
        <v>103</v>
      </c>
      <c r="E207">
        <v>103</v>
      </c>
      <c r="G207">
        <v>0.109604991093278</v>
      </c>
    </row>
    <row r="208" spans="1:7" x14ac:dyDescent="0.25">
      <c r="A208">
        <v>104</v>
      </c>
      <c r="B208">
        <v>1.0095286196988671</v>
      </c>
      <c r="D208" s="11" t="s">
        <v>993</v>
      </c>
      <c r="E208">
        <v>104</v>
      </c>
      <c r="G208">
        <v>0.130252841773942</v>
      </c>
    </row>
    <row r="209" spans="1:7" x14ac:dyDescent="0.25">
      <c r="A209">
        <v>104</v>
      </c>
      <c r="E209">
        <v>104</v>
      </c>
      <c r="G209">
        <v>0.130252841773942</v>
      </c>
    </row>
    <row r="210" spans="1:7" x14ac:dyDescent="0.25">
      <c r="A210">
        <v>105</v>
      </c>
      <c r="B210">
        <v>1.0686374140957597</v>
      </c>
      <c r="E210">
        <v>105</v>
      </c>
      <c r="F210">
        <v>1.0686374140957597</v>
      </c>
      <c r="G210">
        <v>6.0446894248273597E-2</v>
      </c>
    </row>
    <row r="211" spans="1:7" x14ac:dyDescent="0.25">
      <c r="A211">
        <v>105</v>
      </c>
      <c r="E211">
        <v>105</v>
      </c>
      <c r="G211">
        <v>6.0446894248273597E-2</v>
      </c>
    </row>
    <row r="212" spans="1:7" x14ac:dyDescent="0.25">
      <c r="A212">
        <v>106</v>
      </c>
      <c r="B212">
        <v>1.1266853194657487</v>
      </c>
      <c r="D212" s="12" t="s">
        <v>992</v>
      </c>
      <c r="E212">
        <v>106</v>
      </c>
      <c r="F212">
        <f>(B182+B212)/2</f>
        <v>-2.623038242434006E-2</v>
      </c>
      <c r="G212">
        <v>7.6537880023614002E-2</v>
      </c>
    </row>
    <row r="213" spans="1:7" x14ac:dyDescent="0.25">
      <c r="A213">
        <v>106</v>
      </c>
      <c r="E213">
        <v>106</v>
      </c>
      <c r="G213">
        <v>7.6537880023614002E-2</v>
      </c>
    </row>
    <row r="214" spans="1:7" x14ac:dyDescent="0.25">
      <c r="A214">
        <v>107</v>
      </c>
      <c r="B214">
        <v>-1.4555677238185323</v>
      </c>
      <c r="E214">
        <v>107</v>
      </c>
      <c r="F214">
        <v>-1.4555677238185323</v>
      </c>
      <c r="G214">
        <v>0.100824403658935</v>
      </c>
    </row>
    <row r="215" spans="1:7" x14ac:dyDescent="0.25">
      <c r="A215">
        <v>107</v>
      </c>
      <c r="E215">
        <v>107</v>
      </c>
      <c r="G215">
        <v>0.100824403658935</v>
      </c>
    </row>
    <row r="216" spans="1:7" x14ac:dyDescent="0.25">
      <c r="A216">
        <v>108</v>
      </c>
      <c r="B216">
        <v>1.2494267240203945</v>
      </c>
      <c r="E216">
        <v>108</v>
      </c>
      <c r="F216">
        <v>1.2494267240203945</v>
      </c>
      <c r="G216">
        <v>6.4563638705220999E-2</v>
      </c>
    </row>
    <row r="217" spans="1:7" x14ac:dyDescent="0.25">
      <c r="A217">
        <v>108</v>
      </c>
      <c r="E217">
        <v>108</v>
      </c>
      <c r="G217">
        <v>6.4563638705220999E-2</v>
      </c>
    </row>
    <row r="218" spans="1:7" x14ac:dyDescent="0.25">
      <c r="A218">
        <v>109</v>
      </c>
      <c r="B218">
        <v>1.2105094906892058</v>
      </c>
      <c r="E218">
        <v>109</v>
      </c>
      <c r="F218">
        <v>1.2105094906892058</v>
      </c>
      <c r="G218">
        <v>0.103378301423594</v>
      </c>
    </row>
    <row r="219" spans="1:7" x14ac:dyDescent="0.25">
      <c r="A219">
        <v>109</v>
      </c>
      <c r="E219">
        <v>109</v>
      </c>
      <c r="G219">
        <v>0.103378301423594</v>
      </c>
    </row>
    <row r="220" spans="1:7" x14ac:dyDescent="0.25">
      <c r="A220">
        <v>110</v>
      </c>
      <c r="B220">
        <v>-1.6033282196903555</v>
      </c>
      <c r="E220">
        <v>110</v>
      </c>
      <c r="F220">
        <v>-1.6033282196903555</v>
      </c>
      <c r="G220">
        <v>0.118712526499787</v>
      </c>
    </row>
    <row r="221" spans="1:7" x14ac:dyDescent="0.25">
      <c r="A221">
        <v>110</v>
      </c>
      <c r="E221">
        <v>110</v>
      </c>
      <c r="G221">
        <v>0.118712526499787</v>
      </c>
    </row>
    <row r="222" spans="1:7" x14ac:dyDescent="0.25">
      <c r="A222">
        <v>111</v>
      </c>
      <c r="B222">
        <v>-1.0336550540390725</v>
      </c>
      <c r="E222">
        <v>111</v>
      </c>
      <c r="F222">
        <v>-1.0336550540390725</v>
      </c>
      <c r="G222">
        <v>0.10221954283276</v>
      </c>
    </row>
    <row r="223" spans="1:7" x14ac:dyDescent="0.25">
      <c r="A223">
        <v>111</v>
      </c>
      <c r="E223">
        <v>111</v>
      </c>
      <c r="G223">
        <v>0.10221954283276</v>
      </c>
    </row>
    <row r="224" spans="1:7" x14ac:dyDescent="0.25">
      <c r="A224">
        <v>112</v>
      </c>
      <c r="B224">
        <v>1.2924184654033366</v>
      </c>
      <c r="E224">
        <v>112</v>
      </c>
      <c r="F224">
        <v>1.2924184654033366</v>
      </c>
      <c r="G224">
        <v>0.114692112346157</v>
      </c>
    </row>
    <row r="225" spans="1:12" x14ac:dyDescent="0.25">
      <c r="A225">
        <v>112</v>
      </c>
      <c r="E225">
        <v>112</v>
      </c>
      <c r="G225">
        <v>0.114692112346157</v>
      </c>
    </row>
    <row r="226" spans="1:12" x14ac:dyDescent="0.25">
      <c r="A226">
        <v>113</v>
      </c>
      <c r="B226">
        <v>1.1785830101881514</v>
      </c>
      <c r="E226">
        <v>113</v>
      </c>
      <c r="F226">
        <v>1.1785830101881514</v>
      </c>
      <c r="G226">
        <v>6.3096745268009097E-2</v>
      </c>
    </row>
    <row r="227" spans="1:12" x14ac:dyDescent="0.25">
      <c r="A227">
        <v>113</v>
      </c>
      <c r="E227">
        <v>113</v>
      </c>
      <c r="G227">
        <v>6.3096745268009097E-2</v>
      </c>
    </row>
    <row r="229" spans="1:12" x14ac:dyDescent="0.25">
      <c r="E229" s="9" t="s">
        <v>1012</v>
      </c>
      <c r="F229" s="9">
        <f>AVERAGE(F2:F227)</f>
        <v>-5.5450629327647057E-2</v>
      </c>
      <c r="G229" s="10"/>
      <c r="H229" s="10"/>
      <c r="I229" s="10"/>
      <c r="J229" s="10"/>
      <c r="K229" s="10"/>
      <c r="L229" s="10"/>
    </row>
    <row r="230" spans="1:12" x14ac:dyDescent="0.25">
      <c r="E230" s="9" t="s">
        <v>1013</v>
      </c>
      <c r="F230" s="9">
        <f>MEDIAN(F2:F227)</f>
        <v>-1.6751405344741399E-2</v>
      </c>
      <c r="G230" s="10"/>
      <c r="H230" s="10"/>
      <c r="I230" s="10"/>
      <c r="J230" s="10"/>
      <c r="K230" s="10"/>
      <c r="L230" s="10"/>
    </row>
    <row r="231" spans="1:12" x14ac:dyDescent="0.25">
      <c r="E231" s="9" t="s">
        <v>996</v>
      </c>
      <c r="F231" s="9">
        <f>MAX(F2:F227)</f>
        <v>2.2934592649407199</v>
      </c>
      <c r="G231" s="10"/>
      <c r="H231" s="10"/>
      <c r="I231" s="10"/>
      <c r="J231" s="10"/>
      <c r="K231" s="10"/>
      <c r="L231" s="10"/>
    </row>
    <row r="232" spans="1:12" x14ac:dyDescent="0.25">
      <c r="E232" s="9" t="s">
        <v>997</v>
      </c>
      <c r="F232" s="9">
        <f>MIN(F2:F227)</f>
        <v>-1.6684287623654068</v>
      </c>
      <c r="G232" s="10"/>
      <c r="H232" s="10"/>
      <c r="I232" s="10"/>
      <c r="J232" s="10"/>
      <c r="K232" s="10"/>
      <c r="L232" s="10"/>
    </row>
    <row r="233" spans="1:12" x14ac:dyDescent="0.25">
      <c r="E233" s="9"/>
      <c r="F233" s="9"/>
      <c r="G233" s="10"/>
      <c r="H233" s="10"/>
      <c r="I233" s="10"/>
      <c r="J233" s="10"/>
      <c r="K233" s="10"/>
      <c r="L233" s="10"/>
    </row>
    <row r="234" spans="1:12" x14ac:dyDescent="0.25">
      <c r="E234" s="9" t="s">
        <v>1014</v>
      </c>
      <c r="F234" s="9">
        <f>COUNT(F2:F227)</f>
        <v>92</v>
      </c>
      <c r="G234" s="10"/>
      <c r="H234" s="10"/>
      <c r="I234" s="10"/>
      <c r="J234" s="10"/>
      <c r="K234" s="10"/>
      <c r="L234" s="10"/>
    </row>
    <row r="235" spans="1:12" x14ac:dyDescent="0.25">
      <c r="E235" s="9" t="s">
        <v>1015</v>
      </c>
      <c r="F235" s="9">
        <f>COUNTIF(F2:F227,"&gt;0")</f>
        <v>45</v>
      </c>
      <c r="G235" s="10"/>
      <c r="H235" s="10"/>
      <c r="I235" s="10"/>
      <c r="J235" s="10"/>
      <c r="K235" s="10"/>
      <c r="L235" s="10"/>
    </row>
    <row r="236" spans="1:12" x14ac:dyDescent="0.25">
      <c r="E236" s="9" t="s">
        <v>1016</v>
      </c>
      <c r="F236" s="9">
        <f>COUNTIF(F2:F227,"&lt;0")</f>
        <v>47</v>
      </c>
      <c r="G236" s="10"/>
      <c r="H236" s="10"/>
      <c r="I236" s="10"/>
      <c r="J236" s="10"/>
      <c r="K236" s="10"/>
      <c r="L236" s="10"/>
    </row>
    <row r="237" spans="1:12" x14ac:dyDescent="0.25">
      <c r="E237" s="9"/>
      <c r="F237" s="9"/>
      <c r="G237" s="10"/>
      <c r="H237" s="10"/>
      <c r="I237" s="10"/>
      <c r="J237" s="10"/>
      <c r="K237" s="10"/>
      <c r="L237" s="10"/>
    </row>
    <row r="238" spans="1:12" x14ac:dyDescent="0.25">
      <c r="E238" s="9" t="s">
        <v>1017</v>
      </c>
      <c r="F238" s="9">
        <v>0.91700000000000004</v>
      </c>
      <c r="G238" s="10"/>
      <c r="H238" s="10"/>
      <c r="I238" s="10"/>
      <c r="J238" s="10"/>
      <c r="K238" s="10"/>
      <c r="L238" s="10"/>
    </row>
    <row r="239" spans="1:12" x14ac:dyDescent="0.25">
      <c r="E239" s="9" t="s">
        <v>1018</v>
      </c>
      <c r="F239" s="9">
        <v>0.55259999999999998</v>
      </c>
      <c r="G239" s="10"/>
      <c r="H239" s="10"/>
      <c r="I239" s="10"/>
      <c r="J239" s="10"/>
      <c r="K239" s="10"/>
      <c r="L239" s="10"/>
    </row>
    <row r="240" spans="1:12" x14ac:dyDescent="0.25">
      <c r="E240" s="10"/>
      <c r="F240" s="10"/>
      <c r="G240" s="10"/>
      <c r="H240" s="10"/>
      <c r="I240" s="10"/>
      <c r="J240" s="10"/>
      <c r="K240" s="10"/>
      <c r="L240" s="10"/>
    </row>
    <row r="241" spans="5:12" x14ac:dyDescent="0.25">
      <c r="E241" s="10"/>
      <c r="F241" s="10"/>
      <c r="G241" s="10"/>
      <c r="H241" s="10"/>
      <c r="I241" s="10"/>
      <c r="J241" s="10"/>
      <c r="K241" s="10"/>
      <c r="L241" s="10"/>
    </row>
    <row r="242" spans="5:12" x14ac:dyDescent="0.25">
      <c r="E242" s="10"/>
      <c r="F242" s="10"/>
      <c r="G242" s="10"/>
      <c r="H242" s="10"/>
      <c r="I242" s="10"/>
      <c r="J242" s="10"/>
      <c r="K242" s="10"/>
      <c r="L242" s="10"/>
    </row>
    <row r="243" spans="5:12" x14ac:dyDescent="0.25">
      <c r="E243" s="10"/>
      <c r="F243" s="10"/>
      <c r="G243" s="10"/>
      <c r="H243" s="10"/>
      <c r="I243" s="10"/>
      <c r="J243" s="10"/>
      <c r="K243" s="10"/>
      <c r="L243" s="10"/>
    </row>
    <row r="244" spans="5:12" x14ac:dyDescent="0.25">
      <c r="E244" s="10"/>
      <c r="F244" s="10"/>
      <c r="G244" s="10"/>
      <c r="H244" s="10"/>
      <c r="I244" s="10"/>
      <c r="J244" s="10"/>
      <c r="K244" s="10"/>
      <c r="L244" s="10"/>
    </row>
    <row r="245" spans="5:12" x14ac:dyDescent="0.25">
      <c r="E245" s="10"/>
      <c r="F245" s="10"/>
      <c r="G245" s="10"/>
      <c r="H245" s="10"/>
      <c r="I245" s="10"/>
      <c r="J245" s="10"/>
      <c r="K245" s="10"/>
      <c r="L24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workbookViewId="0">
      <pane xSplit="2" ySplit="1" topLeftCell="C207" activePane="bottomRight" state="frozen"/>
      <selection pane="topRight" activeCell="B1" sqref="B1"/>
      <selection pane="bottomLeft" activeCell="A2" sqref="A2"/>
      <selection pane="bottomRight" activeCell="G239" sqref="G239"/>
    </sheetView>
  </sheetViews>
  <sheetFormatPr defaultRowHeight="15" x14ac:dyDescent="0.25"/>
  <cols>
    <col min="1" max="1" width="21.85546875" bestFit="1" customWidth="1"/>
    <col min="2" max="2" width="14.42578125" bestFit="1" customWidth="1"/>
    <col min="3" max="3" width="22.5703125" bestFit="1" customWidth="1"/>
    <col min="4" max="4" width="54.5703125" bestFit="1" customWidth="1"/>
    <col min="5" max="5" width="20.7109375" bestFit="1" customWidth="1"/>
    <col min="6" max="6" width="14.42578125" bestFit="1" customWidth="1"/>
    <col min="7" max="7" width="22.5703125" bestFit="1" customWidth="1"/>
    <col min="8" max="8" width="12" bestFit="1" customWidth="1"/>
    <col min="10" max="10" width="15.42578125" customWidth="1"/>
    <col min="11" max="11" width="19" bestFit="1" customWidth="1"/>
    <col min="13" max="13" width="12.85546875" bestFit="1" customWidth="1"/>
    <col min="20" max="20" width="13.85546875" bestFit="1" customWidth="1"/>
  </cols>
  <sheetData>
    <row r="1" spans="1:14" x14ac:dyDescent="0.25">
      <c r="A1" s="11" t="s">
        <v>1028</v>
      </c>
      <c r="B1" t="s">
        <v>0</v>
      </c>
      <c r="C1" t="s">
        <v>1006</v>
      </c>
      <c r="D1" s="12" t="s">
        <v>1022</v>
      </c>
      <c r="E1" t="s">
        <v>1021</v>
      </c>
      <c r="F1" t="s">
        <v>0</v>
      </c>
      <c r="G1" t="s">
        <v>1006</v>
      </c>
      <c r="H1" t="s">
        <v>3</v>
      </c>
      <c r="J1" t="s">
        <v>1007</v>
      </c>
      <c r="K1" t="s">
        <v>1008</v>
      </c>
      <c r="M1" t="s">
        <v>1027</v>
      </c>
      <c r="N1" t="s">
        <v>1006</v>
      </c>
    </row>
    <row r="2" spans="1:14" x14ac:dyDescent="0.25">
      <c r="A2" s="11" t="s">
        <v>1029</v>
      </c>
      <c r="B2">
        <v>1</v>
      </c>
      <c r="C2">
        <v>1.107239642493578</v>
      </c>
      <c r="D2" s="12" t="s">
        <v>1023</v>
      </c>
      <c r="F2">
        <v>1</v>
      </c>
      <c r="G2">
        <v>1.107239642493578</v>
      </c>
      <c r="H2">
        <v>7.5067281968935903E-2</v>
      </c>
      <c r="J2" t="s">
        <v>971</v>
      </c>
      <c r="K2" t="s">
        <v>1009</v>
      </c>
      <c r="N2">
        <v>-1.6684287623654068</v>
      </c>
    </row>
    <row r="3" spans="1:14" x14ac:dyDescent="0.25">
      <c r="A3" s="11" t="s">
        <v>1030</v>
      </c>
      <c r="B3">
        <v>1</v>
      </c>
      <c r="D3" s="11" t="s">
        <v>1024</v>
      </c>
      <c r="F3">
        <v>1</v>
      </c>
      <c r="H3">
        <v>7.5067281968935903E-2</v>
      </c>
      <c r="J3" t="s">
        <v>973</v>
      </c>
      <c r="K3" t="s">
        <v>1009</v>
      </c>
      <c r="N3">
        <v>-1.6033282196903555</v>
      </c>
    </row>
    <row r="4" spans="1:14" x14ac:dyDescent="0.25">
      <c r="B4">
        <v>2</v>
      </c>
      <c r="C4">
        <v>-1.0153692517625659</v>
      </c>
      <c r="F4">
        <v>2</v>
      </c>
      <c r="G4">
        <v>-1.0153692517625659</v>
      </c>
      <c r="H4">
        <v>0.135812728371043</v>
      </c>
      <c r="J4" t="s">
        <v>975</v>
      </c>
      <c r="K4" t="s">
        <v>1010</v>
      </c>
      <c r="N4">
        <v>-1.4924917438027649</v>
      </c>
    </row>
    <row r="5" spans="1:14" x14ac:dyDescent="0.25">
      <c r="A5" s="9" t="s">
        <v>1031</v>
      </c>
      <c r="B5">
        <v>2</v>
      </c>
      <c r="F5">
        <v>2</v>
      </c>
      <c r="H5">
        <v>0.135812728371043</v>
      </c>
      <c r="J5" t="s">
        <v>976</v>
      </c>
      <c r="K5" t="s">
        <v>1009</v>
      </c>
      <c r="N5">
        <v>-1.4732260518022793</v>
      </c>
    </row>
    <row r="6" spans="1:14" x14ac:dyDescent="0.25">
      <c r="A6" s="9" t="s">
        <v>1032</v>
      </c>
      <c r="B6">
        <v>3</v>
      </c>
      <c r="C6">
        <v>1.3756368088034689</v>
      </c>
      <c r="E6" s="11" t="s">
        <v>971</v>
      </c>
      <c r="F6">
        <v>3</v>
      </c>
      <c r="H6">
        <v>0.111383495934034</v>
      </c>
      <c r="J6" t="s">
        <v>977</v>
      </c>
      <c r="K6" t="s">
        <v>1011</v>
      </c>
      <c r="N6">
        <v>-1.4629665215145529</v>
      </c>
    </row>
    <row r="7" spans="1:14" x14ac:dyDescent="0.25">
      <c r="A7" s="9" t="s">
        <v>1007</v>
      </c>
      <c r="B7">
        <v>3</v>
      </c>
      <c r="F7">
        <v>3</v>
      </c>
      <c r="H7">
        <v>0.111383495934034</v>
      </c>
      <c r="J7" t="s">
        <v>978</v>
      </c>
      <c r="K7" t="s">
        <v>1010</v>
      </c>
      <c r="N7">
        <v>-1.4555677238185323</v>
      </c>
    </row>
    <row r="8" spans="1:14" x14ac:dyDescent="0.25">
      <c r="B8">
        <v>4</v>
      </c>
      <c r="C8">
        <v>-1.1817436280644866</v>
      </c>
      <c r="F8">
        <v>4</v>
      </c>
      <c r="G8">
        <v>-1.1817436280644866</v>
      </c>
      <c r="H8">
        <v>0.14701393795678999</v>
      </c>
      <c r="J8" t="s">
        <v>979</v>
      </c>
      <c r="K8" t="s">
        <v>1009</v>
      </c>
      <c r="N8">
        <v>-1.4488043036976668</v>
      </c>
    </row>
    <row r="9" spans="1:14" x14ac:dyDescent="0.25">
      <c r="B9">
        <v>4</v>
      </c>
      <c r="F9">
        <v>4</v>
      </c>
      <c r="H9">
        <v>0.14701393795678999</v>
      </c>
      <c r="J9" t="s">
        <v>980</v>
      </c>
      <c r="K9" t="s">
        <v>1009</v>
      </c>
      <c r="N9">
        <v>-1.4451573488932112</v>
      </c>
    </row>
    <row r="10" spans="1:14" x14ac:dyDescent="0.25">
      <c r="B10">
        <v>5</v>
      </c>
      <c r="C10">
        <v>-1.0992330596815125</v>
      </c>
      <c r="F10">
        <v>5</v>
      </c>
      <c r="G10">
        <v>-1.0992330596815125</v>
      </c>
      <c r="H10">
        <v>0.140238567343239</v>
      </c>
      <c r="J10" t="s">
        <v>981</v>
      </c>
      <c r="K10" t="s">
        <v>1011</v>
      </c>
      <c r="N10">
        <v>-1.4348011259936277</v>
      </c>
    </row>
    <row r="11" spans="1:14" x14ac:dyDescent="0.25">
      <c r="B11">
        <v>5</v>
      </c>
      <c r="F11">
        <v>5</v>
      </c>
      <c r="H11">
        <v>0.140238567343239</v>
      </c>
      <c r="J11" t="s">
        <v>982</v>
      </c>
      <c r="K11" t="s">
        <v>1010</v>
      </c>
      <c r="N11">
        <v>-1.3708624868052368</v>
      </c>
    </row>
    <row r="12" spans="1:14" x14ac:dyDescent="0.25">
      <c r="B12">
        <v>6</v>
      </c>
      <c r="C12">
        <v>-1.0556441825954987</v>
      </c>
      <c r="E12" s="11" t="s">
        <v>973</v>
      </c>
      <c r="F12">
        <v>6</v>
      </c>
      <c r="H12">
        <v>0.14978402584755701</v>
      </c>
      <c r="J12" t="s">
        <v>983</v>
      </c>
      <c r="K12" t="s">
        <v>1009</v>
      </c>
      <c r="N12">
        <v>-1.3331264125657412</v>
      </c>
    </row>
    <row r="13" spans="1:14" x14ac:dyDescent="0.25">
      <c r="B13">
        <v>6</v>
      </c>
      <c r="F13">
        <v>6</v>
      </c>
      <c r="H13">
        <v>0.14978402584755701</v>
      </c>
      <c r="J13" t="s">
        <v>984</v>
      </c>
      <c r="K13" t="s">
        <v>1011</v>
      </c>
      <c r="N13">
        <v>-1.3101398274535283</v>
      </c>
    </row>
    <row r="14" spans="1:14" x14ac:dyDescent="0.25">
      <c r="B14">
        <v>7</v>
      </c>
      <c r="C14">
        <v>-1.500622930378408</v>
      </c>
      <c r="E14" s="12" t="s">
        <v>975</v>
      </c>
      <c r="F14">
        <v>7</v>
      </c>
      <c r="G14">
        <f>(C14+C34)/2</f>
        <v>-1.2698489553085501</v>
      </c>
      <c r="H14">
        <v>4.9962454565827798E-2</v>
      </c>
      <c r="J14" t="s">
        <v>985</v>
      </c>
      <c r="K14" t="s">
        <v>1010</v>
      </c>
      <c r="N14">
        <v>-1.2698489553085501</v>
      </c>
    </row>
    <row r="15" spans="1:14" x14ac:dyDescent="0.25">
      <c r="B15">
        <v>7</v>
      </c>
      <c r="F15">
        <v>7</v>
      </c>
      <c r="H15">
        <v>4.9962454565827798E-2</v>
      </c>
      <c r="J15" t="s">
        <v>986</v>
      </c>
      <c r="K15" t="s">
        <v>1010</v>
      </c>
      <c r="N15">
        <v>-1.2681533240783767</v>
      </c>
    </row>
    <row r="16" spans="1:14" x14ac:dyDescent="0.25">
      <c r="B16">
        <v>8</v>
      </c>
      <c r="C16">
        <v>1.0410993260652133</v>
      </c>
      <c r="E16" s="12" t="s">
        <v>973</v>
      </c>
      <c r="F16">
        <v>8</v>
      </c>
      <c r="G16">
        <f>(C12+C16)/2</f>
        <v>-7.2724282651427385E-3</v>
      </c>
      <c r="H16">
        <v>0.13037227466009599</v>
      </c>
      <c r="J16" t="s">
        <v>987</v>
      </c>
      <c r="K16" t="s">
        <v>1010</v>
      </c>
      <c r="N16">
        <v>-1.257037538982579</v>
      </c>
    </row>
    <row r="17" spans="2:14" x14ac:dyDescent="0.25">
      <c r="B17">
        <v>8</v>
      </c>
      <c r="F17">
        <v>8</v>
      </c>
      <c r="H17">
        <v>0.13037227466009599</v>
      </c>
      <c r="J17" t="s">
        <v>988</v>
      </c>
      <c r="K17" t="s">
        <v>1009</v>
      </c>
      <c r="N17">
        <v>-1.2239724125317777</v>
      </c>
    </row>
    <row r="18" spans="2:14" x14ac:dyDescent="0.25">
      <c r="B18">
        <v>9</v>
      </c>
      <c r="C18">
        <v>1.0890686406606214</v>
      </c>
      <c r="F18">
        <v>9</v>
      </c>
      <c r="G18">
        <v>1.0890686406606214</v>
      </c>
      <c r="H18">
        <v>0.13924993044160799</v>
      </c>
      <c r="J18" t="s">
        <v>989</v>
      </c>
      <c r="K18" t="s">
        <v>1010</v>
      </c>
      <c r="N18">
        <v>-1.2188091316616518</v>
      </c>
    </row>
    <row r="19" spans="2:14" x14ac:dyDescent="0.25">
      <c r="B19">
        <v>9</v>
      </c>
      <c r="F19">
        <v>9</v>
      </c>
      <c r="H19">
        <v>0.13924993044160799</v>
      </c>
      <c r="J19" t="s">
        <v>990</v>
      </c>
      <c r="K19" t="s">
        <v>1010</v>
      </c>
      <c r="N19">
        <v>-1.206786712222752</v>
      </c>
    </row>
    <row r="20" spans="2:14" x14ac:dyDescent="0.25">
      <c r="B20">
        <v>10</v>
      </c>
      <c r="C20">
        <v>1.0219348485864379</v>
      </c>
      <c r="F20">
        <v>10</v>
      </c>
      <c r="G20">
        <v>1.0219348485864379</v>
      </c>
      <c r="H20">
        <v>0.142828368856914</v>
      </c>
      <c r="J20" t="s">
        <v>991</v>
      </c>
      <c r="K20" t="s">
        <v>1010</v>
      </c>
      <c r="N20">
        <v>-1.1946674853615515</v>
      </c>
    </row>
    <row r="21" spans="2:14" x14ac:dyDescent="0.25">
      <c r="B21">
        <v>10</v>
      </c>
      <c r="F21">
        <v>10</v>
      </c>
      <c r="H21">
        <v>0.142828368856914</v>
      </c>
      <c r="J21" t="s">
        <v>992</v>
      </c>
      <c r="K21" t="s">
        <v>1009</v>
      </c>
      <c r="N21">
        <v>-1.1817436280644866</v>
      </c>
    </row>
    <row r="22" spans="2:14" x14ac:dyDescent="0.25">
      <c r="B22">
        <v>11</v>
      </c>
      <c r="C22">
        <v>1.1573818648349354</v>
      </c>
      <c r="F22">
        <v>11</v>
      </c>
      <c r="G22">
        <v>1.1573818648349354</v>
      </c>
      <c r="H22">
        <v>9.60430477347647E-2</v>
      </c>
      <c r="J22" t="s">
        <v>993</v>
      </c>
      <c r="K22" t="s">
        <v>1011</v>
      </c>
      <c r="N22">
        <v>-1.1302317772060575</v>
      </c>
    </row>
    <row r="23" spans="2:14" x14ac:dyDescent="0.25">
      <c r="B23">
        <v>11</v>
      </c>
      <c r="F23">
        <v>11</v>
      </c>
      <c r="H23">
        <v>9.60430477347647E-2</v>
      </c>
      <c r="N23">
        <v>-1.104367763673245</v>
      </c>
    </row>
    <row r="24" spans="2:14" x14ac:dyDescent="0.25">
      <c r="B24">
        <v>12</v>
      </c>
      <c r="C24">
        <v>1.1454153030911114</v>
      </c>
      <c r="F24">
        <v>12</v>
      </c>
      <c r="G24">
        <v>1.1454153030911114</v>
      </c>
      <c r="H24">
        <v>0.115140511708047</v>
      </c>
      <c r="K24" t="s">
        <v>1019</v>
      </c>
      <c r="N24">
        <v>-1.1033078635026194</v>
      </c>
    </row>
    <row r="25" spans="2:14" x14ac:dyDescent="0.25">
      <c r="B25">
        <v>12</v>
      </c>
      <c r="F25">
        <v>12</v>
      </c>
      <c r="H25">
        <v>0.115140511708047</v>
      </c>
      <c r="K25" t="s">
        <v>1020</v>
      </c>
      <c r="N25">
        <v>-1.0992330596815125</v>
      </c>
    </row>
    <row r="26" spans="2:14" x14ac:dyDescent="0.25">
      <c r="B26">
        <v>13</v>
      </c>
      <c r="C26">
        <v>-1.104367763673245</v>
      </c>
      <c r="F26">
        <v>13</v>
      </c>
      <c r="G26">
        <v>-1.104367763673245</v>
      </c>
      <c r="H26">
        <v>4.43863795973507E-2</v>
      </c>
      <c r="N26">
        <v>-1.0551026378139288</v>
      </c>
    </row>
    <row r="27" spans="2:14" x14ac:dyDescent="0.25">
      <c r="B27">
        <v>13</v>
      </c>
      <c r="F27">
        <v>13</v>
      </c>
      <c r="H27">
        <v>4.43863795973507E-2</v>
      </c>
      <c r="N27">
        <v>-1.0548111870230301</v>
      </c>
    </row>
    <row r="28" spans="2:14" x14ac:dyDescent="0.25">
      <c r="B28">
        <v>14</v>
      </c>
      <c r="C28">
        <v>-1.2991531616196743</v>
      </c>
      <c r="E28" s="12" t="s">
        <v>976</v>
      </c>
      <c r="F28">
        <v>14</v>
      </c>
      <c r="G28">
        <f>(C28+C44)/2</f>
        <v>-0.13955214093023194</v>
      </c>
      <c r="H28">
        <v>4.8814256125326499E-2</v>
      </c>
      <c r="N28">
        <v>-1.0547683063174662</v>
      </c>
    </row>
    <row r="29" spans="2:14" x14ac:dyDescent="0.25">
      <c r="B29">
        <v>14</v>
      </c>
      <c r="F29">
        <v>14</v>
      </c>
      <c r="H29">
        <v>4.8814256125326499E-2</v>
      </c>
      <c r="N29">
        <v>-1.0528826427470688</v>
      </c>
    </row>
    <row r="30" spans="2:14" x14ac:dyDescent="0.25">
      <c r="B30">
        <v>15</v>
      </c>
      <c r="C30">
        <v>1.0099880438856199</v>
      </c>
      <c r="F30">
        <v>15</v>
      </c>
      <c r="G30">
        <v>1.0099880438856199</v>
      </c>
      <c r="H30">
        <v>0.14314299486062501</v>
      </c>
      <c r="N30">
        <v>-1.0447807994277483</v>
      </c>
    </row>
    <row r="31" spans="2:14" x14ac:dyDescent="0.25">
      <c r="B31">
        <v>15</v>
      </c>
      <c r="F31">
        <v>15</v>
      </c>
      <c r="H31">
        <v>0.14314299486062501</v>
      </c>
      <c r="N31">
        <v>-1.0420585067878387</v>
      </c>
    </row>
    <row r="32" spans="2:14" x14ac:dyDescent="0.25">
      <c r="B32">
        <v>16</v>
      </c>
      <c r="C32">
        <v>-1.0547683063174662</v>
      </c>
      <c r="F32">
        <v>16</v>
      </c>
      <c r="G32">
        <v>-1.0547683063174662</v>
      </c>
      <c r="H32">
        <v>0.10645877263483899</v>
      </c>
      <c r="N32">
        <v>-1.0350740330609627</v>
      </c>
    </row>
    <row r="33" spans="2:14" x14ac:dyDescent="0.25">
      <c r="B33">
        <v>16</v>
      </c>
      <c r="F33">
        <v>16</v>
      </c>
      <c r="H33">
        <v>0.10645877263483899</v>
      </c>
      <c r="N33">
        <v>-1.0336550540390725</v>
      </c>
    </row>
    <row r="34" spans="2:14" x14ac:dyDescent="0.25">
      <c r="B34">
        <v>17</v>
      </c>
      <c r="C34">
        <v>-1.0390749802386925</v>
      </c>
      <c r="E34" s="11" t="s">
        <v>975</v>
      </c>
      <c r="F34">
        <v>17</v>
      </c>
      <c r="H34">
        <v>0.12278828261279</v>
      </c>
      <c r="N34">
        <v>-1.0280008481460923</v>
      </c>
    </row>
    <row r="35" spans="2:14" x14ac:dyDescent="0.25">
      <c r="B35">
        <v>17</v>
      </c>
      <c r="F35">
        <v>17</v>
      </c>
      <c r="H35">
        <v>0.12278828261279</v>
      </c>
      <c r="N35">
        <v>-1.0247673179065968</v>
      </c>
    </row>
    <row r="36" spans="2:14" x14ac:dyDescent="0.25">
      <c r="B36">
        <v>18</v>
      </c>
      <c r="C36">
        <v>1.3331346877532793</v>
      </c>
      <c r="F36">
        <v>18</v>
      </c>
      <c r="G36">
        <v>1.3331346877532793</v>
      </c>
      <c r="H36">
        <v>8.3476614522365905E-2</v>
      </c>
      <c r="N36">
        <v>-1.0222743696007386</v>
      </c>
    </row>
    <row r="37" spans="2:14" x14ac:dyDescent="0.25">
      <c r="B37">
        <v>18</v>
      </c>
      <c r="F37">
        <v>18</v>
      </c>
      <c r="H37">
        <v>8.3476614522365905E-2</v>
      </c>
      <c r="N37">
        <v>-1.0153692517625659</v>
      </c>
    </row>
    <row r="38" spans="2:14" x14ac:dyDescent="0.25">
      <c r="B38">
        <v>19</v>
      </c>
      <c r="C38">
        <v>1.8027031935593225</v>
      </c>
      <c r="E38" s="11" t="s">
        <v>977</v>
      </c>
      <c r="F38">
        <v>19</v>
      </c>
      <c r="H38">
        <v>6.6170404912469394E-2</v>
      </c>
      <c r="N38">
        <v>-1.0146845033747682</v>
      </c>
    </row>
    <row r="39" spans="2:14" x14ac:dyDescent="0.25">
      <c r="B39">
        <v>19</v>
      </c>
      <c r="F39">
        <v>19</v>
      </c>
      <c r="H39">
        <v>6.6170404912469394E-2</v>
      </c>
      <c r="N39">
        <v>-1.0144861220052641</v>
      </c>
    </row>
    <row r="40" spans="2:14" x14ac:dyDescent="0.25">
      <c r="B40">
        <v>20</v>
      </c>
      <c r="C40">
        <v>-1.006220174860105</v>
      </c>
      <c r="E40" s="12" t="s">
        <v>971</v>
      </c>
      <c r="F40">
        <v>20</v>
      </c>
      <c r="G40">
        <f>(C6+C40)/2</f>
        <v>0.184708316971682</v>
      </c>
      <c r="H40">
        <v>8.2917547246630696E-2</v>
      </c>
      <c r="N40">
        <v>-1.0135987000607065</v>
      </c>
    </row>
    <row r="41" spans="2:14" x14ac:dyDescent="0.25">
      <c r="B41">
        <v>20</v>
      </c>
      <c r="F41">
        <v>20</v>
      </c>
      <c r="H41">
        <v>8.2917547246630696E-2</v>
      </c>
      <c r="N41">
        <v>-1.0134920522416166</v>
      </c>
    </row>
    <row r="42" spans="2:14" x14ac:dyDescent="0.25">
      <c r="B42">
        <v>21</v>
      </c>
      <c r="C42">
        <v>2.7842153363221174</v>
      </c>
      <c r="E42" s="12" t="s">
        <v>977</v>
      </c>
      <c r="F42">
        <v>21</v>
      </c>
      <c r="G42">
        <f>(C38+C42)/2</f>
        <v>2.2934592649407199</v>
      </c>
      <c r="H42">
        <v>6.0899687806814998E-2</v>
      </c>
      <c r="N42">
        <v>-1.0094047459078266</v>
      </c>
    </row>
    <row r="43" spans="2:14" x14ac:dyDescent="0.25">
      <c r="B43">
        <v>21</v>
      </c>
      <c r="F43">
        <v>21</v>
      </c>
      <c r="H43">
        <v>6.0899687806814998E-2</v>
      </c>
      <c r="N43">
        <v>-1.0031809991256222</v>
      </c>
    </row>
    <row r="44" spans="2:14" x14ac:dyDescent="0.25">
      <c r="B44">
        <v>22</v>
      </c>
      <c r="C44">
        <v>1.0200488797592104</v>
      </c>
      <c r="E44" s="11" t="s">
        <v>976</v>
      </c>
      <c r="F44">
        <v>22</v>
      </c>
      <c r="H44">
        <v>5.66220422055142E-2</v>
      </c>
      <c r="N44">
        <v>-1.0011649127103024</v>
      </c>
    </row>
    <row r="45" spans="2:14" x14ac:dyDescent="0.25">
      <c r="B45">
        <v>22</v>
      </c>
      <c r="F45">
        <v>22</v>
      </c>
      <c r="H45">
        <v>5.66220422055142E-2</v>
      </c>
      <c r="N45">
        <v>-1.0001759529803362</v>
      </c>
    </row>
    <row r="46" spans="2:14" x14ac:dyDescent="0.25">
      <c r="B46">
        <v>23</v>
      </c>
      <c r="C46">
        <v>-1.4629665215145529</v>
      </c>
      <c r="F46">
        <v>23</v>
      </c>
      <c r="G46">
        <v>-1.4629665215145529</v>
      </c>
      <c r="H46">
        <v>3.14715866576291E-2</v>
      </c>
      <c r="N46">
        <v>-0.13955214093023194</v>
      </c>
    </row>
    <row r="47" spans="2:14" x14ac:dyDescent="0.25">
      <c r="B47">
        <v>23</v>
      </c>
      <c r="F47">
        <v>23</v>
      </c>
      <c r="H47">
        <v>3.14715866576291E-2</v>
      </c>
      <c r="N47">
        <v>-2.623038242434006E-2</v>
      </c>
    </row>
    <row r="48" spans="2:14" x14ac:dyDescent="0.25">
      <c r="B48">
        <v>24</v>
      </c>
      <c r="C48">
        <v>-1.4488043036976668</v>
      </c>
      <c r="F48">
        <v>24</v>
      </c>
      <c r="G48">
        <v>-1.4488043036976668</v>
      </c>
      <c r="H48">
        <v>0.113254384480846</v>
      </c>
      <c r="N48">
        <v>-7.2724282651427385E-3</v>
      </c>
    </row>
    <row r="49" spans="2:14" x14ac:dyDescent="0.25">
      <c r="B49">
        <v>24</v>
      </c>
      <c r="F49">
        <v>24</v>
      </c>
      <c r="H49">
        <v>0.113254384480846</v>
      </c>
      <c r="N49">
        <v>2.386472526080019E-2</v>
      </c>
    </row>
    <row r="50" spans="2:14" x14ac:dyDescent="0.25">
      <c r="B50">
        <v>25</v>
      </c>
      <c r="C50">
        <v>1.031232985433743</v>
      </c>
      <c r="F50">
        <v>25</v>
      </c>
      <c r="G50">
        <v>1.031232985433743</v>
      </c>
      <c r="H50">
        <v>0.128788987448474</v>
      </c>
      <c r="N50">
        <v>4.3723834597422795E-2</v>
      </c>
    </row>
    <row r="51" spans="2:14" x14ac:dyDescent="0.25">
      <c r="B51">
        <v>25</v>
      </c>
      <c r="F51">
        <v>25</v>
      </c>
      <c r="H51">
        <v>0.128788987448474</v>
      </c>
      <c r="N51">
        <v>7.1059151990528369E-2</v>
      </c>
    </row>
    <row r="52" spans="2:14" x14ac:dyDescent="0.25">
      <c r="B52">
        <v>26</v>
      </c>
      <c r="C52">
        <v>-1.0280008481460923</v>
      </c>
      <c r="F52">
        <v>26</v>
      </c>
      <c r="G52">
        <v>-1.0280008481460923</v>
      </c>
      <c r="H52">
        <v>0.12620559312749899</v>
      </c>
      <c r="N52">
        <v>0.1510849420034539</v>
      </c>
    </row>
    <row r="53" spans="2:14" x14ac:dyDescent="0.25">
      <c r="B53">
        <v>26</v>
      </c>
      <c r="F53">
        <v>26</v>
      </c>
      <c r="H53">
        <v>0.12620559312749899</v>
      </c>
      <c r="N53">
        <v>0.184708316971682</v>
      </c>
    </row>
    <row r="54" spans="2:14" x14ac:dyDescent="0.25">
      <c r="B54">
        <v>27</v>
      </c>
      <c r="C54">
        <v>1.3642273004741567</v>
      </c>
      <c r="F54">
        <v>27</v>
      </c>
      <c r="G54">
        <v>1.3642273004741567</v>
      </c>
      <c r="H54">
        <v>0.14025225296213001</v>
      </c>
      <c r="N54">
        <v>1.002034822657329</v>
      </c>
    </row>
    <row r="55" spans="2:14" x14ac:dyDescent="0.25">
      <c r="B55">
        <v>27</v>
      </c>
      <c r="F55">
        <v>27</v>
      </c>
      <c r="H55">
        <v>0.14025225296213001</v>
      </c>
      <c r="N55">
        <v>1.004135021917314</v>
      </c>
    </row>
    <row r="56" spans="2:14" x14ac:dyDescent="0.25">
      <c r="B56">
        <v>28</v>
      </c>
      <c r="C56">
        <v>-1.0146542325287957</v>
      </c>
      <c r="E56" s="11" t="s">
        <v>978</v>
      </c>
      <c r="F56">
        <v>28</v>
      </c>
      <c r="H56">
        <v>0.14623124961103401</v>
      </c>
      <c r="N56">
        <v>1.0078521395535902</v>
      </c>
    </row>
    <row r="57" spans="2:14" x14ac:dyDescent="0.25">
      <c r="B57">
        <v>28</v>
      </c>
      <c r="F57">
        <v>28</v>
      </c>
      <c r="H57">
        <v>0.14623124961103401</v>
      </c>
      <c r="N57">
        <v>1.0099880438856199</v>
      </c>
    </row>
    <row r="58" spans="2:14" x14ac:dyDescent="0.25">
      <c r="B58">
        <v>29</v>
      </c>
      <c r="C58">
        <v>1.0908681044850452</v>
      </c>
      <c r="F58">
        <v>29</v>
      </c>
      <c r="G58">
        <v>1.0908681044850452</v>
      </c>
      <c r="H58">
        <v>0.11812567638377</v>
      </c>
      <c r="N58">
        <v>1.010315228147733</v>
      </c>
    </row>
    <row r="59" spans="2:14" x14ac:dyDescent="0.25">
      <c r="B59">
        <v>29</v>
      </c>
      <c r="F59">
        <v>29</v>
      </c>
      <c r="H59">
        <v>0.11812567638377</v>
      </c>
      <c r="N59">
        <v>1.0131427928875996</v>
      </c>
    </row>
    <row r="60" spans="2:14" x14ac:dyDescent="0.25">
      <c r="B60">
        <v>30</v>
      </c>
      <c r="C60">
        <v>-1.0151326316864457</v>
      </c>
      <c r="E60" s="11" t="s">
        <v>979</v>
      </c>
      <c r="F60">
        <v>30</v>
      </c>
      <c r="H60">
        <v>0.123763653236374</v>
      </c>
      <c r="N60">
        <v>1.0219348485864379</v>
      </c>
    </row>
    <row r="61" spans="2:14" x14ac:dyDescent="0.25">
      <c r="B61">
        <v>30</v>
      </c>
      <c r="F61">
        <v>30</v>
      </c>
      <c r="H61">
        <v>0.123763653236374</v>
      </c>
      <c r="N61">
        <v>1.0221861140276747</v>
      </c>
    </row>
    <row r="62" spans="2:14" x14ac:dyDescent="0.25">
      <c r="B62">
        <v>31</v>
      </c>
      <c r="C62">
        <v>1.0131427928875996</v>
      </c>
      <c r="F62">
        <v>31</v>
      </c>
      <c r="G62">
        <v>1.0131427928875996</v>
      </c>
      <c r="H62">
        <v>0.118754577171082</v>
      </c>
      <c r="N62">
        <v>1.0255723891140149</v>
      </c>
    </row>
    <row r="63" spans="2:14" x14ac:dyDescent="0.25">
      <c r="B63">
        <v>31</v>
      </c>
      <c r="F63">
        <v>31</v>
      </c>
      <c r="H63">
        <v>0.118754577171082</v>
      </c>
      <c r="N63">
        <v>1.0278748639076731</v>
      </c>
    </row>
    <row r="64" spans="2:14" x14ac:dyDescent="0.25">
      <c r="B64">
        <v>32</v>
      </c>
      <c r="C64">
        <v>1.7536582969926289</v>
      </c>
      <c r="F64">
        <v>32</v>
      </c>
      <c r="G64">
        <v>1.7536582969926289</v>
      </c>
      <c r="H64">
        <v>2.7062309633128501E-2</v>
      </c>
      <c r="N64">
        <v>1.0287399420864549</v>
      </c>
    </row>
    <row r="65" spans="2:14" x14ac:dyDescent="0.25">
      <c r="B65">
        <v>32</v>
      </c>
      <c r="F65">
        <v>32</v>
      </c>
      <c r="H65">
        <v>2.7062309633128501E-2</v>
      </c>
      <c r="N65">
        <v>1.0310576019259994</v>
      </c>
    </row>
    <row r="66" spans="2:14" x14ac:dyDescent="0.25">
      <c r="B66">
        <v>33</v>
      </c>
      <c r="C66">
        <v>-1.0041009594356227</v>
      </c>
      <c r="E66" s="12" t="s">
        <v>980</v>
      </c>
      <c r="F66">
        <v>33</v>
      </c>
      <c r="G66">
        <f>(C66+C162)/2</f>
        <v>4.3723834597422795E-2</v>
      </c>
      <c r="H66">
        <v>0.105156231825735</v>
      </c>
      <c r="N66">
        <v>1.031232985433743</v>
      </c>
    </row>
    <row r="67" spans="2:14" x14ac:dyDescent="0.25">
      <c r="B67">
        <v>33</v>
      </c>
      <c r="F67">
        <v>33</v>
      </c>
      <c r="H67">
        <v>0.105156231825735</v>
      </c>
      <c r="N67">
        <v>1.0486095648645939</v>
      </c>
    </row>
    <row r="68" spans="2:14" x14ac:dyDescent="0.25">
      <c r="B68">
        <v>34</v>
      </c>
      <c r="C68">
        <v>1.0444320040712802</v>
      </c>
      <c r="E68" s="12" t="s">
        <v>981</v>
      </c>
      <c r="F68">
        <v>34</v>
      </c>
      <c r="G68">
        <f>(C68+C126)/2</f>
        <v>1.0310576019259994</v>
      </c>
      <c r="H68">
        <v>0.126349224053316</v>
      </c>
      <c r="N68">
        <v>1.049700754864425</v>
      </c>
    </row>
    <row r="69" spans="2:14" x14ac:dyDescent="0.25">
      <c r="B69">
        <v>34</v>
      </c>
      <c r="F69">
        <v>34</v>
      </c>
      <c r="H69">
        <v>0.126349224053316</v>
      </c>
      <c r="N69">
        <v>1.0686374140957597</v>
      </c>
    </row>
    <row r="70" spans="2:14" x14ac:dyDescent="0.25">
      <c r="B70">
        <v>35</v>
      </c>
      <c r="C70">
        <v>-1.0013748473078472</v>
      </c>
      <c r="E70" s="11" t="s">
        <v>982</v>
      </c>
      <c r="F70">
        <v>35</v>
      </c>
      <c r="H70">
        <v>0.14046536971818999</v>
      </c>
      <c r="N70">
        <v>1.0890686406606214</v>
      </c>
    </row>
    <row r="71" spans="2:14" x14ac:dyDescent="0.25">
      <c r="B71">
        <v>35</v>
      </c>
      <c r="F71">
        <v>35</v>
      </c>
      <c r="H71">
        <v>0.14046536971818999</v>
      </c>
      <c r="N71">
        <v>1.0908681044850452</v>
      </c>
    </row>
    <row r="72" spans="2:14" x14ac:dyDescent="0.25">
      <c r="B72">
        <v>36</v>
      </c>
      <c r="C72">
        <v>-1.3101398274535283</v>
      </c>
      <c r="F72">
        <v>36</v>
      </c>
      <c r="G72">
        <v>-1.3101398274535283</v>
      </c>
      <c r="H72">
        <v>5.3284773117757298E-2</v>
      </c>
      <c r="N72">
        <v>1.1022158549238941</v>
      </c>
    </row>
    <row r="73" spans="2:14" x14ac:dyDescent="0.25">
      <c r="B73">
        <v>36</v>
      </c>
      <c r="F73">
        <v>36</v>
      </c>
      <c r="H73">
        <v>5.3284773117757298E-2</v>
      </c>
      <c r="N73">
        <v>1.1031980265976047</v>
      </c>
    </row>
    <row r="74" spans="2:14" x14ac:dyDescent="0.25">
      <c r="B74">
        <v>37</v>
      </c>
      <c r="C74">
        <v>-1.1946674853615515</v>
      </c>
      <c r="F74">
        <v>37</v>
      </c>
      <c r="G74">
        <v>-1.1946674853615515</v>
      </c>
      <c r="H74">
        <v>8.7291033096658505E-2</v>
      </c>
      <c r="N74">
        <v>1.1061617509474155</v>
      </c>
    </row>
    <row r="75" spans="2:14" x14ac:dyDescent="0.25">
      <c r="B75">
        <v>37</v>
      </c>
      <c r="F75">
        <v>37</v>
      </c>
      <c r="H75">
        <v>8.7291033096658505E-2</v>
      </c>
      <c r="N75">
        <v>1.107239642493578</v>
      </c>
    </row>
    <row r="76" spans="2:14" x14ac:dyDescent="0.25">
      <c r="B76">
        <v>38</v>
      </c>
      <c r="C76">
        <v>-1.0420585067878387</v>
      </c>
      <c r="F76">
        <v>38</v>
      </c>
      <c r="G76">
        <v>-1.0420585067878387</v>
      </c>
      <c r="H76">
        <v>0.106167802424012</v>
      </c>
      <c r="N76">
        <v>1.1224578579215654</v>
      </c>
    </row>
    <row r="77" spans="2:14" x14ac:dyDescent="0.25">
      <c r="B77">
        <v>38</v>
      </c>
      <c r="F77">
        <v>38</v>
      </c>
      <c r="H77">
        <v>0.106167802424012</v>
      </c>
      <c r="N77">
        <v>1.1454153030911114</v>
      </c>
    </row>
    <row r="78" spans="2:14" x14ac:dyDescent="0.25">
      <c r="B78">
        <v>39</v>
      </c>
      <c r="C78">
        <v>1.1317138276075296</v>
      </c>
      <c r="E78" s="11" t="s">
        <v>983</v>
      </c>
      <c r="F78">
        <v>39</v>
      </c>
      <c r="H78">
        <v>8.9063344841179504E-2</v>
      </c>
      <c r="N78">
        <v>1.1551516749319273</v>
      </c>
    </row>
    <row r="79" spans="2:14" x14ac:dyDescent="0.25">
      <c r="B79">
        <v>39</v>
      </c>
      <c r="F79">
        <v>39</v>
      </c>
      <c r="H79">
        <v>8.9063344841179504E-2</v>
      </c>
      <c r="N79">
        <v>1.1573818648349354</v>
      </c>
    </row>
    <row r="80" spans="2:14" x14ac:dyDescent="0.25">
      <c r="B80">
        <v>40</v>
      </c>
      <c r="C80">
        <v>1.0152641567423</v>
      </c>
      <c r="E80" s="11" t="s">
        <v>984</v>
      </c>
      <c r="F80">
        <v>40</v>
      </c>
      <c r="H80">
        <v>0.11060683859415101</v>
      </c>
      <c r="N80">
        <v>1.1677628139461254</v>
      </c>
    </row>
    <row r="81" spans="2:14" x14ac:dyDescent="0.25">
      <c r="B81">
        <v>40</v>
      </c>
      <c r="F81">
        <v>40</v>
      </c>
      <c r="H81">
        <v>0.11060683859415101</v>
      </c>
      <c r="N81">
        <v>1.1785830101881514</v>
      </c>
    </row>
    <row r="82" spans="2:14" x14ac:dyDescent="0.25">
      <c r="B82">
        <v>41</v>
      </c>
      <c r="C82">
        <v>-1.0628177367695391</v>
      </c>
      <c r="E82" s="12" t="s">
        <v>985</v>
      </c>
      <c r="F82">
        <v>41</v>
      </c>
      <c r="G82">
        <f>(C82+C158)/2</f>
        <v>-1.0350740330609627</v>
      </c>
      <c r="H82">
        <v>9.3357957666248603E-2</v>
      </c>
      <c r="N82">
        <v>1.2105094906892058</v>
      </c>
    </row>
    <row r="83" spans="2:14" x14ac:dyDescent="0.25">
      <c r="B83">
        <v>41</v>
      </c>
      <c r="F83">
        <v>41</v>
      </c>
      <c r="H83">
        <v>9.3357957666248603E-2</v>
      </c>
      <c r="N83">
        <v>1.2308440981424358</v>
      </c>
    </row>
    <row r="84" spans="2:14" x14ac:dyDescent="0.25">
      <c r="B84">
        <v>42</v>
      </c>
      <c r="C84">
        <v>1.0486095648645939</v>
      </c>
      <c r="F84">
        <v>42</v>
      </c>
      <c r="G84">
        <v>1.0486095648645939</v>
      </c>
      <c r="H84">
        <v>0.11609582084860599</v>
      </c>
      <c r="N84">
        <v>1.2494267240203945</v>
      </c>
    </row>
    <row r="85" spans="2:14" x14ac:dyDescent="0.25">
      <c r="B85">
        <v>42</v>
      </c>
      <c r="F85">
        <v>42</v>
      </c>
      <c r="H85">
        <v>0.11609582084860599</v>
      </c>
      <c r="N85">
        <v>1.2545051520044386</v>
      </c>
    </row>
    <row r="86" spans="2:14" x14ac:dyDescent="0.25">
      <c r="B86">
        <v>43</v>
      </c>
      <c r="C86">
        <v>-1.0222743696007386</v>
      </c>
      <c r="F86">
        <v>43</v>
      </c>
      <c r="G86">
        <v>-1.0222743696007386</v>
      </c>
      <c r="H86">
        <v>0.130000952403239</v>
      </c>
      <c r="N86">
        <v>1.2924184654033366</v>
      </c>
    </row>
    <row r="87" spans="2:14" x14ac:dyDescent="0.25">
      <c r="B87">
        <v>43</v>
      </c>
      <c r="F87">
        <v>43</v>
      </c>
      <c r="H87">
        <v>0.130000952403239</v>
      </c>
      <c r="N87">
        <v>1.2942839055164654</v>
      </c>
    </row>
    <row r="88" spans="2:14" x14ac:dyDescent="0.25">
      <c r="B88">
        <v>44</v>
      </c>
      <c r="C88">
        <v>-1.0094047459078266</v>
      </c>
      <c r="F88">
        <v>44</v>
      </c>
      <c r="G88">
        <v>-1.0094047459078266</v>
      </c>
      <c r="H88">
        <v>0.146279431120306</v>
      </c>
      <c r="N88">
        <v>1.3218901727834917</v>
      </c>
    </row>
    <row r="89" spans="2:14" x14ac:dyDescent="0.25">
      <c r="B89">
        <v>44</v>
      </c>
      <c r="F89">
        <v>44</v>
      </c>
      <c r="H89">
        <v>0.146279431120306</v>
      </c>
      <c r="N89">
        <v>1.3331346877532793</v>
      </c>
    </row>
    <row r="90" spans="2:14" x14ac:dyDescent="0.25">
      <c r="B90">
        <v>45</v>
      </c>
      <c r="C90">
        <v>1.049700754864425</v>
      </c>
      <c r="F90">
        <v>45</v>
      </c>
      <c r="G90">
        <v>1.049700754864425</v>
      </c>
      <c r="H90">
        <v>0.12007535784008599</v>
      </c>
      <c r="N90">
        <v>1.3642273004741567</v>
      </c>
    </row>
    <row r="91" spans="2:14" x14ac:dyDescent="0.25">
      <c r="B91">
        <v>45</v>
      </c>
      <c r="F91">
        <v>45</v>
      </c>
      <c r="H91">
        <v>0.12007535784008599</v>
      </c>
      <c r="N91">
        <v>1.7536582969926289</v>
      </c>
    </row>
    <row r="92" spans="2:14" x14ac:dyDescent="0.25">
      <c r="B92">
        <v>46</v>
      </c>
      <c r="C92">
        <v>1.0404855710730463</v>
      </c>
      <c r="E92" s="12" t="s">
        <v>984</v>
      </c>
      <c r="F92">
        <v>46</v>
      </c>
      <c r="G92">
        <f>(C80+C92)/2</f>
        <v>1.0278748639076731</v>
      </c>
      <c r="H92">
        <v>0.107237014213479</v>
      </c>
      <c r="N92">
        <v>2.2934592649407199</v>
      </c>
    </row>
    <row r="93" spans="2:14" x14ac:dyDescent="0.25">
      <c r="B93">
        <v>46</v>
      </c>
      <c r="F93">
        <v>46</v>
      </c>
      <c r="H93">
        <v>0.107237014213479</v>
      </c>
    </row>
    <row r="94" spans="2:14" x14ac:dyDescent="0.25">
      <c r="B94">
        <v>47</v>
      </c>
      <c r="C94">
        <v>1.1572509356675025</v>
      </c>
      <c r="E94" s="12" t="s">
        <v>979</v>
      </c>
      <c r="F94">
        <v>47</v>
      </c>
      <c r="G94">
        <f>(C60+C94)/2</f>
        <v>7.1059151990528369E-2</v>
      </c>
      <c r="H94">
        <v>9.6285217166434706E-2</v>
      </c>
    </row>
    <row r="95" spans="2:14" x14ac:dyDescent="0.25">
      <c r="B95">
        <v>47</v>
      </c>
      <c r="F95">
        <v>47</v>
      </c>
      <c r="H95">
        <v>9.6285217166434706E-2</v>
      </c>
    </row>
    <row r="96" spans="2:14" x14ac:dyDescent="0.25">
      <c r="B96">
        <v>48</v>
      </c>
      <c r="C96">
        <v>-1.0137616163743128</v>
      </c>
      <c r="E96" s="11" t="s">
        <v>986</v>
      </c>
      <c r="F96">
        <v>48</v>
      </c>
      <c r="H96">
        <v>0.14645758962569899</v>
      </c>
    </row>
    <row r="97" spans="2:8" x14ac:dyDescent="0.25">
      <c r="B97">
        <v>48</v>
      </c>
      <c r="F97">
        <v>48</v>
      </c>
      <c r="H97">
        <v>0.14645758962569899</v>
      </c>
    </row>
    <row r="98" spans="2:8" x14ac:dyDescent="0.25">
      <c r="B98">
        <v>49</v>
      </c>
      <c r="C98">
        <v>1.1061617509474155</v>
      </c>
      <c r="F98">
        <v>49</v>
      </c>
      <c r="G98">
        <v>1.1061617509474155</v>
      </c>
      <c r="H98">
        <v>0.120577866719702</v>
      </c>
    </row>
    <row r="99" spans="2:8" x14ac:dyDescent="0.25">
      <c r="B99">
        <v>49</v>
      </c>
      <c r="F99">
        <v>49</v>
      </c>
      <c r="H99">
        <v>0.120577866719702</v>
      </c>
    </row>
    <row r="100" spans="2:8" x14ac:dyDescent="0.25">
      <c r="B100">
        <v>50</v>
      </c>
      <c r="C100">
        <v>-1.0395520387138055</v>
      </c>
      <c r="E100" s="11" t="s">
        <v>987</v>
      </c>
      <c r="F100">
        <v>50</v>
      </c>
      <c r="H100">
        <v>0.140870565135224</v>
      </c>
    </row>
    <row r="101" spans="2:8" x14ac:dyDescent="0.25">
      <c r="B101">
        <v>50</v>
      </c>
      <c r="F101">
        <v>50</v>
      </c>
      <c r="H101">
        <v>0.140870565135224</v>
      </c>
    </row>
    <row r="102" spans="2:8" x14ac:dyDescent="0.25">
      <c r="B102">
        <v>51</v>
      </c>
      <c r="C102">
        <v>-1.0243728960427532</v>
      </c>
      <c r="E102" s="12" t="s">
        <v>988</v>
      </c>
      <c r="F102">
        <v>51</v>
      </c>
      <c r="G102">
        <f>(C102+C120)/2</f>
        <v>0.1510849420034539</v>
      </c>
      <c r="H102">
        <v>0.121952397453804</v>
      </c>
    </row>
    <row r="103" spans="2:8" x14ac:dyDescent="0.25">
      <c r="B103">
        <v>51</v>
      </c>
      <c r="F103">
        <v>51</v>
      </c>
      <c r="H103">
        <v>0.121952397453804</v>
      </c>
    </row>
    <row r="104" spans="2:8" x14ac:dyDescent="0.25">
      <c r="B104">
        <v>52</v>
      </c>
      <c r="C104">
        <v>-1.6684287623654068</v>
      </c>
      <c r="F104">
        <v>52</v>
      </c>
      <c r="G104">
        <v>-1.6684287623654068</v>
      </c>
      <c r="H104">
        <v>8.59029408385589E-2</v>
      </c>
    </row>
    <row r="105" spans="2:8" x14ac:dyDescent="0.25">
      <c r="B105">
        <v>52</v>
      </c>
      <c r="F105">
        <v>52</v>
      </c>
      <c r="H105">
        <v>8.59029408385589E-2</v>
      </c>
    </row>
    <row r="106" spans="2:8" x14ac:dyDescent="0.25">
      <c r="B106">
        <v>53</v>
      </c>
      <c r="C106">
        <v>1.010315228147733</v>
      </c>
      <c r="F106">
        <v>53</v>
      </c>
      <c r="G106">
        <v>1.010315228147733</v>
      </c>
      <c r="H106">
        <v>0.142491717517436</v>
      </c>
    </row>
    <row r="107" spans="2:8" x14ac:dyDescent="0.25">
      <c r="B107">
        <v>53</v>
      </c>
      <c r="F107">
        <v>53</v>
      </c>
      <c r="H107">
        <v>0.142491717517436</v>
      </c>
    </row>
    <row r="108" spans="2:8" x14ac:dyDescent="0.25">
      <c r="B108">
        <v>54</v>
      </c>
      <c r="C108">
        <v>1.1031980265976047</v>
      </c>
      <c r="F108">
        <v>54</v>
      </c>
      <c r="G108">
        <v>1.1031980265976047</v>
      </c>
      <c r="H108">
        <v>9.9889916380583699E-2</v>
      </c>
    </row>
    <row r="109" spans="2:8" x14ac:dyDescent="0.25">
      <c r="B109">
        <v>54</v>
      </c>
      <c r="F109">
        <v>54</v>
      </c>
      <c r="H109">
        <v>9.9889916380583699E-2</v>
      </c>
    </row>
    <row r="110" spans="2:8" x14ac:dyDescent="0.25">
      <c r="B110">
        <v>55</v>
      </c>
      <c r="C110">
        <v>1.3610725746714201</v>
      </c>
      <c r="E110" s="11" t="s">
        <v>1033</v>
      </c>
      <c r="F110">
        <v>55</v>
      </c>
      <c r="H110">
        <v>1.44363645217437E-2</v>
      </c>
    </row>
    <row r="111" spans="2:8" x14ac:dyDescent="0.25">
      <c r="B111">
        <v>55</v>
      </c>
      <c r="F111">
        <v>55</v>
      </c>
      <c r="H111">
        <v>1.44363645217437E-2</v>
      </c>
    </row>
    <row r="112" spans="2:8" x14ac:dyDescent="0.25">
      <c r="B112">
        <v>56</v>
      </c>
      <c r="C112">
        <v>-1.0247673179065968</v>
      </c>
      <c r="F112">
        <v>56</v>
      </c>
      <c r="G112">
        <v>-1.0247673179065968</v>
      </c>
      <c r="H112">
        <v>9.7860468977713402E-2</v>
      </c>
    </row>
    <row r="113" spans="2:8" x14ac:dyDescent="0.25">
      <c r="B113">
        <v>56</v>
      </c>
      <c r="F113">
        <v>56</v>
      </c>
      <c r="H113">
        <v>9.7860468977713402E-2</v>
      </c>
    </row>
    <row r="114" spans="2:8" x14ac:dyDescent="0.25">
      <c r="B114">
        <v>57</v>
      </c>
      <c r="C114">
        <v>1.0255723891140149</v>
      </c>
      <c r="F114">
        <v>57</v>
      </c>
      <c r="G114">
        <v>1.0255723891140149</v>
      </c>
      <c r="H114">
        <v>0.12831521614073599</v>
      </c>
    </row>
    <row r="115" spans="2:8" x14ac:dyDescent="0.25">
      <c r="B115">
        <v>57</v>
      </c>
      <c r="F115">
        <v>57</v>
      </c>
      <c r="H115">
        <v>0.12831521614073599</v>
      </c>
    </row>
    <row r="116" spans="2:8" x14ac:dyDescent="0.25">
      <c r="B116">
        <v>58</v>
      </c>
      <c r="C116">
        <v>1.0078521395535902</v>
      </c>
      <c r="F116">
        <v>58</v>
      </c>
      <c r="G116">
        <v>1.0078521395535902</v>
      </c>
      <c r="H116">
        <v>0.131024727370361</v>
      </c>
    </row>
    <row r="117" spans="2:8" x14ac:dyDescent="0.25">
      <c r="B117">
        <v>58</v>
      </c>
      <c r="F117">
        <v>58</v>
      </c>
      <c r="H117">
        <v>0.131024727370361</v>
      </c>
    </row>
    <row r="118" spans="2:8" x14ac:dyDescent="0.25">
      <c r="B118">
        <v>59</v>
      </c>
      <c r="C118">
        <v>-1.0920036691198249</v>
      </c>
      <c r="E118" s="12" t="s">
        <v>986</v>
      </c>
      <c r="F118">
        <v>59</v>
      </c>
      <c r="G118">
        <f>(C96+C118)/2</f>
        <v>-1.0528826427470688</v>
      </c>
      <c r="H118">
        <v>9.8392020501250593E-2</v>
      </c>
    </row>
    <row r="119" spans="2:8" x14ac:dyDescent="0.25">
      <c r="B119">
        <v>59</v>
      </c>
      <c r="F119">
        <v>59</v>
      </c>
      <c r="H119">
        <v>9.8392020501250593E-2</v>
      </c>
    </row>
    <row r="120" spans="2:8" x14ac:dyDescent="0.25">
      <c r="B120">
        <v>60</v>
      </c>
      <c r="C120">
        <v>1.326542780049661</v>
      </c>
      <c r="E120" s="11" t="s">
        <v>988</v>
      </c>
      <c r="F120">
        <v>60</v>
      </c>
      <c r="H120">
        <v>0.13862949007012401</v>
      </c>
    </row>
    <row r="121" spans="2:8" x14ac:dyDescent="0.25">
      <c r="B121">
        <v>60</v>
      </c>
      <c r="F121">
        <v>60</v>
      </c>
      <c r="H121">
        <v>0.13862949007012401</v>
      </c>
    </row>
    <row r="122" spans="2:8" x14ac:dyDescent="0.25">
      <c r="B122">
        <v>61</v>
      </c>
      <c r="C122">
        <v>-1.0349097202738895</v>
      </c>
      <c r="E122" s="11" t="s">
        <v>989</v>
      </c>
      <c r="F122">
        <v>61</v>
      </c>
      <c r="H122">
        <v>0.10176119847789999</v>
      </c>
    </row>
    <row r="123" spans="2:8" x14ac:dyDescent="0.25">
      <c r="B123">
        <v>61</v>
      </c>
      <c r="F123">
        <v>61</v>
      </c>
      <c r="H123">
        <v>0.10176119847789999</v>
      </c>
    </row>
    <row r="124" spans="2:8" x14ac:dyDescent="0.25">
      <c r="B124">
        <v>62</v>
      </c>
      <c r="C124">
        <v>1.0221861140276747</v>
      </c>
      <c r="F124">
        <v>62</v>
      </c>
      <c r="G124">
        <v>1.0221861140276747</v>
      </c>
      <c r="H124">
        <v>0.10366385727046699</v>
      </c>
    </row>
    <row r="125" spans="2:8" x14ac:dyDescent="0.25">
      <c r="B125">
        <v>62</v>
      </c>
      <c r="F125">
        <v>62</v>
      </c>
      <c r="H125">
        <v>0.10366385727046699</v>
      </c>
    </row>
    <row r="126" spans="2:8" x14ac:dyDescent="0.25">
      <c r="B126">
        <v>63</v>
      </c>
      <c r="C126">
        <v>1.0176831997807188</v>
      </c>
      <c r="E126" s="11" t="s">
        <v>981</v>
      </c>
      <c r="F126">
        <v>63</v>
      </c>
      <c r="H126">
        <v>0.140349128732846</v>
      </c>
    </row>
    <row r="127" spans="2:8" x14ac:dyDescent="0.25">
      <c r="B127">
        <v>63</v>
      </c>
      <c r="F127">
        <v>63</v>
      </c>
      <c r="H127">
        <v>0.140349128732846</v>
      </c>
    </row>
    <row r="128" spans="2:8" x14ac:dyDescent="0.25">
      <c r="B128">
        <v>64</v>
      </c>
      <c r="C128">
        <v>-1.0551026378139288</v>
      </c>
      <c r="F128">
        <v>64</v>
      </c>
      <c r="G128">
        <v>-1.0551026378139288</v>
      </c>
      <c r="H128">
        <v>8.8205675007628007E-2</v>
      </c>
    </row>
    <row r="129" spans="2:8" x14ac:dyDescent="0.25">
      <c r="B129">
        <v>64</v>
      </c>
      <c r="F129">
        <v>64</v>
      </c>
      <c r="H129">
        <v>8.8205675007628007E-2</v>
      </c>
    </row>
    <row r="130" spans="2:8" x14ac:dyDescent="0.25">
      <c r="B130">
        <v>65</v>
      </c>
      <c r="C130">
        <v>-1.4745230392513522</v>
      </c>
      <c r="E130" s="12" t="s">
        <v>987</v>
      </c>
      <c r="F130">
        <v>65</v>
      </c>
      <c r="G130">
        <f>(C100+C130)/2</f>
        <v>-1.257037538982579</v>
      </c>
      <c r="H130">
        <v>0.121609579147027</v>
      </c>
    </row>
    <row r="131" spans="2:8" x14ac:dyDescent="0.25">
      <c r="B131">
        <v>65</v>
      </c>
      <c r="F131">
        <v>65</v>
      </c>
      <c r="H131">
        <v>0.121609579147027</v>
      </c>
    </row>
    <row r="132" spans="2:8" x14ac:dyDescent="0.25">
      <c r="B132">
        <v>66</v>
      </c>
      <c r="C132">
        <v>-1.2188091316616518</v>
      </c>
      <c r="F132">
        <v>66</v>
      </c>
      <c r="G132">
        <v>-1.2188091316616518</v>
      </c>
      <c r="H132">
        <v>0.114629497747291</v>
      </c>
    </row>
    <row r="133" spans="2:8" x14ac:dyDescent="0.25">
      <c r="B133">
        <v>66</v>
      </c>
      <c r="F133">
        <v>66</v>
      </c>
      <c r="H133">
        <v>0.114629497747291</v>
      </c>
    </row>
    <row r="134" spans="2:8" x14ac:dyDescent="0.25">
      <c r="B134">
        <v>67</v>
      </c>
      <c r="C134">
        <v>1.1224578579215654</v>
      </c>
      <c r="F134">
        <v>67</v>
      </c>
      <c r="G134">
        <v>1.1224578579215654</v>
      </c>
      <c r="H134">
        <v>0.12136119170559199</v>
      </c>
    </row>
    <row r="135" spans="2:8" x14ac:dyDescent="0.25">
      <c r="B135">
        <v>67</v>
      </c>
      <c r="F135">
        <v>67</v>
      </c>
      <c r="H135">
        <v>0.12136119170559199</v>
      </c>
    </row>
    <row r="136" spans="2:8" x14ac:dyDescent="0.25">
      <c r="B136">
        <v>68</v>
      </c>
      <c r="C136">
        <v>1.004135021917314</v>
      </c>
      <c r="F136">
        <v>68</v>
      </c>
      <c r="G136">
        <v>1.004135021917314</v>
      </c>
      <c r="H136">
        <v>0.118889399268113</v>
      </c>
    </row>
    <row r="137" spans="2:8" x14ac:dyDescent="0.25">
      <c r="B137">
        <v>68</v>
      </c>
      <c r="F137">
        <v>68</v>
      </c>
      <c r="H137">
        <v>0.118889399268113</v>
      </c>
    </row>
    <row r="138" spans="2:8" x14ac:dyDescent="0.25">
      <c r="B138">
        <v>69</v>
      </c>
      <c r="C138">
        <v>-1.0007669222219582</v>
      </c>
      <c r="E138" s="12" t="s">
        <v>990</v>
      </c>
      <c r="F138">
        <v>69</v>
      </c>
      <c r="G138">
        <f>(C138+C148)/2</f>
        <v>-1.0011649127103024</v>
      </c>
      <c r="H138">
        <v>0.102090463810287</v>
      </c>
    </row>
    <row r="139" spans="2:8" x14ac:dyDescent="0.25">
      <c r="B139">
        <v>69</v>
      </c>
      <c r="F139">
        <v>69</v>
      </c>
      <c r="H139">
        <v>0.102090463810287</v>
      </c>
    </row>
    <row r="140" spans="2:8" x14ac:dyDescent="0.25">
      <c r="B140">
        <v>70</v>
      </c>
      <c r="C140">
        <v>-1.4348011259936277</v>
      </c>
      <c r="F140">
        <v>70</v>
      </c>
      <c r="G140">
        <v>-1.4348011259936277</v>
      </c>
      <c r="H140">
        <v>0.10652442974283199</v>
      </c>
    </row>
    <row r="141" spans="2:8" x14ac:dyDescent="0.25">
      <c r="B141">
        <v>70</v>
      </c>
      <c r="F141">
        <v>70</v>
      </c>
      <c r="H141">
        <v>0.10652442974283199</v>
      </c>
    </row>
    <row r="142" spans="2:8" x14ac:dyDescent="0.25">
      <c r="B142">
        <v>71</v>
      </c>
      <c r="C142">
        <v>-1.4451573488932112</v>
      </c>
      <c r="F142">
        <v>71</v>
      </c>
      <c r="G142">
        <v>-1.4451573488932112</v>
      </c>
      <c r="H142">
        <v>6.8485668250807694E-2</v>
      </c>
    </row>
    <row r="143" spans="2:8" x14ac:dyDescent="0.25">
      <c r="B143">
        <v>71</v>
      </c>
      <c r="F143">
        <v>71</v>
      </c>
      <c r="H143">
        <v>6.8485668250807694E-2</v>
      </c>
    </row>
    <row r="144" spans="2:8" x14ac:dyDescent="0.25">
      <c r="B144">
        <v>72</v>
      </c>
      <c r="C144">
        <v>1.2545051520044386</v>
      </c>
      <c r="F144">
        <v>72</v>
      </c>
      <c r="G144">
        <v>1.2545051520044386</v>
      </c>
      <c r="H144">
        <v>8.6235213452100307E-2</v>
      </c>
    </row>
    <row r="145" spans="2:8" x14ac:dyDescent="0.25">
      <c r="B145">
        <v>72</v>
      </c>
      <c r="F145">
        <v>72</v>
      </c>
      <c r="H145">
        <v>8.6235213452100307E-2</v>
      </c>
    </row>
    <row r="146" spans="2:8" x14ac:dyDescent="0.25">
      <c r="B146">
        <v>73</v>
      </c>
      <c r="C146">
        <v>-1.4732260518022793</v>
      </c>
      <c r="F146">
        <v>73</v>
      </c>
      <c r="G146">
        <v>-1.4732260518022793</v>
      </c>
      <c r="H146">
        <v>5.1030245722069101E-2</v>
      </c>
    </row>
    <row r="147" spans="2:8" x14ac:dyDescent="0.25">
      <c r="B147">
        <v>73</v>
      </c>
      <c r="F147">
        <v>73</v>
      </c>
      <c r="H147">
        <v>5.1030245722069101E-2</v>
      </c>
    </row>
    <row r="148" spans="2:8" x14ac:dyDescent="0.25">
      <c r="B148">
        <v>74</v>
      </c>
      <c r="C148">
        <v>-1.0015629031986466</v>
      </c>
      <c r="E148" s="11" t="s">
        <v>990</v>
      </c>
      <c r="F148">
        <v>74</v>
      </c>
      <c r="H148">
        <v>0.104364046076197</v>
      </c>
    </row>
    <row r="149" spans="2:8" x14ac:dyDescent="0.25">
      <c r="B149">
        <v>74</v>
      </c>
      <c r="F149">
        <v>74</v>
      </c>
      <c r="H149">
        <v>0.104364046076197</v>
      </c>
    </row>
    <row r="150" spans="2:8" x14ac:dyDescent="0.25">
      <c r="B150">
        <v>75</v>
      </c>
      <c r="C150">
        <v>1.1677628139461254</v>
      </c>
      <c r="F150">
        <v>75</v>
      </c>
      <c r="G150">
        <v>1.1677628139461254</v>
      </c>
      <c r="H150">
        <v>0.11386298970388201</v>
      </c>
    </row>
    <row r="151" spans="2:8" x14ac:dyDescent="0.25">
      <c r="B151">
        <v>75</v>
      </c>
      <c r="F151">
        <v>75</v>
      </c>
      <c r="H151">
        <v>0.11386298970388201</v>
      </c>
    </row>
    <row r="152" spans="2:8" x14ac:dyDescent="0.25">
      <c r="B152">
        <v>76</v>
      </c>
      <c r="C152">
        <v>-1.054651878581607</v>
      </c>
      <c r="E152" s="12" t="s">
        <v>989</v>
      </c>
      <c r="F152">
        <v>76</v>
      </c>
      <c r="G152">
        <f>(C122+C152)/2</f>
        <v>-1.0447807994277483</v>
      </c>
      <c r="H152">
        <v>9.8618638093547595E-2</v>
      </c>
    </row>
    <row r="153" spans="2:8" x14ac:dyDescent="0.25">
      <c r="B153">
        <v>76</v>
      </c>
      <c r="F153">
        <v>76</v>
      </c>
      <c r="H153">
        <v>9.8618638093547595E-2</v>
      </c>
    </row>
    <row r="154" spans="2:8" x14ac:dyDescent="0.25">
      <c r="B154">
        <v>77</v>
      </c>
      <c r="C154">
        <v>1.002034822657329</v>
      </c>
      <c r="F154">
        <v>77</v>
      </c>
      <c r="G154">
        <v>1.002034822657329</v>
      </c>
      <c r="H154">
        <v>0.10530522322958</v>
      </c>
    </row>
    <row r="155" spans="2:8" x14ac:dyDescent="0.25">
      <c r="B155">
        <v>77</v>
      </c>
      <c r="F155">
        <v>77</v>
      </c>
      <c r="H155">
        <v>0.10530522322958</v>
      </c>
    </row>
    <row r="156" spans="2:8" x14ac:dyDescent="0.25">
      <c r="B156">
        <v>78</v>
      </c>
      <c r="C156">
        <v>-1.3331264125657412</v>
      </c>
      <c r="F156">
        <v>78</v>
      </c>
      <c r="G156">
        <v>-1.3331264125657412</v>
      </c>
      <c r="H156">
        <v>6.3470613537949597E-2</v>
      </c>
    </row>
    <row r="157" spans="2:8" x14ac:dyDescent="0.25">
      <c r="B157">
        <v>78</v>
      </c>
      <c r="F157">
        <v>78</v>
      </c>
      <c r="H157">
        <v>6.3470613537949597E-2</v>
      </c>
    </row>
    <row r="158" spans="2:8" x14ac:dyDescent="0.25">
      <c r="B158">
        <v>79</v>
      </c>
      <c r="C158">
        <v>-1.0073303293523865</v>
      </c>
      <c r="E158" s="11" t="s">
        <v>985</v>
      </c>
      <c r="F158">
        <v>79</v>
      </c>
      <c r="H158">
        <v>0.13847393777591499</v>
      </c>
    </row>
    <row r="159" spans="2:8" x14ac:dyDescent="0.25">
      <c r="B159">
        <v>79</v>
      </c>
      <c r="F159">
        <v>79</v>
      </c>
      <c r="H159">
        <v>0.13847393777591499</v>
      </c>
    </row>
    <row r="160" spans="2:8" x14ac:dyDescent="0.25">
      <c r="B160">
        <v>80</v>
      </c>
      <c r="C160">
        <v>1.2942839055164654</v>
      </c>
      <c r="F160">
        <v>80</v>
      </c>
      <c r="G160">
        <v>1.2942839055164654</v>
      </c>
      <c r="H160">
        <v>0.121420038239829</v>
      </c>
    </row>
    <row r="161" spans="2:8" x14ac:dyDescent="0.25">
      <c r="B161">
        <v>80</v>
      </c>
      <c r="F161">
        <v>80</v>
      </c>
      <c r="H161">
        <v>0.121420038239829</v>
      </c>
    </row>
    <row r="162" spans="2:8" x14ac:dyDescent="0.25">
      <c r="B162">
        <v>81</v>
      </c>
      <c r="C162">
        <v>1.0915486286304683</v>
      </c>
      <c r="E162" s="11" t="s">
        <v>980</v>
      </c>
      <c r="F162">
        <v>81</v>
      </c>
      <c r="H162">
        <v>0.119945723555265</v>
      </c>
    </row>
    <row r="163" spans="2:8" x14ac:dyDescent="0.25">
      <c r="B163">
        <v>81</v>
      </c>
      <c r="F163">
        <v>81</v>
      </c>
      <c r="H163">
        <v>0.119945723555265</v>
      </c>
    </row>
    <row r="164" spans="2:8" x14ac:dyDescent="0.25">
      <c r="B164">
        <v>82</v>
      </c>
      <c r="C164">
        <v>-1.0135987000607065</v>
      </c>
      <c r="F164">
        <v>82</v>
      </c>
      <c r="G164">
        <v>-1.0135987000607065</v>
      </c>
      <c r="H164">
        <v>0.12935330072006701</v>
      </c>
    </row>
    <row r="165" spans="2:8" x14ac:dyDescent="0.25">
      <c r="B165">
        <v>82</v>
      </c>
      <c r="F165">
        <v>82</v>
      </c>
      <c r="H165">
        <v>0.12935330072006701</v>
      </c>
    </row>
    <row r="166" spans="2:8" x14ac:dyDescent="0.25">
      <c r="B166">
        <v>83</v>
      </c>
      <c r="C166">
        <v>-1.2239724125317777</v>
      </c>
      <c r="F166">
        <v>83</v>
      </c>
      <c r="G166">
        <v>-1.2239724125317777</v>
      </c>
      <c r="H166">
        <v>6.4391449851356294E-2</v>
      </c>
    </row>
    <row r="167" spans="2:8" x14ac:dyDescent="0.25">
      <c r="B167">
        <v>83</v>
      </c>
      <c r="F167">
        <v>83</v>
      </c>
      <c r="H167">
        <v>6.4391449851356294E-2</v>
      </c>
    </row>
    <row r="168" spans="2:8" x14ac:dyDescent="0.25">
      <c r="B168">
        <v>84</v>
      </c>
      <c r="C168">
        <v>-1.1302317772060575</v>
      </c>
      <c r="F168">
        <v>84</v>
      </c>
      <c r="G168">
        <v>-1.1302317772060575</v>
      </c>
      <c r="H168">
        <v>0.12090226381666801</v>
      </c>
    </row>
    <row r="169" spans="2:8" x14ac:dyDescent="0.25">
      <c r="B169">
        <v>84</v>
      </c>
      <c r="F169">
        <v>84</v>
      </c>
      <c r="H169">
        <v>0.12090226381666801</v>
      </c>
    </row>
    <row r="170" spans="2:8" x14ac:dyDescent="0.25">
      <c r="B170">
        <v>85</v>
      </c>
      <c r="C170">
        <v>-1.4924917438027649</v>
      </c>
      <c r="F170">
        <v>85</v>
      </c>
      <c r="G170">
        <v>-1.4924917438027649</v>
      </c>
      <c r="H170">
        <v>0.103896333198955</v>
      </c>
    </row>
    <row r="171" spans="2:8" x14ac:dyDescent="0.25">
      <c r="B171">
        <v>85</v>
      </c>
      <c r="F171">
        <v>85</v>
      </c>
      <c r="H171">
        <v>0.103896333198955</v>
      </c>
    </row>
    <row r="172" spans="2:8" x14ac:dyDescent="0.25">
      <c r="B172">
        <v>86</v>
      </c>
      <c r="C172">
        <v>-1.1033078635026194</v>
      </c>
      <c r="F172">
        <v>86</v>
      </c>
      <c r="G172">
        <v>-1.1033078635026194</v>
      </c>
      <c r="H172">
        <v>0.100802453818308</v>
      </c>
    </row>
    <row r="173" spans="2:8" x14ac:dyDescent="0.25">
      <c r="B173">
        <v>86</v>
      </c>
      <c r="F173">
        <v>86</v>
      </c>
      <c r="H173">
        <v>0.100802453818308</v>
      </c>
    </row>
    <row r="174" spans="2:8" x14ac:dyDescent="0.25">
      <c r="B174">
        <v>87</v>
      </c>
      <c r="C174">
        <v>1.1551516749319273</v>
      </c>
      <c r="F174">
        <v>87</v>
      </c>
      <c r="G174">
        <v>1.1551516749319273</v>
      </c>
      <c r="H174">
        <v>0.105073318121901</v>
      </c>
    </row>
    <row r="175" spans="2:8" x14ac:dyDescent="0.25">
      <c r="B175">
        <v>87</v>
      </c>
      <c r="F175">
        <v>87</v>
      </c>
      <c r="H175">
        <v>0.105073318121901</v>
      </c>
    </row>
    <row r="176" spans="2:8" x14ac:dyDescent="0.25">
      <c r="B176">
        <v>88</v>
      </c>
      <c r="C176">
        <v>-1.3708624868052368</v>
      </c>
      <c r="F176">
        <v>88</v>
      </c>
      <c r="G176">
        <v>-1.3708624868052368</v>
      </c>
      <c r="H176">
        <v>8.1280388981904803E-2</v>
      </c>
    </row>
    <row r="177" spans="2:8" x14ac:dyDescent="0.25">
      <c r="B177">
        <v>88</v>
      </c>
      <c r="F177">
        <v>88</v>
      </c>
      <c r="H177">
        <v>8.1280388981904803E-2</v>
      </c>
    </row>
    <row r="178" spans="2:8" x14ac:dyDescent="0.25">
      <c r="B178">
        <v>89</v>
      </c>
      <c r="C178">
        <v>-1.206786712222752</v>
      </c>
      <c r="F178">
        <v>89</v>
      </c>
      <c r="G178">
        <v>-1.206786712222752</v>
      </c>
      <c r="H178">
        <v>0.12599352048831799</v>
      </c>
    </row>
    <row r="179" spans="2:8" x14ac:dyDescent="0.25">
      <c r="B179">
        <v>89</v>
      </c>
      <c r="F179">
        <v>89</v>
      </c>
      <c r="H179">
        <v>0.12599352048831799</v>
      </c>
    </row>
    <row r="180" spans="2:8" x14ac:dyDescent="0.25">
      <c r="B180">
        <v>90</v>
      </c>
      <c r="C180">
        <v>-1.0035026979301147</v>
      </c>
      <c r="E180" s="12" t="s">
        <v>991</v>
      </c>
      <c r="F180">
        <v>90</v>
      </c>
      <c r="G180">
        <f>(C180+C192)/2</f>
        <v>-1.0031809991256222</v>
      </c>
      <c r="H180">
        <v>0.12904438385146699</v>
      </c>
    </row>
    <row r="181" spans="2:8" x14ac:dyDescent="0.25">
      <c r="B181">
        <v>90</v>
      </c>
      <c r="F181">
        <v>90</v>
      </c>
      <c r="H181">
        <v>0.12904438385146699</v>
      </c>
    </row>
    <row r="182" spans="2:8" x14ac:dyDescent="0.25">
      <c r="B182">
        <v>91</v>
      </c>
      <c r="C182">
        <v>-1.1791460843144288</v>
      </c>
      <c r="E182" s="11" t="s">
        <v>992</v>
      </c>
      <c r="F182">
        <v>91</v>
      </c>
      <c r="H182">
        <v>8.6087690300399006E-2</v>
      </c>
    </row>
    <row r="183" spans="2:8" x14ac:dyDescent="0.25">
      <c r="B183">
        <v>91</v>
      </c>
      <c r="F183">
        <v>91</v>
      </c>
      <c r="H183">
        <v>8.6087690300399006E-2</v>
      </c>
    </row>
    <row r="184" spans="2:8" x14ac:dyDescent="0.25">
      <c r="B184">
        <v>92</v>
      </c>
      <c r="C184">
        <v>1.1022158549238941</v>
      </c>
      <c r="F184">
        <v>92</v>
      </c>
      <c r="G184">
        <v>1.1022158549238941</v>
      </c>
      <c r="H184">
        <v>0.10019244065563</v>
      </c>
    </row>
    <row r="185" spans="2:8" x14ac:dyDescent="0.25">
      <c r="B185">
        <v>92</v>
      </c>
      <c r="F185">
        <v>92</v>
      </c>
      <c r="H185">
        <v>0.10019244065563</v>
      </c>
    </row>
    <row r="186" spans="2:8" x14ac:dyDescent="0.25">
      <c r="B186">
        <v>93</v>
      </c>
      <c r="C186">
        <v>-1.0146845033747682</v>
      </c>
      <c r="F186">
        <v>93</v>
      </c>
      <c r="G186">
        <v>-1.0146845033747682</v>
      </c>
      <c r="H186">
        <v>4.4344758330084499E-2</v>
      </c>
    </row>
    <row r="187" spans="2:8" x14ac:dyDescent="0.25">
      <c r="B187">
        <v>93</v>
      </c>
      <c r="F187">
        <v>93</v>
      </c>
      <c r="H187">
        <v>4.4344758330084499E-2</v>
      </c>
    </row>
    <row r="188" spans="2:8" x14ac:dyDescent="0.25">
      <c r="B188">
        <v>94</v>
      </c>
      <c r="C188">
        <v>1.2308440981424358</v>
      </c>
      <c r="F188">
        <v>94</v>
      </c>
      <c r="G188">
        <v>1.2308440981424358</v>
      </c>
      <c r="H188">
        <v>8.7491900091867802E-2</v>
      </c>
    </row>
    <row r="189" spans="2:8" x14ac:dyDescent="0.25">
      <c r="B189">
        <v>94</v>
      </c>
      <c r="F189">
        <v>94</v>
      </c>
      <c r="H189">
        <v>8.7491900091867802E-2</v>
      </c>
    </row>
    <row r="190" spans="2:8" x14ac:dyDescent="0.25">
      <c r="B190">
        <v>95</v>
      </c>
      <c r="C190">
        <v>1.3218901727834917</v>
      </c>
      <c r="F190">
        <v>95</v>
      </c>
      <c r="G190">
        <v>1.3218901727834917</v>
      </c>
      <c r="H190">
        <v>0.11353774906625801</v>
      </c>
    </row>
    <row r="191" spans="2:8" x14ac:dyDescent="0.25">
      <c r="B191">
        <v>95</v>
      </c>
      <c r="F191">
        <v>95</v>
      </c>
      <c r="H191">
        <v>0.11353774906625801</v>
      </c>
    </row>
    <row r="192" spans="2:8" x14ac:dyDescent="0.25">
      <c r="B192">
        <v>96</v>
      </c>
      <c r="C192">
        <v>-1.0028593003211299</v>
      </c>
      <c r="E192" s="11" t="s">
        <v>991</v>
      </c>
      <c r="F192">
        <v>96</v>
      </c>
      <c r="H192">
        <v>0.145779799507362</v>
      </c>
    </row>
    <row r="193" spans="2:8" x14ac:dyDescent="0.25">
      <c r="B193">
        <v>96</v>
      </c>
      <c r="F193">
        <v>96</v>
      </c>
      <c r="H193">
        <v>0.145779799507362</v>
      </c>
    </row>
    <row r="194" spans="2:8" x14ac:dyDescent="0.25">
      <c r="B194">
        <v>97</v>
      </c>
      <c r="C194">
        <v>-1.0548111870230301</v>
      </c>
      <c r="F194">
        <v>97</v>
      </c>
      <c r="G194">
        <v>-1.0548111870230301</v>
      </c>
      <c r="H194">
        <v>0.11455255331759499</v>
      </c>
    </row>
    <row r="195" spans="2:8" x14ac:dyDescent="0.25">
      <c r="B195">
        <v>97</v>
      </c>
      <c r="F195">
        <v>97</v>
      </c>
      <c r="H195">
        <v>0.11455255331759499</v>
      </c>
    </row>
    <row r="196" spans="2:8" x14ac:dyDescent="0.25">
      <c r="B196">
        <v>98</v>
      </c>
      <c r="C196">
        <v>-1.5349318008489061</v>
      </c>
      <c r="E196" s="12" t="s">
        <v>982</v>
      </c>
      <c r="F196">
        <v>98</v>
      </c>
      <c r="G196">
        <f>(C70+C196)/2</f>
        <v>-1.2681533240783767</v>
      </c>
      <c r="H196">
        <v>2.0664419141229601E-2</v>
      </c>
    </row>
    <row r="197" spans="2:8" x14ac:dyDescent="0.25">
      <c r="B197">
        <v>98</v>
      </c>
      <c r="F197">
        <v>98</v>
      </c>
      <c r="H197">
        <v>2.0664419141229601E-2</v>
      </c>
    </row>
    <row r="198" spans="2:8" x14ac:dyDescent="0.25">
      <c r="B198">
        <v>99</v>
      </c>
      <c r="C198">
        <v>-1.0001759529803362</v>
      </c>
      <c r="F198">
        <v>99</v>
      </c>
      <c r="G198">
        <v>-1.0001759529803362</v>
      </c>
      <c r="H198">
        <v>9.25281353066119E-2</v>
      </c>
    </row>
    <row r="199" spans="2:8" x14ac:dyDescent="0.25">
      <c r="B199">
        <v>99</v>
      </c>
      <c r="F199">
        <v>99</v>
      </c>
      <c r="H199">
        <v>9.25281353066119E-2</v>
      </c>
    </row>
    <row r="200" spans="2:8" x14ac:dyDescent="0.25">
      <c r="B200">
        <v>100</v>
      </c>
      <c r="C200">
        <v>-1.0123298719544376</v>
      </c>
      <c r="E200" s="12" t="s">
        <v>978</v>
      </c>
      <c r="F200">
        <v>100</v>
      </c>
      <c r="G200">
        <f>(C56+C200)/2</f>
        <v>-1.0134920522416166</v>
      </c>
      <c r="H200">
        <v>0.13756796243289601</v>
      </c>
    </row>
    <row r="201" spans="2:8" x14ac:dyDescent="0.25">
      <c r="B201">
        <v>100</v>
      </c>
      <c r="F201">
        <v>100</v>
      </c>
      <c r="H201">
        <v>0.13756796243289601</v>
      </c>
    </row>
    <row r="202" spans="2:8" x14ac:dyDescent="0.25">
      <c r="B202">
        <v>101</v>
      </c>
      <c r="C202">
        <v>-1.0839843770859292</v>
      </c>
      <c r="E202" s="12" t="s">
        <v>983</v>
      </c>
      <c r="F202">
        <v>101</v>
      </c>
      <c r="G202">
        <f>(C78+C202)/2</f>
        <v>2.386472526080019E-2</v>
      </c>
      <c r="H202">
        <v>6.6205605498540404E-2</v>
      </c>
    </row>
    <row r="203" spans="2:8" x14ac:dyDescent="0.25">
      <c r="B203">
        <v>101</v>
      </c>
      <c r="F203">
        <v>101</v>
      </c>
      <c r="H203">
        <v>6.6205605498540404E-2</v>
      </c>
    </row>
    <row r="204" spans="2:8" x14ac:dyDescent="0.25">
      <c r="B204">
        <v>102</v>
      </c>
      <c r="C204">
        <v>-1.0144861220052641</v>
      </c>
      <c r="F204">
        <v>102</v>
      </c>
      <c r="G204">
        <v>-1.0144861220052641</v>
      </c>
      <c r="H204">
        <v>5.8339762918295998E-2</v>
      </c>
    </row>
    <row r="205" spans="2:8" x14ac:dyDescent="0.25">
      <c r="B205">
        <v>102</v>
      </c>
      <c r="F205">
        <v>102</v>
      </c>
      <c r="H205">
        <v>5.8339762918295998E-2</v>
      </c>
    </row>
    <row r="206" spans="2:8" x14ac:dyDescent="0.25">
      <c r="B206">
        <v>103</v>
      </c>
      <c r="C206">
        <v>1.0479512644740427</v>
      </c>
      <c r="E206" s="12" t="s">
        <v>993</v>
      </c>
      <c r="F206">
        <v>103</v>
      </c>
      <c r="G206">
        <f>(C206+C208)/2</f>
        <v>1.0287399420864549</v>
      </c>
      <c r="H206">
        <v>0.109604991093278</v>
      </c>
    </row>
    <row r="207" spans="2:8" x14ac:dyDescent="0.25">
      <c r="B207">
        <v>103</v>
      </c>
      <c r="F207">
        <v>103</v>
      </c>
      <c r="H207">
        <v>0.109604991093278</v>
      </c>
    </row>
    <row r="208" spans="2:8" x14ac:dyDescent="0.25">
      <c r="B208">
        <v>104</v>
      </c>
      <c r="C208">
        <v>1.0095286196988671</v>
      </c>
      <c r="E208" s="11" t="s">
        <v>993</v>
      </c>
      <c r="F208">
        <v>104</v>
      </c>
      <c r="H208">
        <v>0.130252841773942</v>
      </c>
    </row>
    <row r="209" spans="2:8" x14ac:dyDescent="0.25">
      <c r="B209">
        <v>104</v>
      </c>
      <c r="F209">
        <v>104</v>
      </c>
      <c r="H209">
        <v>0.130252841773942</v>
      </c>
    </row>
    <row r="210" spans="2:8" x14ac:dyDescent="0.25">
      <c r="B210">
        <v>105</v>
      </c>
      <c r="C210">
        <v>1.0686374140957597</v>
      </c>
      <c r="F210">
        <v>105</v>
      </c>
      <c r="G210">
        <v>1.0686374140957597</v>
      </c>
      <c r="H210">
        <v>6.0446894248273597E-2</v>
      </c>
    </row>
    <row r="211" spans="2:8" x14ac:dyDescent="0.25">
      <c r="B211">
        <v>105</v>
      </c>
      <c r="F211">
        <v>105</v>
      </c>
      <c r="H211">
        <v>6.0446894248273597E-2</v>
      </c>
    </row>
    <row r="212" spans="2:8" x14ac:dyDescent="0.25">
      <c r="B212">
        <v>106</v>
      </c>
      <c r="C212">
        <v>1.1266853194657487</v>
      </c>
      <c r="E212" s="12" t="s">
        <v>992</v>
      </c>
      <c r="F212">
        <v>106</v>
      </c>
      <c r="G212">
        <f>(C182+C212)/2</f>
        <v>-2.623038242434006E-2</v>
      </c>
      <c r="H212">
        <v>7.6537880023614002E-2</v>
      </c>
    </row>
    <row r="213" spans="2:8" x14ac:dyDescent="0.25">
      <c r="B213">
        <v>106</v>
      </c>
      <c r="F213">
        <v>106</v>
      </c>
      <c r="H213">
        <v>7.6537880023614002E-2</v>
      </c>
    </row>
    <row r="214" spans="2:8" x14ac:dyDescent="0.25">
      <c r="B214">
        <v>107</v>
      </c>
      <c r="C214">
        <v>-1.4555677238185323</v>
      </c>
      <c r="F214">
        <v>107</v>
      </c>
      <c r="G214">
        <v>-1.4555677238185323</v>
      </c>
      <c r="H214">
        <v>0.100824403658935</v>
      </c>
    </row>
    <row r="215" spans="2:8" x14ac:dyDescent="0.25">
      <c r="B215">
        <v>107</v>
      </c>
      <c r="F215">
        <v>107</v>
      </c>
      <c r="H215">
        <v>0.100824403658935</v>
      </c>
    </row>
    <row r="216" spans="2:8" x14ac:dyDescent="0.25">
      <c r="B216">
        <v>108</v>
      </c>
      <c r="C216">
        <v>1.2494267240203945</v>
      </c>
      <c r="F216">
        <v>108</v>
      </c>
      <c r="G216">
        <v>1.2494267240203945</v>
      </c>
      <c r="H216">
        <v>6.4563638705220999E-2</v>
      </c>
    </row>
    <row r="217" spans="2:8" x14ac:dyDescent="0.25">
      <c r="B217">
        <v>108</v>
      </c>
      <c r="F217">
        <v>108</v>
      </c>
      <c r="H217">
        <v>6.4563638705220999E-2</v>
      </c>
    </row>
    <row r="218" spans="2:8" x14ac:dyDescent="0.25">
      <c r="B218">
        <v>109</v>
      </c>
      <c r="C218">
        <v>1.2105094906892058</v>
      </c>
      <c r="F218">
        <v>109</v>
      </c>
      <c r="G218">
        <v>1.2105094906892058</v>
      </c>
      <c r="H218">
        <v>0.103378301423594</v>
      </c>
    </row>
    <row r="219" spans="2:8" x14ac:dyDescent="0.25">
      <c r="B219">
        <v>109</v>
      </c>
      <c r="F219">
        <v>109</v>
      </c>
      <c r="H219">
        <v>0.103378301423594</v>
      </c>
    </row>
    <row r="220" spans="2:8" x14ac:dyDescent="0.25">
      <c r="B220">
        <v>110</v>
      </c>
      <c r="C220">
        <v>-1.6033282196903555</v>
      </c>
      <c r="F220">
        <v>110</v>
      </c>
      <c r="G220">
        <v>-1.6033282196903555</v>
      </c>
      <c r="H220">
        <v>0.118712526499787</v>
      </c>
    </row>
    <row r="221" spans="2:8" x14ac:dyDescent="0.25">
      <c r="B221">
        <v>110</v>
      </c>
      <c r="F221">
        <v>110</v>
      </c>
      <c r="H221">
        <v>0.118712526499787</v>
      </c>
    </row>
    <row r="222" spans="2:8" x14ac:dyDescent="0.25">
      <c r="B222">
        <v>111</v>
      </c>
      <c r="C222">
        <v>-1.0336550540390725</v>
      </c>
      <c r="F222">
        <v>111</v>
      </c>
      <c r="G222">
        <v>-1.0336550540390725</v>
      </c>
      <c r="H222">
        <v>0.10221954283276</v>
      </c>
    </row>
    <row r="223" spans="2:8" x14ac:dyDescent="0.25">
      <c r="B223">
        <v>111</v>
      </c>
      <c r="F223">
        <v>111</v>
      </c>
      <c r="H223">
        <v>0.10221954283276</v>
      </c>
    </row>
    <row r="224" spans="2:8" x14ac:dyDescent="0.25">
      <c r="B224">
        <v>112</v>
      </c>
      <c r="C224">
        <v>1.2924184654033366</v>
      </c>
      <c r="F224">
        <v>112</v>
      </c>
      <c r="G224">
        <v>1.2924184654033366</v>
      </c>
      <c r="H224">
        <v>0.114692112346157</v>
      </c>
    </row>
    <row r="225" spans="2:13" x14ac:dyDescent="0.25">
      <c r="B225">
        <v>112</v>
      </c>
      <c r="F225">
        <v>112</v>
      </c>
      <c r="H225">
        <v>0.114692112346157</v>
      </c>
    </row>
    <row r="226" spans="2:13" x14ac:dyDescent="0.25">
      <c r="B226">
        <v>113</v>
      </c>
      <c r="C226">
        <v>1.1785830101881514</v>
      </c>
      <c r="F226">
        <v>113</v>
      </c>
      <c r="G226">
        <v>1.1785830101881514</v>
      </c>
      <c r="H226">
        <v>6.3096745268009097E-2</v>
      </c>
    </row>
    <row r="227" spans="2:13" x14ac:dyDescent="0.25">
      <c r="B227">
        <v>113</v>
      </c>
      <c r="F227">
        <v>113</v>
      </c>
      <c r="H227">
        <v>6.3096745268009097E-2</v>
      </c>
    </row>
    <row r="229" spans="2:13" x14ac:dyDescent="0.25">
      <c r="F229" s="9" t="s">
        <v>1012</v>
      </c>
      <c r="G229" s="9">
        <f>AVERAGE(G2:G227)</f>
        <v>-7.1016818382581864E-2</v>
      </c>
      <c r="H229" s="10"/>
      <c r="I229" s="10"/>
      <c r="J229" s="10"/>
      <c r="K229" s="10"/>
      <c r="L229" s="10"/>
      <c r="M229" s="10"/>
    </row>
    <row r="230" spans="2:13" x14ac:dyDescent="0.25">
      <c r="F230" s="9" t="s">
        <v>1013</v>
      </c>
      <c r="G230" s="9">
        <f>MEDIAN(G2:G227)</f>
        <v>-2.623038242434006E-2</v>
      </c>
      <c r="H230" s="10"/>
      <c r="I230" s="10"/>
      <c r="J230" s="10"/>
      <c r="K230" s="10"/>
      <c r="L230" s="10"/>
      <c r="M230" s="10"/>
    </row>
    <row r="231" spans="2:13" x14ac:dyDescent="0.25">
      <c r="F231" s="9" t="s">
        <v>996</v>
      </c>
      <c r="G231" s="9">
        <f>MAX(G2:G227)</f>
        <v>2.2934592649407199</v>
      </c>
      <c r="H231" s="10"/>
      <c r="I231" s="10"/>
      <c r="J231" s="10"/>
      <c r="K231" s="10"/>
      <c r="L231" s="10"/>
      <c r="M231" s="10"/>
    </row>
    <row r="232" spans="2:13" x14ac:dyDescent="0.25">
      <c r="F232" s="9" t="s">
        <v>997</v>
      </c>
      <c r="G232" s="9">
        <f>MIN(G2:G227)</f>
        <v>-1.6684287623654068</v>
      </c>
      <c r="H232" s="10"/>
      <c r="I232" s="10"/>
      <c r="J232" s="10"/>
      <c r="K232" s="10"/>
      <c r="L232" s="10"/>
      <c r="M232" s="10"/>
    </row>
    <row r="233" spans="2:13" x14ac:dyDescent="0.25">
      <c r="F233" s="9"/>
      <c r="G233" s="9"/>
      <c r="H233" s="10"/>
      <c r="I233" s="10"/>
      <c r="J233" s="10"/>
      <c r="K233" s="10"/>
      <c r="L233" s="10"/>
      <c r="M233" s="10"/>
    </row>
    <row r="234" spans="2:13" x14ac:dyDescent="0.25">
      <c r="F234" s="9" t="s">
        <v>1014</v>
      </c>
      <c r="G234" s="9">
        <f>COUNT(G2:G227)</f>
        <v>91</v>
      </c>
      <c r="H234" s="10"/>
      <c r="I234" s="10"/>
      <c r="J234" s="10"/>
      <c r="K234" s="10"/>
      <c r="L234" s="10"/>
      <c r="M234" s="10"/>
    </row>
    <row r="235" spans="2:13" x14ac:dyDescent="0.25">
      <c r="F235" s="9" t="s">
        <v>1015</v>
      </c>
      <c r="G235" s="9">
        <f>COUNTIF(G2:G227,"&gt;0")</f>
        <v>44</v>
      </c>
      <c r="H235" s="10"/>
      <c r="I235" s="10"/>
      <c r="J235" s="10"/>
      <c r="K235" s="10"/>
      <c r="L235" s="10"/>
      <c r="M235" s="10"/>
    </row>
    <row r="236" spans="2:13" x14ac:dyDescent="0.25">
      <c r="F236" s="9" t="s">
        <v>1016</v>
      </c>
      <c r="G236" s="9">
        <f>COUNTIF(G2:G227,"&lt;0")</f>
        <v>47</v>
      </c>
      <c r="H236" s="10"/>
      <c r="I236" s="10"/>
      <c r="J236" s="10"/>
      <c r="K236" s="10"/>
      <c r="L236" s="10"/>
      <c r="M236" s="10"/>
    </row>
    <row r="237" spans="2:13" x14ac:dyDescent="0.25">
      <c r="F237" s="9"/>
      <c r="G237" s="9"/>
      <c r="H237" s="10"/>
      <c r="I237" s="10"/>
      <c r="J237" s="10"/>
      <c r="K237" s="10"/>
      <c r="L237" s="10"/>
      <c r="M237" s="10"/>
    </row>
    <row r="238" spans="2:13" x14ac:dyDescent="0.25">
      <c r="F238" s="9" t="s">
        <v>1017</v>
      </c>
      <c r="G238" s="9">
        <v>0.83409999999999995</v>
      </c>
      <c r="H238" s="10"/>
      <c r="I238" s="10"/>
      <c r="J238" s="10"/>
      <c r="K238" s="10"/>
      <c r="L238" s="10"/>
      <c r="M238" s="10"/>
    </row>
    <row r="239" spans="2:13" x14ac:dyDescent="0.25">
      <c r="F239" s="9" t="s">
        <v>1018</v>
      </c>
      <c r="G239" s="9">
        <v>0.4556</v>
      </c>
      <c r="H239" s="10"/>
      <c r="I239" s="10"/>
      <c r="J239" s="10"/>
      <c r="K239" s="10"/>
      <c r="L239" s="10"/>
      <c r="M239" s="10"/>
    </row>
    <row r="240" spans="2:13" x14ac:dyDescent="0.25">
      <c r="F240" s="10"/>
      <c r="G240" s="10"/>
      <c r="H240" s="10"/>
      <c r="I240" s="10"/>
      <c r="J240" s="10"/>
      <c r="K240" s="10"/>
      <c r="L240" s="10"/>
      <c r="M240" s="10"/>
    </row>
    <row r="241" spans="6:13" x14ac:dyDescent="0.25">
      <c r="F241" s="10"/>
      <c r="G241" s="10"/>
      <c r="H241" s="10"/>
      <c r="I241" s="10"/>
      <c r="J241" s="10"/>
      <c r="K241" s="10"/>
      <c r="L241" s="10"/>
      <c r="M241" s="10"/>
    </row>
    <row r="242" spans="6:13" x14ac:dyDescent="0.25">
      <c r="F242" s="10"/>
      <c r="G242" s="10"/>
      <c r="H242" s="10"/>
      <c r="I242" s="10"/>
      <c r="J242" s="10"/>
      <c r="K242" s="10"/>
      <c r="L242" s="10"/>
      <c r="M242" s="10"/>
    </row>
    <row r="243" spans="6:13" x14ac:dyDescent="0.25">
      <c r="F243" s="10"/>
      <c r="G243" s="10"/>
      <c r="H243" s="10"/>
      <c r="I243" s="10"/>
      <c r="J243" s="10"/>
      <c r="K243" s="10"/>
      <c r="L243" s="10"/>
      <c r="M243" s="10"/>
    </row>
    <row r="244" spans="6:13" x14ac:dyDescent="0.25">
      <c r="F244" s="10"/>
      <c r="G244" s="10"/>
      <c r="H244" s="10"/>
      <c r="I244" s="10"/>
      <c r="J244" s="10"/>
      <c r="K244" s="10"/>
      <c r="L244" s="10"/>
      <c r="M244" s="10"/>
    </row>
    <row r="245" spans="6:13" x14ac:dyDescent="0.25">
      <c r="F245" s="10"/>
      <c r="G245" s="10"/>
      <c r="H245" s="10"/>
      <c r="I245" s="10"/>
      <c r="J245" s="10"/>
      <c r="K245" s="10"/>
      <c r="L245" s="10"/>
      <c r="M245" s="10"/>
    </row>
  </sheetData>
  <sortState ref="N2:N245">
    <sortCondition ref="N2:N2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MollsucaPairingResultsFeb13</vt:lpstr>
      <vt:lpstr>pValues</vt:lpstr>
      <vt:lpstr>RelativeDist</vt:lpstr>
      <vt:lpstr>Pseudoreplicates</vt:lpstr>
      <vt:lpstr>RelativeBranchLengths</vt:lpstr>
      <vt:lpstr>RelBrLngth_Pseudo_list</vt:lpstr>
      <vt:lpstr>RelBrLngth_Pseudo_smallerDist</vt:lpstr>
      <vt:lpstr>RelBrLngth_Pseudo_AveDist</vt:lpstr>
      <vt:lpstr>RelBrLngth_Pseudo_AveDist_&lt;2out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Sarah Adamowicz</cp:lastModifiedBy>
  <dcterms:created xsi:type="dcterms:W3CDTF">2017-02-13T17:43:47Z</dcterms:created>
  <dcterms:modified xsi:type="dcterms:W3CDTF">2017-03-13T16:40:05Z</dcterms:modified>
</cp:coreProperties>
</file>