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270" windowWidth="28140" windowHeight="11700" firstSheet="1" activeTab="7"/>
  </bookViews>
  <sheets>
    <sheet name="EchinodermataPairingResults" sheetId="1" r:id="rId1"/>
    <sheet name="pValues" sheetId="2" r:id="rId2"/>
    <sheet name="RelativeDistance" sheetId="3" r:id="rId3"/>
    <sheet name="Pseudoreplicates" sheetId="4" r:id="rId4"/>
    <sheet name="RelativeBranchLengths" sheetId="5" r:id="rId5"/>
    <sheet name="RelBrLngth_Pseudo" sheetId="6" r:id="rId6"/>
    <sheet name="tropical" sheetId="8" r:id="rId7"/>
    <sheet name="RelBrLngth_Pseudo_&lt;2out" sheetId="9" r:id="rId8"/>
    <sheet name="Sheet2" sheetId="10" r:id="rId9"/>
  </sheets>
  <calcPr calcId="145621"/>
  <pivotCaches>
    <pivotCache cacheId="0" r:id="rId10"/>
  </pivotCaches>
</workbook>
</file>

<file path=xl/calcChain.xml><?xml version="1.0" encoding="utf-8"?>
<calcChain xmlns="http://schemas.openxmlformats.org/spreadsheetml/2006/main">
  <c r="G133" i="9" l="1"/>
  <c r="G132" i="9"/>
  <c r="G58" i="9"/>
  <c r="G54" i="9"/>
  <c r="G36" i="9"/>
  <c r="G127" i="9" s="1"/>
  <c r="G131" i="9" l="1"/>
  <c r="G129" i="9"/>
  <c r="G128" i="9"/>
  <c r="G126" i="9"/>
  <c r="D126" i="1"/>
  <c r="D125" i="1"/>
  <c r="P133" i="8"/>
  <c r="P132" i="8"/>
  <c r="P131" i="8"/>
  <c r="P129" i="8"/>
  <c r="P128" i="8"/>
  <c r="P127" i="8"/>
  <c r="P126" i="8"/>
  <c r="R121" i="8"/>
  <c r="R120" i="8"/>
  <c r="R119" i="8"/>
  <c r="R118" i="8"/>
  <c r="R117" i="8"/>
  <c r="R116" i="8"/>
  <c r="R115" i="8"/>
  <c r="R114" i="8"/>
  <c r="R113" i="8"/>
  <c r="R112" i="8"/>
  <c r="R111" i="8"/>
  <c r="R110" i="8"/>
  <c r="R101" i="8"/>
  <c r="R100" i="8"/>
  <c r="R95" i="8"/>
  <c r="R94" i="8"/>
  <c r="R91" i="8"/>
  <c r="R90" i="8"/>
  <c r="R81" i="8"/>
  <c r="R80" i="8"/>
  <c r="R75" i="8"/>
  <c r="R74" i="8"/>
  <c r="R69" i="8"/>
  <c r="R68" i="8"/>
  <c r="R57" i="8"/>
  <c r="R56" i="8"/>
  <c r="R29" i="8"/>
  <c r="R28" i="8"/>
  <c r="R5" i="8"/>
  <c r="R4" i="8"/>
  <c r="K123" i="8"/>
  <c r="K122" i="8"/>
  <c r="K121" i="8"/>
  <c r="K120" i="8"/>
  <c r="K119" i="8"/>
  <c r="K118" i="8"/>
  <c r="K117" i="8"/>
  <c r="K116" i="8"/>
  <c r="K115" i="8"/>
  <c r="K114" i="8"/>
  <c r="K113" i="8"/>
  <c r="K112" i="8"/>
  <c r="K111" i="8"/>
  <c r="K110" i="8"/>
  <c r="K109" i="8"/>
  <c r="K108" i="8"/>
  <c r="K107" i="8"/>
  <c r="K106" i="8"/>
  <c r="K105" i="8"/>
  <c r="K104" i="8"/>
  <c r="K103" i="8"/>
  <c r="K102" i="8"/>
  <c r="K101" i="8"/>
  <c r="K100" i="8"/>
  <c r="K99" i="8"/>
  <c r="K98" i="8"/>
  <c r="K97" i="8"/>
  <c r="K96" i="8"/>
  <c r="K95" i="8"/>
  <c r="K94" i="8"/>
  <c r="K93" i="8"/>
  <c r="K92" i="8"/>
  <c r="K91" i="8"/>
  <c r="K90" i="8"/>
  <c r="K89" i="8"/>
  <c r="K88" i="8"/>
  <c r="K87" i="8"/>
  <c r="K86" i="8"/>
  <c r="K85" i="8"/>
  <c r="K84" i="8"/>
  <c r="K83" i="8"/>
  <c r="K82" i="8"/>
  <c r="K81" i="8"/>
  <c r="K80" i="8"/>
  <c r="K79" i="8"/>
  <c r="K78" i="8"/>
  <c r="K77" i="8"/>
  <c r="K76" i="8"/>
  <c r="K75" i="8"/>
  <c r="K74" i="8"/>
  <c r="K73" i="8"/>
  <c r="K72" i="8"/>
  <c r="K71" i="8"/>
  <c r="K70" i="8"/>
  <c r="K69" i="8"/>
  <c r="K68" i="8"/>
  <c r="K67" i="8"/>
  <c r="K66" i="8"/>
  <c r="K65" i="8"/>
  <c r="K64" i="8"/>
  <c r="K63" i="8"/>
  <c r="K62" i="8"/>
  <c r="K61" i="8"/>
  <c r="K60" i="8"/>
  <c r="K59" i="8"/>
  <c r="K58" i="8"/>
  <c r="K57" i="8"/>
  <c r="K56" i="8"/>
  <c r="K55" i="8"/>
  <c r="K54" i="8"/>
  <c r="K53" i="8"/>
  <c r="K52" i="8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F54" i="6"/>
  <c r="F36" i="6"/>
  <c r="F58" i="6"/>
  <c r="F128" i="6"/>
  <c r="F133" i="6"/>
  <c r="F132" i="6"/>
  <c r="F131" i="6"/>
  <c r="F129" i="6"/>
  <c r="F127" i="6"/>
  <c r="F126" i="6"/>
  <c r="G123" i="5"/>
  <c r="F123" i="5"/>
  <c r="E123" i="5"/>
  <c r="F122" i="5"/>
  <c r="E122" i="5"/>
  <c r="G122" i="5" s="1"/>
  <c r="G121" i="5"/>
  <c r="F121" i="5"/>
  <c r="E121" i="5"/>
  <c r="F120" i="5"/>
  <c r="E120" i="5"/>
  <c r="G120" i="5" s="1"/>
  <c r="G119" i="5"/>
  <c r="F119" i="5"/>
  <c r="E119" i="5"/>
  <c r="F118" i="5"/>
  <c r="E118" i="5"/>
  <c r="G118" i="5" s="1"/>
  <c r="G117" i="5"/>
  <c r="F117" i="5"/>
  <c r="E117" i="5"/>
  <c r="F116" i="5"/>
  <c r="E116" i="5"/>
  <c r="G116" i="5" s="1"/>
  <c r="G115" i="5"/>
  <c r="F115" i="5"/>
  <c r="E115" i="5"/>
  <c r="F114" i="5"/>
  <c r="E114" i="5"/>
  <c r="G114" i="5" s="1"/>
  <c r="G113" i="5"/>
  <c r="F113" i="5"/>
  <c r="E113" i="5"/>
  <c r="F112" i="5"/>
  <c r="E112" i="5"/>
  <c r="G112" i="5" s="1"/>
  <c r="G111" i="5"/>
  <c r="F111" i="5"/>
  <c r="E111" i="5"/>
  <c r="F110" i="5"/>
  <c r="E110" i="5"/>
  <c r="G110" i="5" s="1"/>
  <c r="G109" i="5"/>
  <c r="F109" i="5"/>
  <c r="E109" i="5"/>
  <c r="F108" i="5"/>
  <c r="E108" i="5"/>
  <c r="G108" i="5" s="1"/>
  <c r="G107" i="5"/>
  <c r="F107" i="5"/>
  <c r="E107" i="5"/>
  <c r="F106" i="5"/>
  <c r="E106" i="5"/>
  <c r="G106" i="5" s="1"/>
  <c r="G105" i="5"/>
  <c r="F105" i="5"/>
  <c r="E105" i="5"/>
  <c r="F104" i="5"/>
  <c r="E104" i="5"/>
  <c r="G104" i="5" s="1"/>
  <c r="G103" i="5"/>
  <c r="F103" i="5"/>
  <c r="E103" i="5"/>
  <c r="F102" i="5"/>
  <c r="E102" i="5"/>
  <c r="G102" i="5" s="1"/>
  <c r="G101" i="5"/>
  <c r="F101" i="5"/>
  <c r="E101" i="5"/>
  <c r="F100" i="5"/>
  <c r="E100" i="5"/>
  <c r="G100" i="5" s="1"/>
  <c r="G99" i="5"/>
  <c r="F99" i="5"/>
  <c r="E99" i="5"/>
  <c r="F98" i="5"/>
  <c r="E98" i="5"/>
  <c r="G98" i="5" s="1"/>
  <c r="G97" i="5"/>
  <c r="F97" i="5"/>
  <c r="E97" i="5"/>
  <c r="F96" i="5"/>
  <c r="E96" i="5"/>
  <c r="G96" i="5" s="1"/>
  <c r="G95" i="5"/>
  <c r="F95" i="5"/>
  <c r="E95" i="5"/>
  <c r="F94" i="5"/>
  <c r="E94" i="5"/>
  <c r="G94" i="5" s="1"/>
  <c r="G93" i="5"/>
  <c r="F93" i="5"/>
  <c r="E93" i="5"/>
  <c r="F92" i="5"/>
  <c r="E92" i="5"/>
  <c r="G92" i="5" s="1"/>
  <c r="G91" i="5"/>
  <c r="F91" i="5"/>
  <c r="E91" i="5"/>
  <c r="F90" i="5"/>
  <c r="E90" i="5"/>
  <c r="G90" i="5" s="1"/>
  <c r="G89" i="5"/>
  <c r="F89" i="5"/>
  <c r="E89" i="5"/>
  <c r="F88" i="5"/>
  <c r="E88" i="5"/>
  <c r="G88" i="5" s="1"/>
  <c r="G87" i="5"/>
  <c r="F87" i="5"/>
  <c r="E87" i="5"/>
  <c r="F86" i="5"/>
  <c r="E86" i="5"/>
  <c r="G86" i="5" s="1"/>
  <c r="G85" i="5"/>
  <c r="F85" i="5"/>
  <c r="E85" i="5"/>
  <c r="F84" i="5"/>
  <c r="E84" i="5"/>
  <c r="G84" i="5" s="1"/>
  <c r="G83" i="5"/>
  <c r="F83" i="5"/>
  <c r="E83" i="5"/>
  <c r="F82" i="5"/>
  <c r="E82" i="5"/>
  <c r="G82" i="5" s="1"/>
  <c r="G81" i="5"/>
  <c r="F81" i="5"/>
  <c r="E81" i="5"/>
  <c r="F80" i="5"/>
  <c r="E80" i="5"/>
  <c r="G80" i="5" s="1"/>
  <c r="G79" i="5"/>
  <c r="F79" i="5"/>
  <c r="E79" i="5"/>
  <c r="F78" i="5"/>
  <c r="E78" i="5"/>
  <c r="G78" i="5" s="1"/>
  <c r="G77" i="5"/>
  <c r="F77" i="5"/>
  <c r="E77" i="5"/>
  <c r="F76" i="5"/>
  <c r="E76" i="5"/>
  <c r="G76" i="5" s="1"/>
  <c r="G75" i="5"/>
  <c r="F75" i="5"/>
  <c r="E75" i="5"/>
  <c r="F74" i="5"/>
  <c r="E74" i="5"/>
  <c r="G74" i="5" s="1"/>
  <c r="G73" i="5"/>
  <c r="F73" i="5"/>
  <c r="E73" i="5"/>
  <c r="F72" i="5"/>
  <c r="E72" i="5"/>
  <c r="G72" i="5" s="1"/>
  <c r="G71" i="5"/>
  <c r="F71" i="5"/>
  <c r="E71" i="5"/>
  <c r="F70" i="5"/>
  <c r="E70" i="5"/>
  <c r="G70" i="5" s="1"/>
  <c r="G69" i="5"/>
  <c r="F69" i="5"/>
  <c r="E69" i="5"/>
  <c r="F68" i="5"/>
  <c r="E68" i="5"/>
  <c r="G68" i="5" s="1"/>
  <c r="G67" i="5"/>
  <c r="F67" i="5"/>
  <c r="E67" i="5"/>
  <c r="F66" i="5"/>
  <c r="E66" i="5"/>
  <c r="G66" i="5" s="1"/>
  <c r="G65" i="5"/>
  <c r="F65" i="5"/>
  <c r="E65" i="5"/>
  <c r="H64" i="5"/>
  <c r="F64" i="5"/>
  <c r="E64" i="5"/>
  <c r="G64" i="5" s="1"/>
  <c r="I64" i="5" s="1"/>
  <c r="G63" i="5"/>
  <c r="F63" i="5"/>
  <c r="E63" i="5"/>
  <c r="H62" i="5"/>
  <c r="F62" i="5"/>
  <c r="E62" i="5"/>
  <c r="G62" i="5" s="1"/>
  <c r="G61" i="5"/>
  <c r="F61" i="5"/>
  <c r="E61" i="5"/>
  <c r="H60" i="5"/>
  <c r="F60" i="5"/>
  <c r="E60" i="5"/>
  <c r="G60" i="5" s="1"/>
  <c r="I60" i="5" s="1"/>
  <c r="G59" i="5"/>
  <c r="F59" i="5"/>
  <c r="E59" i="5"/>
  <c r="H58" i="5"/>
  <c r="F58" i="5"/>
  <c r="E58" i="5"/>
  <c r="G58" i="5" s="1"/>
  <c r="G57" i="5"/>
  <c r="F57" i="5"/>
  <c r="E57" i="5"/>
  <c r="F56" i="5"/>
  <c r="E56" i="5"/>
  <c r="G56" i="5" s="1"/>
  <c r="G55" i="5"/>
  <c r="F55" i="5"/>
  <c r="E55" i="5"/>
  <c r="H54" i="5"/>
  <c r="F54" i="5"/>
  <c r="E54" i="5"/>
  <c r="G54" i="5" s="1"/>
  <c r="G53" i="5"/>
  <c r="F53" i="5"/>
  <c r="E53" i="5"/>
  <c r="F52" i="5"/>
  <c r="E52" i="5"/>
  <c r="G52" i="5" s="1"/>
  <c r="G51" i="5"/>
  <c r="F51" i="5"/>
  <c r="E51" i="5"/>
  <c r="H50" i="5"/>
  <c r="F50" i="5"/>
  <c r="E50" i="5"/>
  <c r="G50" i="5" s="1"/>
  <c r="G49" i="5"/>
  <c r="F49" i="5"/>
  <c r="E49" i="5"/>
  <c r="F48" i="5"/>
  <c r="E48" i="5"/>
  <c r="G48" i="5" s="1"/>
  <c r="G47" i="5"/>
  <c r="F47" i="5"/>
  <c r="E47" i="5"/>
  <c r="H46" i="5"/>
  <c r="F46" i="5"/>
  <c r="E46" i="5"/>
  <c r="G46" i="5" s="1"/>
  <c r="G45" i="5"/>
  <c r="F45" i="5"/>
  <c r="E45" i="5"/>
  <c r="F44" i="5"/>
  <c r="E44" i="5"/>
  <c r="G44" i="5" s="1"/>
  <c r="G43" i="5"/>
  <c r="F43" i="5"/>
  <c r="E43" i="5"/>
  <c r="H42" i="5"/>
  <c r="F42" i="5"/>
  <c r="E42" i="5"/>
  <c r="G42" i="5" s="1"/>
  <c r="G41" i="5"/>
  <c r="F41" i="5"/>
  <c r="E41" i="5"/>
  <c r="F40" i="5"/>
  <c r="E40" i="5"/>
  <c r="G40" i="5" s="1"/>
  <c r="G39" i="5"/>
  <c r="F39" i="5"/>
  <c r="E39" i="5"/>
  <c r="F38" i="5"/>
  <c r="E38" i="5"/>
  <c r="G38" i="5" s="1"/>
  <c r="H38" i="5" s="1"/>
  <c r="I38" i="5" s="1"/>
  <c r="G37" i="5"/>
  <c r="F37" i="5"/>
  <c r="E37" i="5"/>
  <c r="H36" i="5"/>
  <c r="F36" i="5"/>
  <c r="E36" i="5"/>
  <c r="G36" i="5" s="1"/>
  <c r="I36" i="5" s="1"/>
  <c r="G35" i="5"/>
  <c r="F35" i="5"/>
  <c r="E35" i="5"/>
  <c r="I34" i="5"/>
  <c r="H34" i="5"/>
  <c r="F34" i="5"/>
  <c r="E34" i="5"/>
  <c r="G34" i="5" s="1"/>
  <c r="G33" i="5"/>
  <c r="F33" i="5"/>
  <c r="E33" i="5"/>
  <c r="F32" i="5"/>
  <c r="E32" i="5"/>
  <c r="G32" i="5" s="1"/>
  <c r="G31" i="5"/>
  <c r="F31" i="5"/>
  <c r="E31" i="5"/>
  <c r="F30" i="5"/>
  <c r="E30" i="5"/>
  <c r="G30" i="5" s="1"/>
  <c r="H30" i="5" s="1"/>
  <c r="I30" i="5" s="1"/>
  <c r="G29" i="5"/>
  <c r="F29" i="5"/>
  <c r="E29" i="5"/>
  <c r="H28" i="5"/>
  <c r="F28" i="5"/>
  <c r="E28" i="5"/>
  <c r="G28" i="5" s="1"/>
  <c r="I28" i="5" s="1"/>
  <c r="G27" i="5"/>
  <c r="F27" i="5"/>
  <c r="E27" i="5"/>
  <c r="I26" i="5"/>
  <c r="H26" i="5"/>
  <c r="F26" i="5"/>
  <c r="E26" i="5"/>
  <c r="G26" i="5" s="1"/>
  <c r="G25" i="5"/>
  <c r="F25" i="5"/>
  <c r="E25" i="5"/>
  <c r="F24" i="5"/>
  <c r="E24" i="5"/>
  <c r="G24" i="5" s="1"/>
  <c r="G23" i="5"/>
  <c r="F23" i="5"/>
  <c r="E23" i="5"/>
  <c r="F22" i="5"/>
  <c r="E22" i="5"/>
  <c r="G22" i="5" s="1"/>
  <c r="H22" i="5" s="1"/>
  <c r="I22" i="5" s="1"/>
  <c r="G21" i="5"/>
  <c r="F21" i="5"/>
  <c r="E21" i="5"/>
  <c r="H20" i="5"/>
  <c r="F20" i="5"/>
  <c r="E20" i="5"/>
  <c r="G20" i="5" s="1"/>
  <c r="I20" i="5" s="1"/>
  <c r="G19" i="5"/>
  <c r="F19" i="5"/>
  <c r="E19" i="5"/>
  <c r="I18" i="5"/>
  <c r="H18" i="5"/>
  <c r="F18" i="5"/>
  <c r="E18" i="5"/>
  <c r="G18" i="5" s="1"/>
  <c r="G17" i="5"/>
  <c r="F17" i="5"/>
  <c r="E17" i="5"/>
  <c r="F16" i="5"/>
  <c r="E16" i="5"/>
  <c r="G16" i="5" s="1"/>
  <c r="G15" i="5"/>
  <c r="F15" i="5"/>
  <c r="E15" i="5"/>
  <c r="F14" i="5"/>
  <c r="E14" i="5"/>
  <c r="G14" i="5" s="1"/>
  <c r="H14" i="5" s="1"/>
  <c r="I14" i="5" s="1"/>
  <c r="G13" i="5"/>
  <c r="F13" i="5"/>
  <c r="E13" i="5"/>
  <c r="H12" i="5"/>
  <c r="F12" i="5"/>
  <c r="E12" i="5"/>
  <c r="G12" i="5" s="1"/>
  <c r="I12" i="5" s="1"/>
  <c r="G11" i="5"/>
  <c r="F11" i="5"/>
  <c r="E11" i="5"/>
  <c r="I10" i="5"/>
  <c r="H10" i="5"/>
  <c r="F10" i="5"/>
  <c r="E10" i="5"/>
  <c r="G10" i="5" s="1"/>
  <c r="G9" i="5"/>
  <c r="F9" i="5"/>
  <c r="E9" i="5"/>
  <c r="F8" i="5"/>
  <c r="E8" i="5"/>
  <c r="G8" i="5" s="1"/>
  <c r="G7" i="5"/>
  <c r="F7" i="5"/>
  <c r="E7" i="5"/>
  <c r="F6" i="5"/>
  <c r="E6" i="5"/>
  <c r="G6" i="5" s="1"/>
  <c r="H6" i="5" s="1"/>
  <c r="I6" i="5" s="1"/>
  <c r="G5" i="5"/>
  <c r="F5" i="5"/>
  <c r="E5" i="5"/>
  <c r="H4" i="5"/>
  <c r="F4" i="5"/>
  <c r="E4" i="5"/>
  <c r="G4" i="5" s="1"/>
  <c r="I4" i="5" s="1"/>
  <c r="G3" i="5"/>
  <c r="F3" i="5"/>
  <c r="E3" i="5"/>
  <c r="I2" i="5"/>
  <c r="H2" i="5"/>
  <c r="F2" i="5"/>
  <c r="E2" i="5"/>
  <c r="G2" i="5" s="1"/>
  <c r="H70" i="5" l="1"/>
  <c r="I70" i="5"/>
  <c r="H78" i="5"/>
  <c r="I78" i="5"/>
  <c r="H86" i="5"/>
  <c r="I86" i="5"/>
  <c r="H94" i="5"/>
  <c r="I94" i="5"/>
  <c r="H102" i="5"/>
  <c r="I102" i="5"/>
  <c r="H110" i="5"/>
  <c r="I110" i="5"/>
  <c r="H118" i="5"/>
  <c r="I118" i="5"/>
  <c r="H72" i="5"/>
  <c r="I72" i="5" s="1"/>
  <c r="H80" i="5"/>
  <c r="I80" i="5" s="1"/>
  <c r="H88" i="5"/>
  <c r="I88" i="5" s="1"/>
  <c r="H96" i="5"/>
  <c r="I96" i="5" s="1"/>
  <c r="H104" i="5"/>
  <c r="I104" i="5" s="1"/>
  <c r="H112" i="5"/>
  <c r="I112" i="5" s="1"/>
  <c r="H120" i="5"/>
  <c r="I120" i="5" s="1"/>
  <c r="H32" i="5"/>
  <c r="I32" i="5" s="1"/>
  <c r="H40" i="5"/>
  <c r="I40" i="5" s="1"/>
  <c r="I46" i="5"/>
  <c r="H48" i="5"/>
  <c r="I48" i="5" s="1"/>
  <c r="I54" i="5"/>
  <c r="H56" i="5"/>
  <c r="I56" i="5" s="1"/>
  <c r="I58" i="5"/>
  <c r="I62" i="5"/>
  <c r="H66" i="5"/>
  <c r="I66" i="5" s="1"/>
  <c r="H74" i="5"/>
  <c r="I74" i="5" s="1"/>
  <c r="H82" i="5"/>
  <c r="I82" i="5" s="1"/>
  <c r="H90" i="5"/>
  <c r="I90" i="5" s="1"/>
  <c r="H98" i="5"/>
  <c r="I98" i="5" s="1"/>
  <c r="H106" i="5"/>
  <c r="I106" i="5" s="1"/>
  <c r="H114" i="5"/>
  <c r="I114" i="5" s="1"/>
  <c r="H122" i="5"/>
  <c r="I122" i="5" s="1"/>
  <c r="H8" i="5"/>
  <c r="I8" i="5" s="1"/>
  <c r="H16" i="5"/>
  <c r="I16" i="5" s="1"/>
  <c r="H24" i="5"/>
  <c r="I24" i="5" s="1"/>
  <c r="I42" i="5"/>
  <c r="H44" i="5"/>
  <c r="I44" i="5" s="1"/>
  <c r="I50" i="5"/>
  <c r="H52" i="5"/>
  <c r="I52" i="5" s="1"/>
  <c r="H68" i="5"/>
  <c r="I68" i="5"/>
  <c r="H76" i="5"/>
  <c r="I76" i="5"/>
  <c r="H84" i="5"/>
  <c r="I84" i="5"/>
  <c r="H92" i="5"/>
  <c r="I92" i="5"/>
  <c r="H100" i="5"/>
  <c r="I100" i="5"/>
  <c r="H108" i="5"/>
  <c r="I108" i="5"/>
  <c r="H116" i="5"/>
  <c r="I116" i="5"/>
  <c r="X21" i="3"/>
  <c r="B64" i="3" l="1"/>
  <c r="B63" i="3"/>
  <c r="B62" i="3"/>
  <c r="B61" i="3"/>
</calcChain>
</file>

<file path=xl/sharedStrings.xml><?xml version="1.0" encoding="utf-8"?>
<sst xmlns="http://schemas.openxmlformats.org/spreadsheetml/2006/main" count="4084" uniqueCount="597">
  <si>
    <t>inGroupPairing</t>
  </si>
  <si>
    <t>relativeOutGroupDist</t>
  </si>
  <si>
    <t>inGroupBin</t>
  </si>
  <si>
    <t>inGroupDist</t>
  </si>
  <si>
    <t>inGroupDistx1.3</t>
  </si>
  <si>
    <t>outGroupDistance</t>
  </si>
  <si>
    <t>outGroupBin</t>
  </si>
  <si>
    <t>inGroupMedianLatAbs</t>
  </si>
  <si>
    <t>latDelta</t>
  </si>
  <si>
    <t>inGroupMinLat</t>
  </si>
  <si>
    <t>inGroupMaxLat</t>
  </si>
  <si>
    <t>inGroupClass</t>
  </si>
  <si>
    <t>inGroupOrder</t>
  </si>
  <si>
    <t>inGroupFamily</t>
  </si>
  <si>
    <t>inGroupGenus</t>
  </si>
  <si>
    <t>inGroupSpecies</t>
  </si>
  <si>
    <t>inGroupNucleotides</t>
  </si>
  <si>
    <t>outGroupClass</t>
  </si>
  <si>
    <t>outGroupOrder</t>
  </si>
  <si>
    <t>outGroupFamily</t>
  </si>
  <si>
    <t>outGroupGenus</t>
  </si>
  <si>
    <t>outGroupSpecies</t>
  </si>
  <si>
    <t>outGroupNucleotides</t>
  </si>
  <si>
    <t>ACE9924</t>
  </si>
  <si>
    <t>ACE3154</t>
  </si>
  <si>
    <t>Asteroidea</t>
  </si>
  <si>
    <t>Velatida</t>
  </si>
  <si>
    <t>NA</t>
  </si>
  <si>
    <t>GAGCCTGAGCTGGTATGACAGGAACCGCAATGAGCGTAATTATACGGACAGAACTAGCACAACCAGGATCCCTCCTTCAAGACGACCAAATATATAATGTAATAGTTACTGCCCATGCTTTGGTTATGATATTCTTTATGGTTATGCCAATTATGATTGGAGGCTTTGGAAACTGATTAATCCCATTAATGATAGGGGCTCCAGATATGGCTTTTCCCCGTTTAAACAACATGAGATTTTGACTAATCCCCCCCTCCTTTCTTCTTCTTTTAGCTTCTGCTGGAGTAGAAAGAGGGGCTGGCACTGGATGAACAATTTACCCCCCCCTATCTAGAAAACTCGCACACGCAGGCGGGTCCGTAGACTTAGCTATATTTTCACTTCACTTAGCTGGCGCCTCTTCTATACTTGCCTCAATAAAATTCATAACTACCATTATAAATATGCGAACCCCTGGGATTTCTTTTGATCGTCTTCCCTTATTCGTATGATCAGTATTTGTTACCGCTTTCCTTCTTATTCTCTCTCTACCAGTACTTGCAGGAGCAATAACAATGTTACTAACCGACCGAAAAGTTAATACAACTTTCTTTGATCCCGCTGGAGGAGGAGATCCTATC</t>
  </si>
  <si>
    <t>Valvatida</t>
  </si>
  <si>
    <t>Ganeriidae</t>
  </si>
  <si>
    <t>Perknaster</t>
  </si>
  <si>
    <t>Perknaster densus</t>
  </si>
  <si>
    <t>GGGCCTGAGCTGGCATGACAGGAACCGCAATGAGCGTAATTATACGGACAGAACTAGCACAACCAGGATCCCTCCTTCAAGACGACCAAATATATAATGTAATAGTTACTGCCCATGCTTTGGTTATGATATTCTTTATGGTCATGCCAATTATGATTGGAGGCTTTGGAAACTGACTAATACCATTAATGATAGGGGCTCCAGATATGGCTTTTCCCCGTTTAAACAACATGAGATTTTGACTAATCCCCCCCTCCTTTCTTCTTCTGTTAGCTTCTGCTGGTGTAGAAAGAGGGGCTGGCACAGGATGAACAATTTACCCCCCTCTATCTAGAAAACTCGCACACGCAGGGGGGTCCGTAGACTTAGCTATATTTTCACTTCACTTAGCTGGCGCCTCTTCTATACTTGCCTCAATAAAATTCATAACTACCATTATAAATATGCGAACCCCTGGAATTTCTTTTGATCGCCTTCCCTTATTCGTATGATCAGTATTTGTTACTGCTTTCCTTCTTATTCTCTCTCTACCAGTACTTGCAGGTGCAATAACAATGTTACTAACCGACCGAAAAGTTAATACAACTTTCTTTGACCCCGCTGGAGGAGGAGATCCGATC</t>
  </si>
  <si>
    <t>AAE0137</t>
  </si>
  <si>
    <t>Perknaster fuscus</t>
  </si>
  <si>
    <t>GAGCCTGAGCTGGTATGACAGGAACCGCAATGAGCGTAATTATACGAACAGAACTAGCACAACCAGGATCCCTCCTTCAAGACGACCAAATATATAATGTAATAGTTACTGCCCATGCTTTGGTTATGATATTCTTTATGGTCATGCCAATTATGATTGGAGGCTTTGGAAACTGATTAATACCATTAATGATAGGGGCCCCAGATATGGCTTTTCCCCGTTTAAACAACATGAGATTTTGACTAATCCCCCCCTCCTTTCTTCTTCTTTTAGCTTCTGCTGGAGTAGAAAGAGGGGCTGGCACAGGATGAACAATTTACCCCCCCCTATCTAGAAAACTCGCACACGCAGGGGGGTCCGTAGACTTAGCTATATTTTCACTTCACTTAGCTGGCGCCTCTTCTATACTTGCCTCAATAAAATTCATAACGACCATTATAAATATGCGAACCCCTGGAATTTCTTTTGATCGCCTTCCCTTATTCGTATGATCAGTATTTGTTACCGCTTTCCTTCTTATTCTCTCTCTACCAGTACTTGCTGGAGCAATAACAATGTTACTAACCGACCGAAAAGTTAATACAACTTTCTTTGATCCCGCTGGAGGAGGAGATCCTATC</t>
  </si>
  <si>
    <t>ACE8565</t>
  </si>
  <si>
    <t>AAI4466</t>
  </si>
  <si>
    <t>Echinoidea</t>
  </si>
  <si>
    <t>Echinothurioida</t>
  </si>
  <si>
    <t>Echinothuriidae</t>
  </si>
  <si>
    <t>Araeosoma</t>
  </si>
  <si>
    <t>GCGCCTGAGCAGGAATGGTTGGTACAGCTATGAGAGTTATTATTCGAGCTGAACTAGCTCAACCAGGATCACTTCTTCAAGACGACCAAATCTATAAAGTCATAGTTACAGCACACGCTCTAGTAATGATATTTTTCATGGTAATGCCAATAATGATTGGAGGCTTTGGAAATTGACTAATTCCTCTTATGATAGGAGCGCCAGATATGGCTTTCCCACGAATGAAAAAAATGAGTTTCTGATTAATCCCACCATCTTTCATTTTACTATTAGCCTCCGCAGGAGTAGAAAGAGGAGCTGGAACAGGATGAACCATTTACCCACCATTATCAAGGAATATTGCTCATGCTGGAGGATCAGTAGACCTAGCCATCTTCTCATTACATCTAGCAGGTGCTTCTTCAATTCTAGCCTCAATAAACTTTATTACCACAATTATAAAAATGCGAACCCCTGGAATGTCCTTTGACCGACTCCCACTATTTATATGGTCAGTATTTATTACTGCCTTCCTACTCCTTTTATCTCTCCCAGTATTAGCAGGTGCTATAACAATGCTCCTAACAGACCGTAATATTAAAACCACCTTCTTTGACCCAGCAGGAGGGGGAGATCCAATT</t>
  </si>
  <si>
    <t>GCGCCTGAGCAGGAATGGTTGGTACAGCTATGAGAGTTATTATTCGAGCTGAACTAGCTCAACCAGGATCACTTCTTCAAGACGACCAAATCTATAAAGTCATAGTTACAGCACACGCTCTAGTAATGATATTTTTCATGGTAATGCCAATAATGATTGGAGGCTTTGGAAATTGACTAATTCCTCTTATGATAGGAGCGCCAGACATGGCTTTCCCACGAATGAAAAAAATGAGTTTCTGATTAATCCCCCCATCTTTCATTTTATTACTAGCCTCCGCAGGAGTAGAAAGAGGAGCTGGAACAGGATGAACCATTTACCCACCATTATCAAGAAATATTGCCCATGCCGGGGGATCAGTAGACCTAGCCATCTTCTCACTACACCTAGCAGGTGCTTCTTCAATTCTGGCCTCAATAAACTTTATTACCACAATCATAAAAATGCGAACCCCTGGAATGTCCTTTGACCGACTCCCACTATTCATATGGTCAGTATTTATTACTGCCTTCCTCCTCCTCTTATCTCTACCCGTATTAGCAGGNGCNATAACAATGCTTCTAACAGACCGNAACATTAAAACTACCTTTTTTGACCCAGCAGGAGGAGGAGATCCAATT</t>
  </si>
  <si>
    <t>AAI4464</t>
  </si>
  <si>
    <t>Araeosoma owstoni</t>
  </si>
  <si>
    <t>GCGCCTGAGCAGGAATGGTTGGTACAGCTATGAGAGTTATTATTCGAGCTGAACTAGCCCAACCAGGATCACTTCTTCAAGACGACCAAATCTATAAAGTCATAGTTACAGCACACGCTCTAGTAATGATATTTTTCATGGTAATGCCAATAATGATTGGAGGCTTTGGAAATTGACTAATTCCTCTTATGATAGGAGCGCCAGATATGGCTTTCCCACGAATGAAAAAAATGAGTTTCTGATTAATCCCCCCATCTTTCATTTTACTACTAGCCTCCGCAGGAGTAGAAAGAGGAGCTGGAACAGGATGAACCATCTACCCACCACTATCAAGAAATATTGCTCATGCCGGAGGATCAGTAGACCTAGCCATCTTCTCATTACATCTAGCAGGGGCTTCTTCAATTCTAGCCTCAATAAACTTTATTACCACAATTATAAAAATGCGAACCCCTGGAATGTCCTTTGACCGACTCCCACTATTTATATGATCAGTATTTATTACTGCCTTCCTCCTCCTTTTATCTCTCCCAGTATTAGCAGGTGCTATAACAATGCTCCTAACAGACCGTAATATTAAAACCACCTTCTTTGACCCAGCAGGAGGAGGAGATCCAATT</t>
  </si>
  <si>
    <t>AAF4824</t>
  </si>
  <si>
    <t>AAD3101</t>
  </si>
  <si>
    <t>Solasteridae</t>
  </si>
  <si>
    <t>Solaster</t>
  </si>
  <si>
    <t>Solaster sp. AAF4824</t>
  </si>
  <si>
    <t>GTGCATGAGCTGGTATGACCGGAACAGCAATGAGAGTAATAATACGAACAGAACTTGCACAACCAGGATCCCTCCTCCAAGATGACCAAATATATAAAGTAATCGTAACAGCTCACGCCCTAGTAATGATATTTTTTATGGTAATGCCTATAATGATAGGAGGATTTGGAAAATGACTTATTCCCCTAATGATAGGTGCCCCTGATATGGCCTTCCCACGAATGAATAAAATGAGATTTTGACTAATACCTCCTTCTTTTATTCTACTTTTAGCATCTGCCGGAGTAGAGAGAGGAGCTGGGACAGGATGAACTATATACCCCCCACTTTCTAGAGGCTTAGCACACGCTGGGGGATCAGTTGACTTAGCTATATTTTCCCTTCATTTAGCAGGAGCCTCATCTATCCTAGCCTCCATAAAATTTATTACTACAGTTATAAAAATGCGCACACCAGGAATTACATTTGATCGACTTCCCTTATTTGTGTGATCAGTATTTGTTACCGCATTTCTTCTTCTATTATCCCTACCGGTACTAGCAGGAGCCATAACTATGTTATTAACAGATCGAAAAATAAACACAACATTCTTTGACCCAGCTGGGGGTGGTGACCCTATA</t>
  </si>
  <si>
    <t>Solaster paxillatus</t>
  </si>
  <si>
    <t>GTGCATGAGCTGGGATGGCCGGAACAGCAATGAGAGTAATAATACGAACAGAACTTGCACAACCAGGATCTCTCCTCCAAGACGACCAAATATATAAAGTAATTGTTACAGCTCATGCCCTAGTAATGATATTTTTTATGGTAATGCCCATAATGATAGGAGGATTTGGAAAATGACTTATACCACTAATGATAGGTGCCCCAGATATGGCCTTCCCGCGAATGAATAAAATGAGATTTTGATTAATCCCTCCTTCTTTTATTCTACTTTTAGCATCTGCCGGAGTAGAAAGGGGAGCTGGAACAGGATGAACTATATATCCCCCACTTTCTAGAGGCTTAGCACACGCTGGGGGATCAGTTGACTTAGCAATATTCTCTCTTCACTTAGCAGGAGCCTCATCTATCTTAGCCTCCATAAAATTTATAACTACTGTTATAAAAATGCGTACACCAGGAATTACATTTGACCGACTCCCCTTATTTGTATGATCAGTATTTGTTACTGCATTCCTTCTCCTCTTATCCTTACCAGTACTAGCTGGAGCCATAACTATGTTACTTACAGATCGAAAAATTAACACAACATTCTTTGACCCTGCAGGAGGGGGTGACCCTATT</t>
  </si>
  <si>
    <t>AAF4823</t>
  </si>
  <si>
    <t>Solaster sp. AAF4823</t>
  </si>
  <si>
    <t>GTGCATGAGCTGGTATGACCGGGACAGCAATGAGAGTAATAATACGAACAGAACTTGCACAACCAGGATCCCTCCTCCAAGATGACCAAATATATAAAGTAATCGTAACAGCTCACGCCCTAGTAATGATATTTTTTATGGTAATGCCTATAATGATAGGAGGATTTGGAAAATGACTTATTCCCCTAATGATAGGTGCCCCTGATATGGCCTTCCCACGAATGAATAAAATGAGATTTTGACTAATACCCCCTTCTTTTATTCTACTTTTGGCATCTGCCGGAGTAGAGAGAGGAGCTGGAACAGGATGAACCATATACCCCCCACTTTCTAGAGGCTTAGCACACGCTGGGGGATCAGTTGACTTAGCAATATTTTCCCTTCACCTAGCAGGAGCCTCATCTATCCTAGCCTCCATAAAATTTATAACTACAGTTATAAAAATGCGCACGCCAGGAATTACATTTGATCGACTTCCCTTATTTGTCTGATCAGTATTTGTTACCGCATTTCTTCTTCTATTATCTCTACCGGTACTAGCTGGAGCCATAACTATGTTATTAACAGATCGAAAAATAAACACAACATTCTTTGACCCAGCTGGGGGTGGTGACCCTATA</t>
  </si>
  <si>
    <t>ACJ9841</t>
  </si>
  <si>
    <t>AAI1826</t>
  </si>
  <si>
    <t>Spinulosida</t>
  </si>
  <si>
    <t>GAGCCTGGGCCGGAATGGTTGGAACAGCCATGAGAGTTATAATACGAACAGAATTAGCCCAGCCCGGATCCCTACTTCAAGATGATCAAATATATAAAGTAATAGTAACAGCTCACGCTTTAGTAATGATATTTTTTATGGTGATGCCAATCATGATTGGAGGATTTGGAAACTGATTAGTCCCCTTAATGATTGGAGCCCCCGATATGGCCTTCCCACGAATGAACAAAATGAGATTTTGACTAATACCCCCATCATTTCTGCTACTCCTAGCCTCTGCCGGGGTAGAAAGAGGAGCTGGTACTGGTTGAACAATATATCCCCCACTATCTAGTGGATTAGCCCACGCAGGAGGATCTGTAGACCTCGCAATATTTTCACTCCATCTAGCTGGGGCATCTTCAATTCTCGCCTCCATCAAATTTATCACCACAATAATAAAAATGCGCACCCCTGGCGTATCATTCGACCGATTACCTTTATTCGTCTGGTCAATACTTGTCACAACTTTCCTTCTCCTTCTCTCACTACCCGTACTAGCAGGTGCAATCACCATGTTACTAACAGACCGAAAAGTAAAAACTACTTTCTTTGACCCTGCAGGAGGAGGAGACCCAATT</t>
  </si>
  <si>
    <t>Echinasteridae</t>
  </si>
  <si>
    <t>Henricia</t>
  </si>
  <si>
    <t>Henricia sp. AAI1826</t>
  </si>
  <si>
    <t>GAGCCTGGGCCGGAATGGTTGGAACAGCCATGAGAGTTATAATACGAACAGAGTTAGCCCAGCCCGGATCCCTACTTCAAGATGACCAAATATACAAAGTAATAGTAACAGCTCACGCTTTAGTTATGATATTTTTTATGGTTATGCCAATTATGATCGGAGGATTTGGAAACTGACTAGTCCCCTTAATGATTGGTGCCCCCGATATGGCCTTCCCACGAATGAACAAAATGAGATTTTGACTAATACCCCCATCATTTCTCCTACTCCTAGCCTCTGCCGGGGTAGAAAGAGGAGCTGGTACTGGTTGAACAATATATCCCCCACTATCTAGTGGATTAGCCCACGCAGGGGGATCTGTAGACCTCGCAATATTCTCACTCCATCTAGCTGGGGCATCTTCAATTCTCGCCTCCATTAAATTTATCACCACAATAATAAAAATGCGCACCCCTGGTGTGTCCTTTGACCGGTTACCTTTATTCGTCTGGTCAATATTTGTCACAACTTTCCTTCTCCTTCTATCACTACCAGTACTAGCAGGTGCAATCACCATGTTATTGACTGACCGAAAAGTAAAAACCACTTTCTTTGACCCTGCAGGAGGAGGGGACCCAATT</t>
  </si>
  <si>
    <t>AAI6803</t>
  </si>
  <si>
    <t>Henricia compacta</t>
  </si>
  <si>
    <t>GAGCCTGGGCCGGAATGGTTGGAACAGCCATGAGAGTTATAATACGAACAGAATTAGCCCAGCCCGGATCCCTGCTACAAGATGATCAAATATACAAAGTAATAGTAACAGCTCACGCTTTAGTTATGATATTTTTTATGGTGATGCCAATCATGATTGGAGGATTTGGAAACTGATTAGTCCCCTTAATGATTGGAGCCCCCGATATGGCCTTCCCACGAATGAACAAAATGAGATTTTGACTAATACCCCCATCATTTCTGCTACTCCTAGCCTCTGCTGGGGTAGAAAGAGGAGCTGGTACCGGTTGAACAATATATCCCCCACTATCTAGTGGATTAGCCCACGCAGGGGGATCTGTAGACCTCGCAATATTCTCACTCCATCTAGCTGGGGCATCCTCAATTCTCGCCTCCATTAAATTTATCACCACAATAATAAAAATGCGCACCCCTGGTGTATCCTTCGACCGATTACCTTTATTCGTCTGGTCCATATTTGTCACAACTTTCCTTCTCCTTCTCTCACTACCCGTACTAGCAGGTGCAATCACCATGTTATTAACAGACCGAAAAGTAAAAACTACTTTCTTTGACCCTGCAGGAGGAGGAGACCCAATT</t>
  </si>
  <si>
    <t>AAZ6453</t>
  </si>
  <si>
    <t>AAT9494</t>
  </si>
  <si>
    <t>Ophiuroidea</t>
  </si>
  <si>
    <t>Ophiurida</t>
  </si>
  <si>
    <t>GGGCTTGAGCCGGGACTGTAGGGGCTGCAATGAGAAAAATTATTCGAGTAGAACTCTCACAACCGGGATCTCTTATACAAAAAGATCAAACCTATAAAGTAATAGTTACAGCTCATGCCTTCGTTATGATATTTTTTATGGTGATGCCCATAATGATAGGGGGATTTGGAAAATGATTAGTGCCGTTAATGATTGGCGCACCAGACATGGCTTTTCCTCGAATGAATAAAATGAGGTTCTGACTAATCCCCCCATCATTTTTGTTATTAATAGCTTCTGCAGGAAAAGAAAGAGGAGTAGGGACAGGTTGAACAGTATACCCCCCTTTATCCGGCCCAGTCGCCCACGCTGGTGGCTGTGTTGACCTAGCTATATTTTCTCTTCACTTAGCTGGGGCTTCTTCAATAATGGCCTCAATTAATTTTATTACTACAATAATCAACATGCGTGCCCCCGGTATGACAATGGATCGAACCCCACTATTTGTATGATCTATTCTTATAACAACATTTTTGCTACTTTTATCCCTCCCAGTTTTAGCAGGGGCCATTACAATGTTACTAACAGATCGAAAAATAAATACATCCTTTTTTGACCCAACTGGAGGTGGTGATCCCATT</t>
  </si>
  <si>
    <t>GAGCCTGAGCCGGAACTGTAGGAACCGCAATGAGGAAAATTATTCGAGTAGAACTCTCACAACCAGGATCGCTTATACAAAAAGATCAGACCTATAAAGTTATAGTGACAGCTCATGCCTTCGTTATGATATTTTTCATGGTAATGCCTATAATGATAGGGGGCTTTGGAAAATGATTAGTTCCGTTAATGATCGGAGCACCAGACATGGCTTTCCCACGAATGAATAAAATGAGCTTCTGACTAATTCCTCCATCATTTTTATTATTAATAGCTTCTGCAGGAAAAGAAAGAGGAGTCGGAACAGGTTGAACAGTATACCCCCCTTTATCTGGCCCAGTCGCCCACGCTGGGGGCTGTGTTGATCTAGCTATTTTTTCTCTTCATTTAGCTGGAGCTTCTTCAATTATGGCTTCAATTAATTTTATTACTACAATAATTAACATGCGTGCTCCAGGTATGACTATGGATCGGACCCCACTATTTGTATGATCCATTCTTATAACAACATTTTTATTACTATTATCCCTTCCAGTCTTAGCAGGGGCTATTACAATGCTACTAACAGATCGAAAAATAAATACATCCTTTTTTGATCCTACTGGAGGGGGTGACCCTATT</t>
  </si>
  <si>
    <t>AAF8902</t>
  </si>
  <si>
    <t>GGGCTTGAGCCGGGACTGTAGGGGCTGCAATGAGAAAAATTATTCGAGTAGAACTCTCACAACCCGGATCTCTTATACAAAAAGATCAAACCTATAAAGTAATAGTTACAGCTCATGCCTTCGTCATGATATTTTTTATGGTGATGCCTATAATGATAGGAGGATTTGGAAAATGATTAGTACCATTAATGATTGGCGCACCAGACATGGCTTTTCCACGAATGAATAAAATGAGGTTCTGACTAATTCCCCCATCATTTTTGTTATTAATAGCTTCTGCAGGTAAAGAAAGAGGAGTAGGGACAGGTTGAACAGTATACCCCCCTTTATCCGGCCCAGTCGCCCACGCTGGTGGCTGTGTTGACCTGGCTATCTTTTCTCTTCACTTAGCCGGAGCTTCTTCAATAATGGCCTCAATTAACTTTATTACTACAATAATCAACATGCGTGCTTCCGGTATGACAATGGATCGAACCCCACTATTTGTATGGTCTATTCTTATAACAACATTTTTGCTACTTTTATCCCTCCCAGTTTTAGCAGGGGCCATTACAATGTTACTAACAGATCGAAAAATAAATACATCCTTTTTTGACCCAACTGGAGGTGGTGATCCCATT</t>
  </si>
  <si>
    <t>ABW1983</t>
  </si>
  <si>
    <t>AAE2388</t>
  </si>
  <si>
    <t>GAGCATGAGCCGGCATGGTAGGCACAGCGATGAGAGTAATCATACGAACAGAACTGGCCCAACCAGGCTCCCTTCTTCAGGACGACCAAATATACAACGTTATAGTTACAGCCCACGCTTTAGTAATGATATTTTTTATGGTGATGCCAATAATGATTGGAGGCTTTGGAAATTGATTAATTCCCCTTATGATCGGGGCCCCTGATATGGCTTTTCCTCGGATGAACAATATGAGTTTTTGATTAATCCCCCCCTCTTTTCTTCTTCTTTTAGCCTCAGCTGGTGTCGAAAGAGGAGCAGGTACCGGCTGAACAATATATCCCCCACTTTCTAGAGGCTTAGCACACGCCGGAGGCTCCGTAGATTTGGCAATTTTTTCACTACATCTTGCCGGTGCATCATCAATACTTGCCTCAATTAAATTTATTACTACAATAATAAAAATGCGAACCCCCGGTATATCCTTTGATCGGCTTCCTTTATTCGTATGATCAGTCTTCGTAACAGCCTTTCTTTTACTCTTGTCTCTCCCAGTACTTGCCGGAGCTATAACAATGCTATTAACAGATCGGAACATTAACACTACTTTCTTTGATCCCGCCGGTGGGGGAGATCCAATC</t>
  </si>
  <si>
    <t>GAGCATGAGCTGGTATGGTAGGCACAGCAATGAGAGTAATTATACGAACAGAACTGGCCCAACCAGGCTCCCTTCTTCAGGACGACCAAATATACAAAGTTATAGTAACAGCCCACGCTTTAGTAATGATATTTTTTATGGTAATGCCAATAATGATTGGGGGCTTTGGAAATTGGTTAATTCCCCTTATGATCGGAGCCCCTGATATGGCTTTTCCTCGAATGAACAATATGAGTTTTTGACTAATTCCTCCCTCTTTTCTTCTTCTTTTAGCCTCGGCTGGGGTCGAAAGAGGAGCAGGTACCGGTTGAACAATCTACCCCCCTCTTTCTAGAGGATTAGCACACGCCGGAGGCTCCGTAGATTTAGCAATCTTTTCACTGCATCTTGCCGGTGCATCCTCAATACTTGCCTCAATTAAATTTATTACCACAATAATAAAAATGCGAACCCCCGGTATATCCTTTGATCGACTTCCCTTATTCGTCTGATCGGTCTTCGTAACAGCCTTTCTTCTTCTTTTGTCTCTTCCAGTACTTGCCGGGGCTATAACAATGCTATTAACAGACCGAAACATTAATACCACTTTCTTTGACCCCGCCGGTGGGGGAGATCCAATC</t>
  </si>
  <si>
    <t>AAO2072</t>
  </si>
  <si>
    <t>GAGCATGAGCTGGCATGGTAGGCACAGCAATGAGAGTAATTATACGAACAGAACTGGCCCAACCAGGCTCCCTTCTTCAGGACGACCAAATATACAACGTTATAGTTACAGCCCACGCTTTAGTAATGATATTTTTTATGGTAATGCCAATAATGATTGGAGGCTTTGGAAATTGATTAATTCCCCTTATGATAGGAGCCCCTGATATGGCTTTTCCTCGAATGAACAATATGAGCTTTTGATTAATCCCCCCCTCTTTTCTTCTTCTTTTAGCCTCAGCTGGAGTCGAAAGAGGAGCAGGTACCGGCTGAACAATATATCCCCCTCTTTCTAGAGGATTAGCACACGCCGGAGGCTCCGTAGATTTGGCAATTTTTTCACTACATCTTGCCGGTGCATCATCAATACTTGCCTCAATTAAATTTATTACTACAATAATAAAAATGCGAACCCCCGGTATATCCTTTGATCGACTTCCCTTATTCGTCTGATCAGTCTTCGTAACAGCTTTTCTTCTACTTTTGTCTCTTCCAGTACTTGCCGGAGCTATAACAATGCTATTAACAGATCGAAACATTAATACTACTTTCTTTGATCCCGCCGGTGGGGGAGATCCAATC</t>
  </si>
  <si>
    <t>AAV4084</t>
  </si>
  <si>
    <t>AAD6580</t>
  </si>
  <si>
    <t>Cidaroida</t>
  </si>
  <si>
    <t>Cidaridae</t>
  </si>
  <si>
    <t>Notocidaris</t>
  </si>
  <si>
    <t>GGGCCTGAGCAGGCATGGTCGGAACAGCCATGAGAGTTATAATCCGAGCAGAACTAGCACAACCCGGCTCCCTACTACAAGACGACCAAATCTACAACGTTATTGTAACCGCACATGCCCTAGTAATGATTTTTTTCATGGTCATGCCAATCATGATTGGTGGATTCGGAAACTGACTAATCCCACTAATGATTGGCGCACCAGACATGGCTTTTCCACGGATGAAAAAAATGAGATTTTGATTACTCCCTCCATCATTTATTCTACTACTCTCCTCCGCCGGAATAGAAAGAGGAGCAGGAACAGGATGAACCATCTACCCCCCACTATCAAGAAACTTAGCACATGCCGGAGGATCAGTAGACCTAGCAATCTTTTCACTACACCTAGCAGGTGCATCATCAATACTAGCCTCAATAAATTTTATTACAACCATTATTAACATGCGAACTCCTGGAGTCTCCTTTGACCGTCTCCCCCTATTTGTATGATCAGTATTTATCACAGCCTTCCTACTTTTACTCTCCTTACCCGTATTAGCTGGAGCTATAACAATGCTCCTAACAGACCGAAACATTAAAACAACATTCTTTGACCCAGCAGGAGGAGGAGATCCCATC</t>
  </si>
  <si>
    <t>GAGCCTGAGCAGGCGTAGTCGGAACAGCCATGAGAGTTATAATCCGAGCAGAACTAGCACAACCTGGCTCCCTACTACAAGACGACCAAATCTACAACGTCATTGTAACTGCACACGCCCTAGTAATGATTTTTTTCATGGTAATGCCAATCATGATTGGAGGATTTGGAAACTGATTAATCCCACTAATGATAGGCGCACCAGATATGGCCTTTCCACGAATGAAAAAAATGAGATTCTGATTAATCCCCCCATCATTTATTCTACTACTCGCTTCCGCCGGAGTAGAAAGAGGAGCAGGGACAGGATGAACCCTCTACCCCCCACTATCAAGAAACTTAGCACATGCCGGAGGGTCAGTAGACCTAGCAATCTTTTCACTACACCTAGCAGGTGCATCATCAATACTAGCCTCAATAAATTTTATTACAACCATTATCAACATGCGAACCCCTGGAGTCTCCTTTGACCGGCTCCCCCTATTTGTATGATCAGTATTTGTTACAGCCTTCCTACTTTTACTTTCCTTACCTGTATTAGCTGGAGCTATAACAATGCTTTTAACAGACCGAAACATTAAAACAACATTCTTTGACCCAGCAGGAGGGGGAGACCCCATT</t>
  </si>
  <si>
    <t>AAV3348</t>
  </si>
  <si>
    <t>Stereocidaris</t>
  </si>
  <si>
    <t>GGGCCTGAGCAGGCATGGTCGGAACAGCCATGAGAGTTATAATCCGAGCAGAACTAGCACAACCCGGCTCCCTACTACAAGATGACCAAATCTACAACGTGATTGTAACTGCACATGCCCTAATAATGATTTTTTTCATGGTAATGCCAATCATGATTGGTGGATTTGGAAACTGACTAATCCCACTAATGATAGGCGCACCAGACATGGCTTTTCCACGGATGAAAAAAATGAGATTCTGATTAATCCCTCCATCCTTCATTCTATTACTTTCTTCCGCCGGAATAGAAAGAGGAGCAGGAACAGGATGAACCATCTACCCCCCACTATCAAGAAACTTAGCACATGCCGGAGGATCAGTAGACCTAGCAATCTTTTCATTGCACCTAGCAGGTGCATCATCAATACTAGCCTCAATAAATTTTATTACAACTATTATTAACATGCGAACTCCTGGAGTCTCCTTTGACCGTCTCCCCCTATTTGTATGATCAGTATTTATTACAGCCTTCCTACTTTTACTCTCCTTACCCGTATTAGCTGGAGCTATAACAATGCTCCTAACAGACCGAAACATTAAAACAACATTCTTTGATCCAGCAGGAGGAGGAGACCCCATC</t>
  </si>
  <si>
    <t>ABY6858</t>
  </si>
  <si>
    <t>AAE7308</t>
  </si>
  <si>
    <t>Euryalida</t>
  </si>
  <si>
    <t>Gorgonocephalidae</t>
  </si>
  <si>
    <t>Gorgonocephalus</t>
  </si>
  <si>
    <t>Gorgonocephalus arcticus</t>
  </si>
  <si>
    <t>GCGCATGAGCTGGAACAGTAGGAACAGCAATGAGAAAAATTATTCGAGTGGAATTATCCCAACCAGGATCTTTAATACAAAAAGACCAAACCTACAAAGTAATGGTTACATCTCATGCACTTATTATGATTTTTTTTATGGTAATGCCCATAATGATAGGAGGGTTTGGAAAATGACTAGTTCCTTTAATGATAGGAGCTCCTGATATGGCATTCCCCCGAATGAAAAAAATGAGATTTTGACTAATTCCCCCTTCATTTTTACTTCTTCTTGCATCAGCTGGAAAAGAAAGAGGAGTTGGAACCGGATGAACTTTATACCCTCCATTATCTGGACCTACAGCTCATAGAGGAGGCTGTGTTGATCTAGCAATTTTCTCTATACACCTAGCAGGTGCTTCTTCAATAATGGCTTCAATCAAATTTATTACAACTATTTTCAATATGCGAGCTCCAGGAATGAGACTTGACCGAACCCCTTTATTTGTCTGATCTATATTAATAACTACATTCCTTTTATTATTATCCCTACCAGTTCTTGCAGGAGCAATAACCATGCTTCTAACAGATCGAAAAATAAAAACCACATTTTTTGATCCTACTGGTGGAGGAGATCCAATT</t>
  </si>
  <si>
    <t>Gorgonocephalus eucnemis</t>
  </si>
  <si>
    <t>GTGCTTGGGCTGGAACAGTAGGAACAGCAATGAGAAAAATTATTCGAGTAGAATTATCCCAACCAGGATCTTTAATCCAAAAAGACCAAACCTACAAAGTAATGGTTACATCTCATGCACTTATTATGATTTTCTTTATGGTAATGCCTATAATGATTGGAGGATTTGGAAAATGACTAGTCCCTTTGATGATAGGAGCTCCTGATATGGCATTCCCCCGAATGAAAAAAATGAGATTTTGACTAATACCACCTTCATTTTTACTTCTTCTAGCATCAGCTGGAAAAGAAAGAGGAGTTGGAACAGGATGAACTCTATACCCTCCATTATCTGGTCCTACAGCTCATAGAGGAGGCTGTGTTGATCTAGCAATTTTCTCTATTCACCTAGCAGGTGCTTCTTCAATAATGGCTTCAATAAATTTTATTTCAACTATTTTCAATATGCGAGCTCCAGGAATGAGATTAGACCGAACCCCTTTATTTGTATGATCTATATTAATAACCACATTCCTTTTATTATTATCCCTTCCTGTCCTTGCAGGAGCAATAACCATGCTTCTAACAGACCGAAAAATAAAAACCACATTTTTTGACCCTACTGGTGGAGGAGATCCAATT</t>
  </si>
  <si>
    <t>AAI5449</t>
  </si>
  <si>
    <t>GNGCATGAGCTGGAACAGTAGGAACAGCAATGAGAAAAATTATTCGAGTAGAATTATCCCAACCAGGATCTTTAATACAAAAAGACCAAACCTACAAAGTAATGGTCACATCTCATGCACTTATTATGATTTTCTTTATGGTAATGCCTATAATGATAGGAGGGTTTGGAAAATGACTAGTTCCNTTAATGATAGGAGCTCCCGATATGGCATTCCCCCGAATGAAAAAAATGAGATTTTGACTAATCCCCCCCTCATTTTTACTTCTCCTTGCATCAGCTGGAAAAGAAAGAGGAGTTGGAACCGGATGAACTTTATATCCTCCACTATCAGGACCCACAGCTCATAGAGGAGGCTGTGTTGATCTAGCAATTTTCTCTATACACCTAGCAGGTGCTTCTTCAATAATGGCTTCAATCAAATTTATTACAACTATTTTTAATATGCGAGCTCCAGGGATGAGACTAGACCGAACCCCTTTATTTGTCTGATCTATATTAATAACTACATTCCTTTTATTATTATCCTTACCAGTTCTTGCAGGAGCAATAACTATGCTTCTAACAGACCGAAACATAAAAACCACATTTTTTGATCCCACNGGTGGAGGAGATCCAATT</t>
  </si>
  <si>
    <t>ACM2944</t>
  </si>
  <si>
    <t>AAC1442</t>
  </si>
  <si>
    <t>GTGCCTGAGCCGGCACTGTCGGAACAGCAATGAGAAAAATAATTCGTGTAGAACTGTCCCAACCAGGCTCACTAATCCAAGATGACCAAGTATATAATGTCATGGTTACTGCCCATGCCTTCGTAATGATATTTTTTATGGTCATGCCAATAATGATAGGAGGATTCGGAAAATGATTAGTCCCTCTTATGATAGGAGCACCTGATATGGCATTCCCACGAATGAATAAAATGAGTTTTTGGCTTATCCCCCCTTCATTTTTACTACTAATTGCCTCAGCTGGAAAAGAAAGAGGAGTAGGAACAGGATGAACATTATACCCCCCCCTTTCAAGAACTATAGCTCACGCAGGGGGATGCGTTGACTTAGCCATCTTTTCTCTTCATCTAGCCGGAGCCTCTTCAATTATGGCCTCAATTAAATTTATAACAACAATTATAAAAATGCGAGCCCCAGGTATGTCAATGGACCGACTCCCCCTCTTTATATGATCAATCTTTATTACAACCATATTACTTCTTCTATCACTACCAGTACTAGCCGGTGCAATAACAATGTTACTTACTGACCGCAAAATTAATACAACCTTTTTTGACCCAACAGGAGGAGGAGACCCCATT</t>
  </si>
  <si>
    <t>GTGCTTGAGCAGGAACTGTTGGAACAGCCATGAGAAAAATAATTCGTGTAGAATTATCCCAACCAGGTTCACTAATACAAGATGACCAAGTTTATAATGTTATGGTCACTGCCCATGCCTTCGTAATGATATTTTTTATGGTAATGCCAATAATGATTGGTGGATTCGGAAAATGATTAGTACCCCTCATGATAGGAGCTCCTGATATGGCATTCCCACGAATGAACAAAATGAGCTTTTGGCTTATCCCTCCTTCATTTTTATTATTAATAGCCTCAGCAGGAAAAGAAAGAGGAGTAGGGACAGGGTGAACATTATACCCCCCACTTTCTAGGACCATAGCCCACGCAGGAGGATGTGTAGATTTAGCTATTTTTTCCCTGCATCTAGCCGGAGCTTCATCTATTATGGCCTCAATTAAATTTATTACCACAATTATAAAAATGCGAGCCCCAGGTATGACAATGGATCGGCTACCCCTTTTTATATGGTCAATATTTATTACAACTATATTACTTCTTCTATCACTCCCAGTATTAGCCGGTGCAATAACAATGTTACTCACTGACCGTAAAATTAATACAACATTCTTTGACCCAACAGGAGGAGGAGACCCCATC</t>
  </si>
  <si>
    <t>AAE5170</t>
  </si>
  <si>
    <t>GTGCCTGAGCTGGCACTGTCGGAACAGCAATGAGAAAAATAATTCGTGTAGAACTATCCCAACCAGGCTCACTAATCCAAGACGACCAAGTATATAATGTCATGGTTACTGCCCATGCCTTCGTAATGATATTCTTTATGGTCATGCCAATAATGATAGGAGGATTCGGAAAATGATTAGTCCCTCTTATGATAGGGGCACCTGATATGGCATTCCCACGAATGAATAAAATGAGTTTTTGACTTATACCCCCTTCATTTTTACTACTAATTGCCTCAGCTGGAAAAGAAAGAGGAGTAGGAACAGGATGAACATTATACCCCCCCCTCTCAAGAACTATAGCTCACGCAGGCGGATGTGTCGACTTAGCCATCTTTTCTCTTCATCTAGCCGGAGCCTCATCAATTATGGCTTCAATTAAATTTATAACAACAATTATAAAAATGCGAGCCCCAGGTATGTCAATGGACCGCCTACCCCTTTTTATATGATCAATCTTTATTACAACCATACTACTTCTTCTCTCGCTACCAGTACTAGCTGGTGCAATAACAATGTTACTTACTGACCGCAAAATTAATACAACATTTTTTGACCCAACAGGAGGAGGAGACCCCATT</t>
  </si>
  <si>
    <t>ABZ3687</t>
  </si>
  <si>
    <t>AAM4503</t>
  </si>
  <si>
    <t>Ophiacanthidae</t>
  </si>
  <si>
    <t>Ophiacantha</t>
  </si>
  <si>
    <t>Ophiacantha sp. A</t>
  </si>
  <si>
    <t>GAACTTGAGCTGGTTCAGTCGGGACTGCAATGAGTAATATAATTCGGGTTGAGCTTTCTCAGCCTGGCTCGTTAATTCAAGACGATCAAGTTTATAATGTAATGGTTACTTCTCATGCTCTAGTTATGATTTTCTTTATGGTAATGCCCATAATGATCGGAGGATTTGGTAATTGGCTAGTTCCTCTTATGATCGGTTCTCCTGATATGATTTTTCCTCGGATGAACAATATGAGGTTTTGGTTAATCCCCCCCTCCTTCATTTTATTAATTACTTCTGCGGGTAAAGAGAGAGGAGTTGGGACAGGGTGGACACTTTATCCTCCATTATCTAGATCTGTGGCTCATGCAGGGGGAAGCGTTGATTTGGCAATTTTCTCTCTTCATTTAGCGGGGGCTTCTTCTATTATGGCTTCAATAAATTTTATTACTACAATAATAAAAATGCGTGTTCCAGGGATGAGAATGGATTGTCTCCCCCTTTTTGTTTGATCAATTTTGATTACTACTGTATTACTCTTATTATCTTTACCTGTATTAGCTGGGGCTATCACAATGTTATTAACGGATCGTAATATTAACACAACGTTTTTTGATCCTACTGGTGGAGGAGATCCCATT</t>
  </si>
  <si>
    <t>Ophiomitrella</t>
  </si>
  <si>
    <t>Ophiomitrella sp. MoV 5488</t>
  </si>
  <si>
    <t>GGACTTGAGCTGGTTCAGTTGGGACTGCAATGAGTAATATAATTCGGGTTGAGCTTTCCCAACCTGGCTCATTAATTCAAGATGACCAAGTCTATAATGTGATGGTTACTTCTCATGCTCTAGTTATGATTTTCTTTATGGTGATGCCCATAATGATTGGGGGATTTGGTAATTGGTTAGTTCCTCTTATGATTGGTTCTCCTGATATGATTTTTCCTCGAATGAATAATATGAGGTTTTGGCTAATCCCCCCCTCCTTTATTTTATTAATTACTTCTGCGGGTAAAGAAAGAGGAGTTGGGACAGGGTGGACGCTTTATCCTCCATTATCTAGATCTGTGGCTCATGCAGGGGGAAGTGTTGATTTGGCAATTTTTTCTCTTCATTTAGCTGGGGCTTCTTCTATTATGGCTTCAATAAATTTTATTACTACAATAATAAAAATGCGTGTTTCAGGGATGAGAATGGATTGTTTACCCCTTTTTGTTTGATCAATCTTGATTACTACTGTGTTACTTTTGTTGTCCTTACCTGTATTAGCGGGGGCTATCACAATGTTATTAACAGATCGTAATATTAATACAACGTTTTTTGATCCTACTGGTGGAGGAGACCCCATT</t>
  </si>
  <si>
    <t>AAM4500</t>
  </si>
  <si>
    <t>Ophiacantha sp. MoV 4536</t>
  </si>
  <si>
    <t>GAACTTGAGCTGGCTCAGTCGGGGCTGCAATGAGTAATATAATTCGGGTTGAGCTTTCTCAGCCTGGCTCATTAATTCAAGACGATCAAGTTTATAACGTGATGGTTACTTCTCATGCTTTAGTTATGATTTTCTTTATGGTAATGCCTATAATGATCGGAGGATTTGGTAATTGGTTAGTCCCTCTTATGATTGGTTCTCCTGATATGATTTTTCCTCGGATGAACAATATGAGGTTTTGGTTAATTCCCCCTTCTTTTATTTTATTAATTACTTCTGCGGGTAAAGAGAGAGGAGTTGGGACAGGGTGGACACTTTATCCTCCATTATCTAGATCTGTGGCTCATGCAGGGGGAAGTGTTGATTTGGCAATTTTCTCTCTTCATTTAGCGGGAGCTTCTTCTATTATGGCTTCAATAAATTTTATTACTACAATAATAAAAATGCGTGTTCCAGGGATGAGAATGGATTGTCTCCCCCTTTTTGTTTGATCAATTTTGATTACTACTGTATTACTTTTATTATCTTTACCTGTATTAGCTGGGGCTATCACAATGCTATTAACAGATCGTAATATCAATACAACGTTTTTTGATCCTACTGGTGGAGGAGACCCCATT</t>
  </si>
  <si>
    <t>AAF4150</t>
  </si>
  <si>
    <t>GGACTTGAGCTGGTTCAGTTGGGGCTGCAATGAGTAATATAATTCGGGTTGAGCTTTCTCAGCCTGGTTCATTAATTCAAGACGATCAAGTTTATAATGTAATGGTTACTTCTCATGCTCTAGTTATGATTTTCTTTATGGTAATGCCCATAATGATTGGAGGATTTGGTAATTGGCTAGTTCCTCTTATGATCGGTTCTCCTGATATGATTTTTCCTCGGATGAACAATATGAGGTTTTGGTTAATTCCCCCCTCCTTCATTTTATTAATCACTTCTGCGGGTAAAGAGAGAGGAGTTGGGACAGGGTGGACACTTTATCCTCCATTATCTAGATCTGTGGCTCATGCAGGGGGAAGTGTTGATTTGGCAATTTTCTCTCTTCATTTAGCGGGGGCTTCTTCTATTATGGCTTCAATAAATTTTATTACTACAATAATAAAAATGCGTGTTCCAGGGATGAGAATGGATTGCCTCCCCCTTTTTGTTTGATCAATTTTGATTACTACTGTGTTACTTTTATTATCTTTACCTGTATTAGCTGGGGCTATTACAATGTTATTAACAGATCGTAATATTAATACAACATTTTTTGATCCTACTGGTGGAGGAGACCCCATT</t>
  </si>
  <si>
    <t>AAD9432</t>
  </si>
  <si>
    <t>GAACTTGAGCTGGTTCAGTCGGGGCTGCAATGAGTAATATAATTCGGGTTGAGCTTTCTCAGCCTGGTTCATTAATTCAAGATGACCAAGTTTATAATGTAATGGTCACTTCTCATGCTCTAGTTATGATTTTCTTTATGGTAATGCCCATAATGATTGGAGGATTTGGTAATTGGTTAGTTCCTCTTATGATCGGTTCTCCTGATATGATTTTTCCTCGGATGAACAATATGAGATTTTGGTTAATCCCCCCCTCTTTCATTTTATTAATTACTTCTGTAGGTAAAGAGAGAGGAGTTGGGACAGGGTGGACACTTTATCCTCCATTATCAAGATCTGTGGCTCATGCAGGAGGAAGCGTTGATTTGGCAATTTTCTCTCTTCATTTAGCGGGAGCTTCTTCTATTATGGCTTCAATAAATTTTATTACTACAATAATAAAAATGCGTGTTCCAGGGATGAGAATGGATTGCCTCCCCCTTTTTGTTTGATCAATTTTGATTACTACTGTGTTATTATTGTTATCTTTACCTGTATTAGCCGGGGCTATTACAATGCTATTAACAGATCGTAATATTAATACAACATTTTTTGATCCTACTGGTGGAGGAGATCCTATT</t>
  </si>
  <si>
    <t>ACY7948</t>
  </si>
  <si>
    <t>AAW4729</t>
  </si>
  <si>
    <t>Paxillosida</t>
  </si>
  <si>
    <t>Astropectinidae</t>
  </si>
  <si>
    <t>Astropecten</t>
  </si>
  <si>
    <t>Astropecten irregularis</t>
  </si>
  <si>
    <t>GGGCTTGAGCTGGAATGGTTGGAACAGCAATGAGAGTTATAATTCGAACCGAATTAGCCCAACCAGGATCCTTACTTCAAGACGACCAAATCTATAAAGTAATCGTTACAGCCCATGCCTTAGTAATGATTTTTTTCATGGTAATGCCCATTATGATTGGGGGATTTGGGAATTGACTTATCCCTTTGATGATAGGAGCCCCTGATATGGCTTTTCCACGAATGAATAACATGAGCTTTTGGCTGATTCCCCCATCTTTTCTTCTCCTTGTAGCTTCCGCTGGGGTGGAAAGGGGAGCAGGAACAGGATGAACTATTTATCCACCCCTATCTAGAGGTTTAGCCCACGCCGGAGGATCTGTTGATCTTGCCATTTTTTCCCTTCACCTTGCTGGTGCCTCTTCAATACTAGCCTCAATCAACTTTATCACCACCGTGATAAAAATGCGAACCCCTGGTATTTCTTTTGACCGCCTACCTCTTTTTGTGTGGTCAGTATTTGTTACAGCGTTTCTTCTTCTTCTATCCCTTCCAGTCTTAGCCGGAGCAATCACTATGCTTCTCACCGACCGAAATGTAAAAACCACTTTCTTTGACCCTGCTGGTGGTGGAGACCCAATC</t>
  </si>
  <si>
    <t>Astropecten irregularis 2</t>
  </si>
  <si>
    <t>GAGCTTGAGCTGGTATGGTTGGAACCGCAATGAGAGTTATAATCCGAACTGAATTGGCCCAACCCGGATCTTTACTTCAAGACGACCAAATCTATAAAGTAATTGTTACAGCCCACGCTTTAGTAATGATTTTTTTTATGGTAATGCCCATCATGATTGGGGGCTTTGGAAACTGGCTTATTCCTTTAATGATCGGGGCCCCCGATATGGCTTTTCCACGTATGAATAACATGAGCTTTTGACTAGTTCCCCCATCTTTCCTCCTCCTTGTAGCCTCAGCCGGAGTAGAAAGAGGAGCAGGGACAGGATGAACCATTTATCCGCCCCTATCCAGAGGATTAGCCCACGCCGGAGGGTCTGTTGATCTTGCTATTTTTTCCCTTCACCTAGCCGGTGCTTCCTCAATTCTAGCCTCAATCAATTTTATTACAACCGTAATAAAAATGCGAACACCTGGTATCTCCTTTGACCGCCTTCCCCTTTTCGTGTGATCAGTATTCGTTACAGCATTTCTCCTTCTCCTATCCCTCCCAGTTTTAGCTGGAGCAATCACCATGCTTCTTACTGACCGAAATGTAAAAACAACCTTTTTTGACCCCGCTGGTGGGGGAGACCCCATT</t>
  </si>
  <si>
    <t>AAW5196</t>
  </si>
  <si>
    <t>Astropecten irregularis 1</t>
  </si>
  <si>
    <t>GAGCTTGAGCTGGGATGGTTGGAACAGCAATGAGAGTTATAATTCGAACCGAATTAGCCCAACCGGGATCCTTACTTCAAGACGACCAAATCTATAAAGTAATCGTTACAGCCCATGCCTTAGTAATGATTTTTTTTATGGTAATGCCCATCATGATTGGGGGATTTGGAAATTGACTTATCCCCTTGATGATAGGAGCCCCTGATATGGCTTTTCCACGAATGAACAACATGAGCTTTTGACTGGTTCCCCCATCTTTTCTTCTCCTTGTAGCCTCGGCTGGGGTAGAAAGAGGAGCTGGAACAGGGTGAACTATCTATCCACCCCTATCTAGAGGTTTAGCCCACGCCGGAGGATCTGTTGATCTTGCCATCTTTTCCCTTCACCTTGCTGGTGCCTCTTCAATACTAGCCTCAATCAACTTTATCACTACCGTGATAAAAATGCGAACCCCTGGTATTTCTTTTGATCGCCTACCTCTTTTCGTGTGGTCAGTATTTGTTACGGCATTTCTTCTTCTTCTATCACTCCCAGTCTTAGCTGGAGCAATCACCATGCTTCTCACCGACCGAAATGTAAAAACCACTTTCTTTGACCCTGCTGGTGGTGGAGACCCAATC</t>
  </si>
  <si>
    <t>AAM2777</t>
  </si>
  <si>
    <t>GTGCATGAGCTGGAATGGCCGGAACAGCAATGAGAGTAATAATACGAACAGAACTTGCACAACCAGGATCGCTCCTACAAGACGACCAAATATATAAAGTAATTGTAACAGCTCATGCCCTAGTAATGATATTTTTTATGGTAATGCCTATAATGATAGGAGGATTTGGAAAATGACTTATACCCTTAATGATAGGCGCCCCAGATATGGCCTTCCCACGAATGAATAAAATGAGATTTTGACTAATACCTCCTTCCTTTATTCTACTTTTAGCATCTGCCGGAGTAGAAAGAGGAGCTGGGACAGGTTGAACTATATACCCCCCACTTTCTAGAGGATTAGCACATGCCGGAGGATCAGTTGATTTAGCAATATTTTCCCTTCACTTAGCAGGAGCCTCATCTATTTTAGCCTCCATAAAATTTATAACTACAATTATAAAAATGCGAACACCAGGAATTACATTTGACCGACTACCCTTATTTGTATGGTCTATATTTGTTACCACCTTTCTTCTTCTCTTATCCCTACCAGTATTAGCCGGAGCCATAACTATGTTACTTACAGATCGAAAAATAAAAACAACATTCTTTGATCCAGCAGGTGGTGGTGATCCCATA</t>
  </si>
  <si>
    <t>AAE1366</t>
  </si>
  <si>
    <t>Solaster regularis</t>
  </si>
  <si>
    <t>GTGCATGAGCTGGAATGACAGGAACAGCAATGAGAGTAATAATACGAACAGAACTTGCACAACCAGGGTCACTCCTCCAAGACGACCAAATATATAAAGTAATTGTAACAGCTCACGCCCTAGTAATGATATTTTTTATGGTAATGCCTATAATGATAGGAGGATTTGGAAAATGACTTATACCCTTAATGATAGGTGCCCCAGATATGGCATTCCCACGAATGAATAAAATGAGATTTTGACTAATACCTCCTTCCTTTATTCTACTTTTAGCATCTGCCGGAGTAGAAAGAGGAGCTGGAACAGGTTGAACTATATATCCCCCACTTTCTAGAGGATTAGCACATGCCGGAGGATCAGTTGACTTAGCAATATTTTCCCTTCACTTAGCAGGGGCCTCATCTATTTTAGCTTCCATAAAATTTATAACTACAGTTATAAAAATGCGCACACCAGGAATTACATTTGACCGATTACCCCTATTTGTATGGTCAGTATTTATTACCACATTTCTTCTTCTCTTATCCTTACCAGTATTAGCTGGGGCCATAACCATGTTACTTACAGATCGAAAAATAAATACAACATTCTTTGACCCAGCAGGTGGTGGTGATCCAATA</t>
  </si>
  <si>
    <t>AAI1148</t>
  </si>
  <si>
    <t>AAZ6383</t>
  </si>
  <si>
    <t>Ophiuridae</t>
  </si>
  <si>
    <t>Ophiura</t>
  </si>
  <si>
    <t>Ophiura jejuna</t>
  </si>
  <si>
    <t>GWGCCTGAGCTGGAACAGTGGGTACTGCAATGAGAAAAATAATTCGAGTAGAGCTTTCACAGCCGGGATCTCTAATACAAAAAGACCAAACCTATAAAGTTATAGTCACAGCCCATGCCTTTGTCATGATCTTTTTTATGGTTATGCCCATTATGATTGGGGGATTTGGTAAATGATTAGTCCCTTTAATGATTGGGGCCCCAGACATGGCCTTTCCTCGAATGAATAAAATGAGATTTTGACTAATACCCCCTTCTTTCTTTTTATTAATAGCCTCAGCAGGGAAAGAAAGAGGAGTAGGGACTGGATGAACAGTATACCCCCCCTTATCAGGGCCAGTTGCCCATGCCGGAGGATGTGTTGATCTAGCTATATTTTCTTTACATCTAGCTGGAGCCTCCTCAATAATGGCTTCAATAAATTTTATAACTACAATAATTAATATGCGAGCTCCAGGAATGACAATGGACCGTACTCCTTTATTTGTCTGATCAATTTTAATCACAACATTTCTACTTCTCTTATCCCTCCCAGTATTAGCTGGAGCAATTACAATGTTACTAACTGATCGAAAAATTAAAACATCCTTTTTTGACCCAACAGGAGGAGGGGACCCTATT</t>
  </si>
  <si>
    <t>Ophiura lymani</t>
  </si>
  <si>
    <t>GAGCCTGAGCTGGTACAGTAGGAACTGCAATGAGTAAAATCATACGTGTTGAACTTTCACAACCAGGATCTCTGATACAAAAAGACCAAACCTATAAAGTAATAGTAACAGCTCATGCCTTCGTAATGATATTTTTTATGGTAATGCCTATTATGATTGGGGGGTTTGGAAAATGATTAGTTCCCCTAATGATTGGAGCACCAGACATGGCTTTTCCACGAATGAATAAAATGAGATTTTGACTAATACCCCCATCATTCTTACTACTTATAGCTTCTGCAGGAAAAGAAAGGGGGGTAGGGACAGGCTGAACTGTATACCCTCCTTTATCAGGTCCAGTTGCCCATGCTGGAGGCTGTGTAGATCTAGCTATTTTTTCTCTCCATCTAGCTGGTGCCTCCTCTATAATGGCTTCAATTAATTTTATAACCACAATAATTAATATGCGAGCTCCTGGTATGACAATGGACCGAACTCCTTTATTTGTCTGATCAATTTTAATAACAACATTCCTATTATTGTTATCCCTCCCAGTCCTAGCAGGAGCTATTACAATGCTTCTTACAGACCGAAAAATTAATACATCCTTTTTTGACCCAACCGGAGGAGGGGACCCTATT</t>
  </si>
  <si>
    <t>AAI1147</t>
  </si>
  <si>
    <t>GAGCTTGAGCTGGAACAGTGGGTACTGCAATGAGAAAAATAATTCGAGTAGAACTTTCGCAGCCAGGGTCTCTAATACAAAAAGATCAAACCTATAAAGTAATTGTCACAGCCCATGCCTTTGTTATGATCTTTTTTATGGTCATGCCCATTATGATAGGGGGATTTGGTAAATGGTTAGTCCCTTTAATGATTGGAGCCCCAGACATGGCCTTTCCTCGAATGAATAAAATGAGATTTTGACTAATCCCCCCTTCTTTCTTTTTATTAATAGCCTCAGCGGGGAAAGAAAGAGGAGTAGGGACTGGATGAACAGTATACCCCCCTTTATCAGGGCCAGTTGCCCATGCCGGAGGATGTGTTGATCTAGCTATATTTTCTCTACATCTAGCTGGAGCATCCTCAATTATGGCTTCAATAAATTTTATAACTACAATTATTAATATGCGAGCTCCAGGAATGACTATGGACCGTACTCCTTTATTTGTCTGATCAATTTTAATCACAACATTTCTACTTCTCTTATCCCTCCCAGTATTAGCTGGAGCGATTACTATGTTACTAACTGACCGAAAAATTAACACATCTTTTTTTGACCCAACAGGAGGAGGAGATCCTATT</t>
  </si>
  <si>
    <t>ABW1987</t>
  </si>
  <si>
    <t>AAD4424</t>
  </si>
  <si>
    <t>Forcipulatida</t>
  </si>
  <si>
    <t>GAGCCTGAGCAGGAATGATCGGGACTGCCATGAGAGTAATAATTCGGACTGAACTTGCTCAACCTGGGTCTTTATTACAAGATGATCAAATCTATAAAGTAATAGTTACAGCCCATGCACTAATTATGATATTTTTTATGGTGATGCCCATAATGATAGGAGGGTTCGGAAACTGACTAATACCCCTAATGATTGGGGCACCAGACATGGCATTTCCTCGAATGAAAAAAATGAGATTTTGATTAATCCCTCCATCCTTCTTACTCTTGCTAGCCTCCGCCGGAGTTGAAAGAGGAGCTGGGACTGGCTGAACAATATACCCCCCCCTTTCAAGAAGCTTAGCCCACGCAGGGGGCTCCGTAGACCTTGCCATCTTTTCCCTACACCTTGCTGGGGCCTCTTCTATTTTAGCTTCAATAAAATTTATTACCACAATAATAAAAATGCGAACCCCAGGAATGTCCTTTGACCGACTTCCTCTATTTGTTTGATCCGTTTTTGTCACAGCCTTCCTACTATTATTATCTCTTCCAGTTCTAGCCGGGGCCATTACAATGCTACTCACAGACCGCAAAGTAAAAACTACATTTTTTGACCCCGCCGGAGGAGGGGACCCTATT</t>
  </si>
  <si>
    <t>Asteriidae</t>
  </si>
  <si>
    <t>Notasterias</t>
  </si>
  <si>
    <t>Notasterias armata</t>
  </si>
  <si>
    <t>GAGCCTGAGCAGGGATGATCGGGACTGCAATGAGGGTGATAATCCGAACTGAACTTGCTCAACCTGGATCTTTACTACAAGACGATCAAATCTACAAAGTAATAGTAACCGCCCATGCACTAGTTATGATATTTTTTATGGTAATGCCTATAATGATAGGAGGATTCGGAAACTGACTAATACCCCTAATGATAGGAGCACCAGACATGGCATTTCCTCGAATGAAAAAAATGAGATTTTGACTAATCCCCCCATCCTTCTTACTCTTACTAGCCTCCGCCGGAGTTGAAAGGGGAGCTGGAACTGGCTGAACATTATACCCCCCCCTTTCAAGAGGCTTAGCCCACGCAGGAGGCTCCGTAGACCTCGCTATTTTCTCCCTACACCTTGCTGGGGCCTCTTCTATTTTAGCCTCAATAAAATTTATTACTACAATAATAAAAATGCGAACCCCAGGAATGTCCTTTGACCGCCTTCCTCTATTCGTTTGATCAGTTTTTGTTACAGCCTTCCTCCTCTTATTATCCCTTCCAGTCCTAGCTGGGGCTATTACGATGCTACTTACAGACCGCAAAGTAAAAACTACATTTTTTGACCCCGCTGGAGGTGGGGACCCTATT</t>
  </si>
  <si>
    <t>AAA8346</t>
  </si>
  <si>
    <t>Diplasterias</t>
  </si>
  <si>
    <t>Diplasterias brucei</t>
  </si>
  <si>
    <t>GAGCCTGAGCAGGAATGATTGGGACTGCCATGAGAGTAATAATCCGGACTGAACTTGCTCAGCCTGGATCTTTACTACAAGATGATCAAATCTATAAAGTAATAGTAACAGCCCATGCACTAGTTATGATATTTTTTATGGTAATGCCCATAATGATAGGAGGATTCGGAAACTGACTAATACCCCTAATGATTGGGGCACCAGACATGGCATTTCCCCGAATGAAAAAAATGAGATTTTGACTAATCCCCCCATCCTTCTTACTCTTACTAGCCTCCGCCGGAGTTGAGAGAGGAGCTGGGACTGGCTGAACAATATATCCCCCCCTTTCAAGAGGCTTAGCCCACGCAGGGGGCTCCGTAGATCTTGCTATCTTTTCCCTACACCTTGCTGGAGCCTCTTCTATTTTAGCTTCAATAAAATTTATTACCACAATAATAAAAATGCGAACCCCCGGAATGTCCTTTGACCGCCTTCCTCTATTCGTTTGATCCGTTTTTGTCACAGCCTTTCTTCTATTATTATCCCTTCCAGTCCTAGCTGGAGCCATTACAATGCTACTCACAGACCGCAAAGTAAAAACTACATTTTTTGACCCCGCCGGAGGAGGTGACCCTATT</t>
  </si>
  <si>
    <t>ABW1999</t>
  </si>
  <si>
    <t>AAJ1382</t>
  </si>
  <si>
    <t>GAGCATGAGCAGGCATGGTTGGCACAGCTATGAGAGTAATAATTCGCACAGAACTTGCCCAACCCGGTTCACTCCTTCAAGATGATCAAATCTATAAAGTTATAGTTACCGCTCATGCCTTAGTTATGATTTTTTTCATGGTAATGCCAATTATGATTGGTGGCTTTGGAAATTGACTAATACCCCTTATGATAGGCGCACCTGATATGGCATTCCCTCGAATGAATAAAATGAGATTCTGATTAATTCCCCCTTCTTTTCTTCTCCTTATTGCCTCAGCTGGAGTCGAAAGTGGAGCAGGAACAGGATGAACCATTTACCCCCCACTATCCAGTGGACTAGCTCACGCAGGGGGGTCTGTTGACCTAGCCATCTTTTCCCTTCACTTAGCAGGTGCTTCTTCAATATTAGCCTCTATTAAATTTATTACTACCATTATAAAAATGCGAACTCCTGGTATTTCTTTTGACCGACTTCCTCTATTTGTCTGATCTGTATTCGTAACTGCATTTCTACTTCTTCTTTCCCTCCCTGTTCTTGCTGGTGCAATAACAATGCTTTTAACAGATCGAAATATAAAAACCACCTTTTTTGATCCAGCCGGTGGAGGTGACCCCATT</t>
  </si>
  <si>
    <t>Macroptychaster</t>
  </si>
  <si>
    <t>Macroptychaster accrescens</t>
  </si>
  <si>
    <t>GAGCCTGAGCAGGGATGGTTGGTACAGCCATGAGAGTAATAATTCGTACAGAACTCGCCCAACCTGGTTCACTCCTACAAGATGACCAAATCTATAAAGTAATAGTAACTGCTCATGCTTTAGTTATGATCTTTTTTATGGTAATGCCAATCATGATTGGTGGATTTGGAAATTGATTAATTCCCCTTATGATAGGTGCACCCGATATGGCATTCCCACGAATGAATAATATGAGATTTTGACTAATTCCCCCTTCCTTTCTTCTCCTTATTGCCTCAGCCGGAGTTGAAAGAGGTGCAGGAACAGGGTGAACTATTTATCCCCCACTATCAAGTGGATTAGCTCATGCAGGAGGATCTGTTGACTTAGCTATCTTTTCCCTCCATTTAGCAGGTGCTTCTTCTATCTTAGCCTCAATTAAATTTATTACCACTATTATAAAAATGCGAACTCCTGGTATTTCTTTTGACCGACTTCCTTTATTCGTCTGATCTGTATTTGTAACCGCATTCTTACTTCTTCTTTCCCTTCCTGTTCTTGCAGGTGCAATAACAATGCTCTTAACAGATCGAAATATAAAAACTACCTTTTTTGATCCAGCTGGTGGAGGTGATCCTATC</t>
  </si>
  <si>
    <t>AAO2537</t>
  </si>
  <si>
    <t>Leptychaster</t>
  </si>
  <si>
    <t>Leptychaster flexuosus</t>
  </si>
  <si>
    <t>GAGCATGAGCAGGTATGGTTGGCACAGCTATGAGAGTAATAATTCGTACAGAACTTGCCCAACCCGGTTCACTCCTACAAGATGATCAAATCTATAAAGTTATAGTTACTGCTCATGCCTTAGTTATGATTTTTTTTATGGTGATGCCAATTATGATTGGTGGCTTTGGAAATTGACTAATACCCCTTATGATAGGCGCACCTGATATGGCATTCCCTCGAATGAATAACATGAGATTCTGACTAATCCCACCTTCTTTTCTTCTCCTTATTGCCTCAGCCGGGGTTGAAAGTGGAGCAGGAACAGGGTGAACTATTTACCCCCCACTATCTAGTGGATTAGCTCACGCAGGAGGGTCTGTTGATCTAGCTATCTTTTCCCTTCACTTAGCAGGGGCTTCTTCTATCTTAGCCTCTATTAAATTTATTACTACTATTATAAAAATGCGAACTCCTGGTATTTCTTTTGACCGACTTCCTTTATTTGTCTGATCTGTATTCGTAACCGCATTTCTACTTCTTCTCTCCCTCCCTGTTCTTGCTGGCGCAATAACAATGCTTTTAACAGATCGAAATATAAAAACTACCTTTTTTGATCCAGCTGGTGGAGGTGACCCCATT</t>
  </si>
  <si>
    <t>AAV7553</t>
  </si>
  <si>
    <t>ABX4322</t>
  </si>
  <si>
    <t>GAGCATGAGCTGGAATGGTGGGCACAGCAATGAGAGTAATCATACGAACAGAACTGGCCCAACCAGGATCCCTTCTTCAAGACGACCAAATATACAACGTTATAGTTACAGCCCACGCTTTAGTAATGATATTTTTTATGGTGATGCCCATAATGATTGGAGGCTTTGGAAATTGACTAATTCCCCTTATGATAGGAGCTCCTGATATGGCTTTTCCTCGAATGAACAATATGAGTTTTTGACTAATTCCTCCCTCTTTTCTTCTTCTTTTAGCCTCAGCTGGAGTCGAAAGAGGAGCAGGTACCGGTTGAACAATCTACCCCCCCCTTTCTAGAGGATTGGCACACGCCGGAGGCTCCGTAGATTTAGCAATCTTTTCACTACACCTTGCCGGTGCGTCCTCAATACTTGCCTCAATTAAATTTATTACCACAGTAATAAAAATGCGAACCCCGGGTATATCCTTTGATCGACTTCCCTTATTCGTCTGATCAGTCTTCGTAACAGCTTTTCTTCTCCTTTTGTCTCTTCCAGTACTTGCCGGGGCCATAACAATGCTATTAACAGACCGAAACATTAATACTACTTTCTTTGACCCCGCTGGAGGGGGGGATCCAATC</t>
  </si>
  <si>
    <t>GAGCATGAGCTGGAATGGTAGGCACAGCAATGAGAGTAATTATACGAACAGAACTTGCCCAACCAGGCTCCCTTCTTCAAGACGACCAAATATACAACGTTATAGTTACAGCCCACGCTTTAGTAATGATATTTTTTATGGTAATGCCCATAATGATTGGAGGCTTTGGGAATTGACTAATTCCCCTCATGATAGGAGCCCCTGATATGGCCTTTCCTCGAATGAACAATATGAGTTTTTGACTAATCCCCCCCTCCTTTCTTCTCCTTTTAGCCTCTGCTGGGGTGGAAAGTGGTGCAGGCACCGGTTGAACAATCTACCCCCCTCTTTCTAGAGGATTAGCACACGCTGGAGGCTCCGTAGATTTAGCAATCTTTTCACTACACCTTGCCGGTGCCTCTTCAATACTTGCCTCAATTAAATTTATTACTACAGTAATAAAAATGCGAACCCCCGGTATATCCTTTGATCGGCTTCCCCTGTTCGTCTGATCAGTCTTCGTAACAGCCTTTCTTCTTCTTTTATCTCTTCCAGTACTTGCCGGAGCCATAACAATGCTATTAACAGATCGAAAAATTAATACTACTTTCTTCGACCCAGCCGGTGGAGGAGATCCAATC</t>
  </si>
  <si>
    <t>ACT4541</t>
  </si>
  <si>
    <t>ABY5337</t>
  </si>
  <si>
    <t>GAGCCTGAGCCGGAATGGTTGGAACAGCAATGAGAGTAATAATTCGAACAGAACTAGCCCAACCTGGCTCCTTACTCCAAGATGACCAAATATACAAAGTAATAGTAACAGCCCATGCATTAGTTATGATATTCTTTATGGTAATGCCAATAATGATAGGTGGCTTCGGAAAATGACTTATTCCTCTAATGATTGGAGCACCAGACATGGCTTTCCCACGAATGAACAAAATGAGATTCTGATTAATTCCTCCCTCCTTTCTCCTCCTAGTTGCTTCAGCTGGGGTTGAAAGCGGAGCCGGGACAGGCTGAACCATATATCCCCCTCTATCTAGAGGACTAGCACACGCAGGTGGATCAGTAGACCTTGCCATATTTTCCCTCCACCTTGCCGGTGCCTCCTCAATTCTTGCCTCCATAAAATTTATTACCACCGTAATAAATATGCGAACTCCAGGAATCTCTTTTGATCGCCTACCTCTTTTTGTTTGATCTGTTTTTGTTACTGCATTTCTCCTTCTCCTCTCTCTCCCCGTACTAGCAGGTGCTATAACAATGCTTTTAACTGACCGGAACGTCAAAACCACCTTTTTTGATCCCGCTGGAGGAGGAGATCCAATC</t>
  </si>
  <si>
    <t>Psilaster</t>
  </si>
  <si>
    <t>Psilaster charcoti</t>
  </si>
  <si>
    <t>GAGCCTGAGCCGGAATGGTTGGAACAGCAATGAGAGTAATAATTCGAACAGAATTAGCCCAACCTGGTTCCTTACTCCAAGATGACCAAATTTACAAAGTAATAGTAACAGCCCATGCATTAGTTATGATATTTTTTATGGTAATGCCAATAATGATAGGTGGTTTCGGTAAATGACTTATTCCTTTAATGATTGGAGCACCAGACATGGCTTTTCCACGAATGAACAAAATGAGATTCTGACTAATCCCTCCTTCCTTTCTTCTTCTAATTGCTTCAGCTGGAGTTGAAAGCGGAGCCGGAACAGGCTGAACCATATATCCTCCTCTTTCTAGAGGATTAGCACATGCTGGTGGATCAGTAGACCTTGCTATTTTTTCCCTTCATCTTGCCGGTGCCTCCTCAATTCTCGCCTCTATAAAATTTATTACTACTATAATAAATATGCGAACTCCAGGAATCTCTTTTGATCGCCTCCCCCTTTTTGTTTGATCAGTTTTTGTTACCGCATTTCTCCTTCTCCTTTCTCTTCCCGTTCTAGCAGGTGCTATAACAATGCTTCTAACCGACCGAAACATTAAAACTACCTTTTTTGATCCTGCTGGAGGAGGAGACCCTATT</t>
  </si>
  <si>
    <t>ABZ5465</t>
  </si>
  <si>
    <t>Psilaster acuminatus</t>
  </si>
  <si>
    <t>GAGCCTGAGCCGGAATGGTTGGAACAGCAATGAGAGTAATAATTCGAACAGAACTAGCTCAACCTGGCTCCTTACTCCAAGATGATCAAATATACAAAGTAATAGTAACAGCCCATGCATTGGTTATGATATTTTTTATGGTAATGCCAATAATGATAGGTGGCTTCGGAAAATGACTCATTCCCCTAATGATTGGAGCACCAGACATGGCTTTCCCACGAATGAACAAAATGAGATTCTGATTAATTCCTCCCTCTTTTCTTCTCCTAGTTGCTTCAGCCGGGGTTGAAAGCGGAGCCGGAACAGGCTGAACCATTTATCCCCCCCTGTCTAGAGGACTAGCACATGCAGGTGGATCAGTAGACCTTGCTATATTTTCTCTTCACCTTGCCGGTGCCTCCTCAATTCTTGCCTCAATAAAATTTATTACTACTGTAATAAATATGCGAACTCCAGGAATCTCTTTCGATCGCCTTCCTCTTTTTGTTTGATCTGTTTTTGTTACTGCGTTTCTCCTTCTTCTTTCCCTCCCTGTACTAGCAGGTGCTATAACAATGCTTTTAACTGATCGGAACGTCAAAACCACCTTTTTTGATCCTGCTGGAGGAGGAGACCCAATT</t>
  </si>
  <si>
    <t>AAE3408</t>
  </si>
  <si>
    <t>GAGCATGAGCTGGAATGGTGGGCACAGCAATGAGAGTAATTATACGAACAGAACTCGCCCAGCCAGGCTCCCTTCTTCAAGACGACCAAATATACAACGTCATAGTTACAGCCCACGCTTTAGTAATGATATTTTTTATGGTAATGCCCATAATGATTGGAGGCTTTGGAAATTGATTAATTCCCCTCATGATAGGAGCCCCTGATATGGCCTTTCCTCGAATGAACAATATGAGTTTTTGACTAATTCCCCCCTCTTTTCTTCTCCTTTTAGCCTCTGCTGGGGTAGAAAGTGGTGCAGGCACCGGTTGAACAATCTACCCCCCTCTTTCCAGAGGATTAGCACACGCTGGTGGCTCCGTAGATTTAGCAATCTTTTCACTGCACCTTGCCGGTGCCTCTTCAATACTTGCCTCAATTAAATTTATTACTACAGTAATAAAAATGCGAACCCCCGGTATATCCTTTGATCGGCTTCCCCTGTTCGTCTGATCAGTCTTCGTAACAGCCTTTCTTCTTCTTTTATCTCTTCCAGTACTTGCCGGTGCCATAACAATGCTATTAACAGATCGAAAAATTAATACTACTTTCTTCGATCCAGCCGGTGGAGGAGATCCAATC</t>
  </si>
  <si>
    <t>AAD6930</t>
  </si>
  <si>
    <t>GAGCATGAGCTGGAATGGTAGGCACAGCAATGAGAGTAATTATACGAACAGAACTGGCCCAGCCAGGCTCCCTTCTTCAAGACGACCAAATATACAACGTAATAGTTACAGCCCACGCTTTAGTAATGATATTTTTTATGGTAATGCCCATAATGATTGGAGGCTTTGGAAATTGACTAATCCCCCTTATGATAGGGGCCCCTGATATGGCATTTCCTCGAATGAACAATATGAGCTTTTGATTAATTCCCCCCTCTTTTCTTCTACTTTTAGCCTCAGCTGGGGTAGAAAGAGGCGCAGGAACCGGTTGAACAATCTACCCCCCTCTTTCTAGAGGATTAGCACACGCCGGAGGCTCCGTAGATTTAGCAATCTTTTCACTACATCTCGCCGGTGCCTCTTCAATACTTGCCTCGATTAAATTTATTACTACAATAATAAAAATGCGAACCCCCGGCATATCCTTTGATCGGCTCCCCCTATTCGTCTGATCAGTCTTCGTAACAGCCTTTCTTCTTCTTTTGTCCCTTCCAGTACTTGCCGGGGCCATAACAATGTTATTGACAGATCGAAATATTAATACTACTTTCTTTGATCCAGCCGGTGGAGGAGATCCAATC</t>
  </si>
  <si>
    <t>AAD4804</t>
  </si>
  <si>
    <t>AAF6088</t>
  </si>
  <si>
    <t>Camaradonta</t>
  </si>
  <si>
    <t>Echinidae</t>
  </si>
  <si>
    <t>Sterechinus</t>
  </si>
  <si>
    <t>Sterechinus neumayeri</t>
  </si>
  <si>
    <t>GAGCTTGAGCGGGCNTGGTAGGAACTGCCATGAGCGTAATTATTCGAGCTGAGCTGGCGCAACCAGGCTCTCTACTGAAAGATGACCAGATCTACAAAGTGATTGTTACTGCGCACGCACTAGTTATGATTTTTTTTATGGTGATGCCAATAATGATAGGAGGATTTGGAAACTGACTTATCCCACTAATGATCGGAGCACCCGACATGGCTTTCCCCCGAATGAAAAACATGAGATTTTGATTGATTCCCCCCTCTTTTATCTTACTTTTGGCCTCAGCTGGAGTCGAAAGAGGAGCAGGAACAGGATGAACTATTTATCCCCCCCTATCTAGTAAAATAGCACACGCCGGAGGGTCAGTTGACCTAGCGATTTTTTCGCTACATCTTGCAGGTGCTTCCTCTATATTAGCCTCAATAAATTTTATTACTACAATTATTAACATGCGAACACCAGGTATGTCTTTTGACCGACTGCCCTTATTTGTTTGGTCTGTTTTTGTTACTGCCTTTTTGTTGCTTCTTTCCTTACCAGTCTTAGCTGGAGCAATAACCATGCTCTTAACAGACCGAAACATTAATACCACATTTTTTGACCCAGCTGGAGGAGGAGACCCCATC</t>
  </si>
  <si>
    <t>Gracilechinus</t>
  </si>
  <si>
    <t>Gracilechinus acutus</t>
  </si>
  <si>
    <t>GAGCTTGAGCGGGAATGGTAGGAACTGCCATGAGTGTAATTATACGCGCTGAACTAGCACAACCGGGCTCTCTACTAAAAGACGACCAGATCTATAAAGTAGTTGTTACTGCACACGCACTAGTTATGATATTTTTCATGGTAATGCCAATAATGATAGGAGGATTTGGAAACTGACTTATCCCCTTAATGATTGGAGCACCAGACATGGCTTTTCCCCGAATGAATAATATGAGATTCTGACTTATTCCACCCTCTTTTATACTACTCCTAGCCTCAGCAGGAGTGGAAAGAGGAGCAGGAACTGGATGAACTATTTACCCCCCTCTATCCAGTAAAATAGCCCACGCCGGAGGGTCAGTTGACTTGGCAATTTTTTCGCTACATCTTGCCGGTGCTTCTTCCATCTTAGCCTCAATAAATTTCATTACTACAATTATTAATATGCGAACACCAGGCATGTCTTTTGACCGACTTCCCTTATTTGTATGGTCCGTTTTTGTCACAGCATTCCTATTATTATTGTCACTCCCAGTTTTGGCAGGAGCGATTACTATGCTCTTAACAGACCGAAACATTAATACAACATTCTTTGATCCCGCAGGAGGAGGAGACCCTATC</t>
  </si>
  <si>
    <t>AAC4673</t>
  </si>
  <si>
    <t>Dermechinus</t>
  </si>
  <si>
    <t>Dermechinus horridus</t>
  </si>
  <si>
    <t>GAGCTTGAGCGGGCATGGTAGGAACTGCCATGAGCGTAATTATCCGAGCTGAGCTAGCACAACCAGGCTCTCTACTGAAAGATGACCAGATCTATAAAGTGGTTGTCACTGCGCACGCACTAGTTATGATTTTTTTTATGGTAATGCCAATAATGATAGGAGGATTTGGAAACTGACTTATTCCACTAATGATCGGAGCCCCCGACATGGCTTTTCCTCGAATGAAAAATATGAGCTTTTGATTGATCCCCCCATCTTTTATTTTACTCTTGGCCTCAGCTGGGGTCGAAAGAGGGGCAGGAACAGGATGAACTATTTATCCCCCCCTATCTAGTAAAATAGCACACGCTGGAGGCTCAGTTGACCTAGCGATCTTTTCTCTACATCTTGCTGGTGCTTCCTCTATATTAGCCTCAATAAATTTTATTACTACAATTATTAACATGCGAACACCAGGTATGTCCTTTGACCGATTGCCCCTATTTGTTTGGTCTGTTTTTGTTACTGCTTTTTTATTACTACTTTCCTTACCAGTCTTAGCGGGAGCAATAACCATGCTCTTAACAGACCGGAACATTAATACCACGTTTTTTGACCCAGCAGGTGGAGGAGACCCCATC</t>
  </si>
  <si>
    <t>ABZ5106</t>
  </si>
  <si>
    <t>AAE0203</t>
  </si>
  <si>
    <t>GAGCATGAGCAGGAACAGTAGGAACAGCAATGAGAAAAATAATCCGAGTAGAACTATCACAACCAGGATCCTTAATACAAAAAGACCAAACTTATAAAGTAATGGTAACATCACACGCCCTTATTATGATATTCTTTATGGTGATGCCAATAATGATTGGAGGATTTGGAAAATGACTAGTCCCCTTAATGATTGGAGCACCAGACATGGCATTTCCCCGAATGAAAAAAATGAGATTTTGACTCTTACCCCCCTCATTTTTATTATTAATAGCATCAGCTGGAAAAGAAAGAGGAGTTGGAACAGGATGAACTTTATATCCCCCCCTATCAGGCCCCACAGCCCATGCTGGAGGATCTGTAGACCTAGCTATATTTTCTCTTCATTTAGCAGGAGCCTCATCAATAATGGCTTCAATAAAATTTATTAGAACAATAATAAAAATGCGAACACCTGGAATGTCTTTAGACCGAACGCCTTTATTTGTTTGATCAATTTTAATTACCACATTTCTTCTCCTACTATCTCTTCCGGTATTAGCAGGAGCAATAACAATGCTACTTACTGACCGAAAAATAAAAACCACATTTTTTGATCCTACAGGAGGAGGAGATCCCATT</t>
  </si>
  <si>
    <t>Astrohamma</t>
  </si>
  <si>
    <t>Astrohamma tuberculatum</t>
  </si>
  <si>
    <t>GAGCATGAGCAGGAACAGTAGGGACAGCAATGAGAAAAATAATTCGAGTAGAATTATCTCAACCAGGATCTCTTATTCAAAAAGACCAAACTTATAAAGTAATGGTAACATCTCATGCCCTTATCATGATATTTTTTATGGTAATGCCTATAATGATTGGAGGATTCGGAAAATGATTAATCCCTTTAATGATAGGTGCTCCAGACATGGCATTTCCACGAATGAAAAAAATGAGATTCTGACTTATTCCTCCCTCATTTCTATTATTAATAGCCTCAGCCGGAAAAGAAAGAGGAGTTGGGACAGGATGAACTCTATACCCTCCCTTATCTGGACCCACAGCCCACGCTGGAGGATGTGTTGATTTAGCAATTTTCTCTCTCCATTTAGCAGGAGCCTCGTCAATAATGGCTTCAATAAAATTTATTAGAACTATAATAAAAATGCGAACACCAGGAATGTCATTAGATCGAACTCCTCTATTTGTCTGATCAATTCTAATTACAACCTTCCTACTACTACTATCTTTACCAGTATTAGCAGGAGCAATAACTATGTTATTAACAGATCGAAATATAAAAACTACTTTTTTTGATCCAACAGGAGGAGGGGATCCTATA</t>
  </si>
  <si>
    <t>AAC7432</t>
  </si>
  <si>
    <t>Astrotoma</t>
  </si>
  <si>
    <t>Astrotoma agassizii</t>
  </si>
  <si>
    <t>GAGCATGAGCAGGAACAGTAGGGACAGCAATGAGAAAAATAATCCGAGTAGAGTTATCACAACCAGGATCCCTAATACAAAAAGACCAAACTTATAAAGTAATGGTAACATCACACGCCCTTATTATGATATTCTTTATGGTTATGCCAATAATGATTGGAGGATTTGGAAAATGACTAGTCCCTCTAATGATTGGAGCACCAGACATGGCATTTCCCCGAATGAAAAAAATGAGATTTTGACTCCTACCTCCCTCATTTTTATTGTTAATAGCCTCAGCTGGAAAAGAAAGAGGAGTTGGAACAGGATGAACTTTGTACCCCCCTCTATCAGGCCCTACAGCCCATGCTGGAGGATCCGTAGACCTAGCTATATTTTCCCTTCATTTAGCAGGAGCCTCATCAATAATGGCTTCAATAAAATTTATTAGAACCATAATAAAAATGCGAACACCAGGAATGTCTTTAGATCGAACCCCTTTATTTGTCTGATCAATATTAATTACTACATTCCTCCTCCTATTATCCCTTCCAGTACTAGCTGGAGCAATAACAATGTTACTAACTGACCGAAAAATAAAAACCACTTTTTTTGATCCAACAGGAGGGGGAGATCCCATT</t>
  </si>
  <si>
    <t>AAE5133</t>
  </si>
  <si>
    <t>AAC5614</t>
  </si>
  <si>
    <t>GAGCTTGAGCTGGAACGGTTGGAACTGCTATGAGAAATATTATTCGAGTAGAACTTTCACAACCTGGGTCTCTAATCCAAAAAGACCAAACCTATAAAGTTATAGTGACAGCCCATGCCCTTGTTATGATATTCTTCATGGTGATGCCAATAATGATAGGAGGATTTGGTAAATGATTAGTCCCACTAATGATAGGAGCTCCTGATATGGCTTTCCCACGAATGAATAATATGAGGTTTTGACTACTCCCCCCCTCATTTTTATTATTAGTAGCCTCTGCAGGAAAAGAAAGAGGGGTTGGAACAGGATGAACAATTTACCCCCCACTATCAGGCCCAGTTGCCCATGCTGGGGGTTGTGTTGATTTAGCTATATTTTCCCTCCATTTAGCAGGAGCCTCTTCTATAATGGCTTCAATAAATTTTATTACTACTATAATTAATATGCGAGCTCCTGGAATGACAATGGACCGAACTCCTCTATTTGTTTGATCAATTCTAATAACAACATTTCTTCTTCTATTATCCCTTCCTGTTTTAGCTGGAGCTATTACAATGTTACTAACTGACCGGAAAATTAATACATCCTTTTTTGATCCTACAGGAGGGGGTGACCCAATA</t>
  </si>
  <si>
    <t>GAGCCTGAGCTGGAACGGTTGGAACTGCAATGAGTAACATAATTCGAGTTGAACTTTCACAGCCAGGGTCTCTCATTCAAAAAGACCAAACCTATAAAGTTATAGTTACAGCACACGCTTTTGTTATGATATTTTTTATGGTAATGCCTATAATGATAGGAGGGTTTGGTAAATGATTAGTTCCACTAATGATAGGAGCTCCTGATATGGCATTTCCACGAATGAAAAATATGAGATTTTGATTAATACCCCCCTCATTTCTTCTATTAGTAGCTTCTGCAGGAAAAGAAAGAGGAGTAGGTACGGGATGAACAATTTACCCCCCCCTATCAGGACCAGTCGCCCATGCTGGAGGCTGTGTAGATCTAGCTATTTTTTCTCTTCATTTAGCAGGTGCCTCTTCTATAATGGCCTCAATAAACTTTATTACAACTATAATTAATATGCGAGCCCCTGGGATGACAATGGACCGAACTCCATTATTTGTTTGATCAATTTTGATAACAACATTTCTTCTACTATTATCTCTCCCTGTTTTAGCTGGAGCTATTACAATGTTATTAACCGACCGAAAAATAAAAACATCCTTTTTTGACCCAACCGGAGGAGGGGACCCAATC</t>
  </si>
  <si>
    <t>AAB7172</t>
  </si>
  <si>
    <t>Ophiurolepis</t>
  </si>
  <si>
    <t>Ophiurolepis martensi</t>
  </si>
  <si>
    <t>GGGCCTGAGCTGGAACAGTTGGAACTGCTATGAGAAATATTATTCGAGTAGAGCTTTCACAGCCTGGGTCTCTAATCCAAAAAGATCAAACTTATAAAGTTATAGTGACAGCTCATGCCTTTGTTATGATATTTTTCATGGTGATGCCAATAATGATAGGAGGATTTGGTAAATGATTAGTCCCACTAATGATAGGAGCTCCTGATATGGCTTTTCCGCGAATGAATAACATGAGATTTTGGCTACTCCCCCCCTCATTTTTACTATTAATCGCCTCTGCCGGAAACGAAAGAGGAGTTGGAACAGGATGAACAATTTACCCTCCACTATCAGGGCCAGTTGCCCACGCTGGAGGTTGTGTTGATTTAGCAATATTTTCTCTCCATTTGGCAGGAGCCTCTTCTATAATGGCTTCAATAAACTTTATTACTACTATAATTAATATGCGAGCTCCTGGAATGACAATGGACCGAACTCCTCTATTTGTTTGATCAATTTTAATAACAACATTTCTTCTTCTATTATCCCTTCCTGTTTTAGCTGGAGCTATTACAATGCTACTAACTGACCGAAAAATAAACACATCCTTTTTTGACCCCACAGGAGGAGGTGACCCAATA</t>
  </si>
  <si>
    <t>ABX4331</t>
  </si>
  <si>
    <t>GGGCCTGAGCTGGAATGGTAGGCACAGCAATGAGAGTAATAATTCGAATAGAATTAGCCCAACCAGGATCCCTACTACAAGATGACCAAATCTACAAAGTAATCGTAACAGCACACGCTCTAGTTATGATTTTCTTTATGGTTATGCCCATAATGATAGGAGGATTTGGAAAATGACTAATTCCTCTTATGATCGGAGCTCCTGATATGGCCTTTCCTCGAATGAAAAAAATGAGCTTCTGACTTATACCTCCATCTTTCTTACTACTTATCGCTTCTGCCGGAATAGAAAGAGGTGCTGGTACCGGATGAACTATTTACCCACCATTATCTAGAGGTATAGCCCATGCAGGAGGCTCTGTAGACCTTGCAATATTTTCTCTTCACCTTGCCGGTGCTTCCTCCATTCTAGCATCAATAAAATTCATTACAACCATAATAAATATGCGAACTCCTGGCGTCTCTTTTGACCGTCTTCCTCTTTTCGTTTGATCAATGTTCATTACAACATTTCTTCTTCTATTATCCCTTCCCGTATTAGCCGGAGCTATCACTATGCTTCTTACTGATCGAAATGCTAAAACCACTTTCTTTGACCCAGCTGGAGGTGGAGACCCTATC</t>
  </si>
  <si>
    <t>AAF0037</t>
  </si>
  <si>
    <t>Porcellanasteridae</t>
  </si>
  <si>
    <t>Eremicaster</t>
  </si>
  <si>
    <t>Eremicaster pacificus</t>
  </si>
  <si>
    <t>GGGCCTGAGCTGGAATGGTAGGCACAGCAATGAGAGTAATAATTCGAATAGAACTAGCTCAACCAGGTTCCTTACTACAAGACGATCAAATTTACAAAGTAATCGTAACCGCACACGCTCTAGTTATGATTTTCTTCATGGTAATGCCCATAATGATAGGAGGATTTGGGAAATGACTAATTCCTCTTATGATAGGAGCTCCTGATATGGCCTTTCCTCGCATGAAAAAAATGAGATTCTGACTTATTCCCCCATCTTTCTTACTCCTTATTGCTTCTTCCGGAATAGAAAGAGGTGCTGGTACTGGATGAACTATTTACCCACCATTATCTAGAGGTATAGCTCATGCAGGAGGCTCTGTAGATCTTGCAATATTCTCTCTTCACCTTGCCGGTGCTTCTTCCATTCTGGCATCAATAACATTTATTACAACCGTAATAAATATGCGAACTCCTGGTGTCTCTTTTGACCGTCTTCCTCTTTTCGTTTGATCAATTTTCATTACAACATTCCTTCTTTTACTATCCCTTCCCGTATTAGCTGGAGCTATTACAATGCTTCTTACTGACCGAAATGCTAATACCACTTTCTTTGACCCAGCTGGAGGTGGAGACCCTATC</t>
  </si>
  <si>
    <t>ACF3522</t>
  </si>
  <si>
    <t>AAE9899</t>
  </si>
  <si>
    <t>GAGCCTGAGCCGGAATGGTTGGAACAGCAATGAGAGTAATAATTCGAACAGAACTAGCCCAACCTGGCTCCCTACTCCAAGATGACCAAATATACAAAGTAATAGTAACAGCCCATGCATTAGTTATGATATTTTTTATGGTAATGCCAATAATGATAGGTGGCTTCGGAAAATGACTTATCCCCCTAATGATTGGAGCACCAGACATGGCTTTCCCACGAATGAACAAAATGAGATTCTGATTAATTCCTCCCTCCTTTCTCCTCCTAGTTGCTTCAGCTGGGGTTGAAAGCGGAGCCGGAACAGGCTGAACCATATATCCTCCTCTATCTAGAGGACTAGCACATGCAGGTGGATCAGTAGACCTTGCCATATTTTCCCTTCACCTTGCCGGTGCCTCCTCAATTCTTGCCTCAATAAAATTCATTACCACTGTAATAAATATGCGAACTCCAGGAATCTCTTTTGATCGCCTACCTCTTTTTGTTTGATCTGTTTTTGTTACTGCATTTCTCCTTCTTCTTTCTCTCCCCGTACTAGCAGGTGCTATAACAATGCTTTTAACTGACCGGAACGTCAAAACCACCTTTTTTGATCCTGCTGGAGGAGGAGACCCAATT</t>
  </si>
  <si>
    <t>Proserpinaster</t>
  </si>
  <si>
    <t>Proserpinaster neozelanicus</t>
  </si>
  <si>
    <t>GAGCCTGAGCTGGGATGGTGGGAACAGCAATGAGTGTCATTATCCGAACAGAACTAGCTCAACCAGGTTCCCTTCTTCAAGATGACCAAATATACAAAGTAATAGTAACAGCCCACGCATTAGTTATGATCTTTTTTATGGTTATGCCAATAATGATAGGAGGCTTTGGAAATTGACTTATCCCACTAATGATTGGAGCACCAGACATGGCTTTTCCACGCATGAACAAAATGAGATTTTGACTTATTCCTCCCTCCTTTCTTCTCCTAGTTGCTTCAGCTGGGGTTGAAAGTGGAGCTGGGACAGGCTGAACTATCTATCCTCCCTTATCTAGAGGATTAGCACATGCTGGTGGCTCAGTTGATCTTGCCATCTTTTCCCTCCACCTTGCCGGTGCCTCCTCAATCCTTGCATCCATAAAATTTATTACCACCGTAATTAATATGCGAACTCCAGGAATTTCCTTTGATCGCCTTCCCCTTTTCGTTTGGTCCGTTTTTGTTACCGCATTTCTTCTCCTTCTTTCTCTTCCAGTCTTAGCCGGAGCTATAACAATGCTCCTCACTGACCGAAACGTAAAAACTACCTTTTTTGACCCAGCTGGAGGAGGGGACCCAATT</t>
  </si>
  <si>
    <t>AAC7433</t>
  </si>
  <si>
    <t>Bathybiaster</t>
  </si>
  <si>
    <t>Bathybiaster loripes</t>
  </si>
  <si>
    <t>GAGCCTGAGCCGGAATGGTTGGAACAGCAATGAGTGTAATAATTCGAACAGAACTAGCCCAACCTGGTTCCTTACTTCAAGATGACCAAATATACAAAGTAATAGTAACAGCCCATGCATTAGTTATGATATTTTTTATGGTAATGCCTATAATGATAGGTGGTTTCGGAAAATGACTTATTCCTCTAATGATAGGAGCACCAGATATGGCTTTTCCACGAATGAATAAAATGAGATTCTGATTAATTCCCCCATCCTTTCTTCTCCTAGTTGCTTCCGCTGGAGTTGAAAGCGGAGCCGGGACAGGCTGAACCATATATCCCCCTCTATCTAGAGGACTAGCACATGCAGGTGGATCAGTAGACCTTGCCATATTTTCTCTCCATCTCGCCGGTGCCTCCTCAATTCTTGCCTCCATAAAATTTATTACTACTATAATAAATATGCGAACTCCAGGGATTTCTTTTGATCGCCTCCCTCTTTTTGTTTGATCTGTTTTTGTTACTGCATTTCTCCTTCTCCTCTCTCTTCCCGTACTAGCAGGTGCTATAACTATGCTTTTAACTGACCGAAATGTTAAAACCACCTTTTTTGATCCCGCTGGAGGAGGAGACCCAATT</t>
  </si>
  <si>
    <t>AAZ6513</t>
  </si>
  <si>
    <t>AAU6192</t>
  </si>
  <si>
    <t>GAATTAGTGGGGGATTAGCAGGAGCCGCTATGAGCAAAATAATTCGAGCAGAATTATCACAGCCAGGGTCACTAATCCAAGATGATCACTTATACAATGTTATAGTAACCTCTCATGCCTTATTTATGATATTTTTTATGGTGATGCCCATCATGATTGGGGGATTCGGAAAATGATTAGTCCCATTAATGATAGGAGCCCCAGATATGATATTCCCCCGAATGAATAAAATGGCATTTTGATTAGGCCCCCCAGCCTTTTCTTCATTAATAGCCTCTGTTTTTGCAGGTAGAGGAGCTGGAACTGGATGAACTATTTACCCCCCCCTCTCTAGATCAATTGCTCACTCTGGGGTAAGTGTAGATTTTGCTATTTTCTCTTTACATTTAGCCGGGGCCTCCTCCATACTAGCCGCCATTAATTTCATATCAACAATTATAAAAATGCGAGCACCAAGAATTAATATGGATAATTTATCTTTATTTGTGTGATCAATTTTTATTACTAGAATATTACTTTTACTATCCTTACCAGTACTAGCTGGTGCTATTACCATGCTATTAACTGACCGTAAAGTTGGGACAACTTTCTTTGACCCCACAGGGGGGGGAGACCCAATA</t>
  </si>
  <si>
    <t>GGATAAGTGGGGGATTAGTAGGAGCCGCCATGAGAAAAATAATTCGCACAGAATTATCCCAACCAGGGTCATTAATTCAAGATGACCACTTGTATAATGTTATAGTAACCTCCCATGCCCTATTTATGATATTTTTTATGGTAATGCCTGTAATGATTGGAGGGTTCGGAAAATGATTAGTTCCATTAATGATAGGAGCCCCAGACATGATCTTTCCCCGAATGAATAAAATGGCATTTTGATTAGGACCTGCAGCCTTTTCTTCATTAATCGCCTCTCTTTTTACAGGTAGGGGGGCTGGGACTGGGTGAACTATTTACCCCCCCCTCTCTAGGTCAATTGCTCATTCTGGAGTAAGCGTAGATTTTGCTATTTTCTCTCTACATTTAGCTGGAGCTTCATCTATACTAGCCGCTATTAAATTTATAGCAACAATTATAAAAATGCGAGCACCAAATATTAATATGGATAATTTATCATTATTCGTATGATCAATTTTTATTACTAGAATATTACTTTTACTATCCTTACCAGTGTTAGCTGGTGCTATCACAATGCTATTAACTGACCGAAAAGTTGGCACAACTTTCTTTGACCCTACAGGAGGGGGAGATCCTATA</t>
  </si>
  <si>
    <t>AAN2807</t>
  </si>
  <si>
    <t>GCCTTAGTGGGGGATTAGCAGGAGCCGCCATGAGCAAAATGATTCGAGCAGAATTATCCCAACCAGGGTCACTAATCCAAGATGACCACTTATATAATGTTATAGTAACCTCTCATGCCTTATTTATGATATTTTTTATGGTAATGCCTGTAATGATTGGGGGATTCGGAAAATGATTAGTCCCATTAATGATAGGAGCCCCAGATATGATATTTCCCCGAATGAATAAAATGGCATTTTGATTAGGGCCCCCCGCCTTTTCTTCATTAATGGCCTCTCTTTTTCTAGGGACAGGAGCTGGAACTGGATGAACTATTTACCCCCCCCTCTCTAGATCAATTGCTCACTCAGGAATAAGTGTAGATTTTATTATCTTCTCTTTACATTTAGCTGGGGCCTCCTCAATACTAGCCGCCATTAATTTTATAGCAACAATTATAAAAATGCGAGCACCAAGAATTAATATGGATAATTTATCTTTATTTGTGTGATCAATTTTTATTACCAGAATATTACTTTTACTATCCTTACCAGTACTAGCTGGAGCTATCACAATGCTATTAACTGACCGTAAAGTTGGAACAACTTTCTTTGACCCTACAGGAGGAGGAGACCCAATA</t>
  </si>
  <si>
    <t>ACJ0753</t>
  </si>
  <si>
    <t>ACJ0755</t>
  </si>
  <si>
    <t>GAGCTTGGGCAGGTACCGTCGGCACTGCTATGAGCAAAATAATCCGAGTCGAGCTCTCTCAGCCCGGATCACTCATACAAGATGACCAAATTTATAATGTCATGGTTACAGCACACGCTTTCGTTATGATTTTCTTCATGGTAATGCCAATAATGATAGGAGGTTTTGGTAAATGACTAGTANCCTTAATGATCGGGGCCCCAGATATGGCCTTCCCCCGAATGAAAAATATGAGATTCTGATTAATACCACCCTCTTTTATGCTTCTAATGACCTCTGCCGGAAAAGAAAGAGGAGTCGGAACAGGGTGAACCGTCTACCCCCCCCTATCAGGGCCAGAGGCCCACGGAGGAGGATGCGTCGACCTGGCTATTTTTTCTCTTCATTTAGCAGGAGCTTCATCAATAATGGCTTCTATCAATTTTATTACTACAATCATTAAAATGNGAGGACCAGGTATGACAATGGACCGCACTCCGCTATTTGTCTGATCAATCTTCCTAACCACAATCTTACTCCTCTTATCACTACCAGTTTTAGCTGGAGCGATCACTATGCTTCTAACAGACCGAAATATTAAAACTACTTTCTTTGACCCAACAGGAGGAGGAGACCCTATC</t>
  </si>
  <si>
    <t>GAGCGTGAGCCGGAACCGTAGGCACCGCTATGAGAAAAATTATTCGAGTAGAACTCTCTCAACCTGGATCACTTATACAAGACGACCAAATTTATAACGTCATGGTTACAGCACACGCTTTCGTAATGATCTTCTTTATGGTGATGCCAATCATGATAGGAGGTTTTGGAAAATGGCTAGTACCTTTAATGATAGGAGCCCCAGATATGGCCTTCCCCCGAATGAAAAATATGAGATTTTGATTAATACCCCCTTCTTTTATGCTTCTAATAACCTCCGCTGGAAAAGAAAGAGGAGTAGGCACAGGATGAACCGTTTACCCCCCCCTATCAGGACCAGAAGCCCACGGAGGAGGATGTGTTGACCTTGCTATTTTTTCCCTTCATTTAGCCGGAGCTTCATCAATAATGGCCTCTATTAATTTTATCACCACAATTATCAAAATGCGAGGTCCCGGCATGACAATGGACCGTACCCCACTATTTGTCTGATCAATTTTTTTAACTACAATCTTACTTCTTCTATCACTACCAGTCTTAGCTGGGGCCATTACCATGCTTCTAACAGACCGAAACATTAAAACTACCTTCTTTGACCCAACAGGAGGAGGCGACCCTATC</t>
  </si>
  <si>
    <t>ABW0544</t>
  </si>
  <si>
    <t>GGGCCTGGGCAGGAACCGTCGGTACCGCTATGAGTAAAATAATCCGAGTCGAGCTCTCTCAGCCCGGATCACTTATACAAGACGACCAAATTTATAACGTCATGGTTACAGCACACGCTTTCGTCATGATCTTCTTTATGGTAATGCCAATCATGATAGGAGGTTTCGGTAAATGACTAGTACCCCTAATGATCGGGGCTCCAGATATGGCCTTTCCCCGAATGAAAAATATGAGATTCTGATTAATACCCCCCTCTTTTATGCTTCTAATAACCTCCGCCGGAAAAGAAAGAGGAGTCGGCACAGGGTGAACCGTCTACCCCCCCCTATCAGGGCCAGAAGCCCACGGAGGAGGATGCGTCGACCTAGCTATTTTTTCTCTTCATTTAGCAGGAGCCTCATCAATAATGGCTTCCATTAATTTTATCACTACAATTATTAAAATGCGAGGACCAGGTATGACAATGGACCGCACCCCACTATTTGTCTGATCAATCTTCCTTACTACAATCTTACTCCTTTTATCACTACCAGTTTTAGCCGGAGCCATCACTATGCTTCTAACAGACCGAAATATTAAAACCACCTTCTTTGACCCAACAGGAGGAGGCGACCCTATC</t>
  </si>
  <si>
    <t>AAD7666</t>
  </si>
  <si>
    <t>ACJ9524</t>
  </si>
  <si>
    <t>Spatangoida</t>
  </si>
  <si>
    <t>Schizasteridae</t>
  </si>
  <si>
    <t>Brisaster</t>
  </si>
  <si>
    <t>Brisaster latifrons</t>
  </si>
  <si>
    <t>GAGCCTGAGCAGGAATGGTAGGGACTGCCATGAGTGTCATTATCCGGGCAGAACTTGCACAGCCCGGATCCCTACTACAAGATGACCAAATATATAAAGTCATTGTAACCGCCCACGCCCTAGTAATGATCTTCTTCATGGTAATGCCAATAATGATTGGAGGGTTCGGAAACTGACTCATCCCACTCATGATCGGTGCCCCAGACATGGCATTTCCCCGAATGAATAAAATGAGCTTTTGACTAATCCCCCCATCATTTATTTTACTACTAGCTTCCGCCGGGGTAGAAAGAGGAGCTGGAACAGGCTGAACAATTTACCCCCCACTATCTAGTAACATAGCACACGCAGGAGGATCAGTAGACCTTGCCATTTTCTCACTCCACCTAGCAGGTGCATCCTCAATTCTAGCCTCTATTAACTTCATAACGACAATAATAAAAATGCGAGCACCAGGCATTTCTTTTGACCGCCTTCCTCTGTTTGTTTGATCTGTATTTGTGACAACATTTTTACTACTTCTTTCCTTGCCAGTTCTAGCTGGGGCAATAACGATGCTTCTAACAGACCGAAACATTAACACCACTTTCTTTGACCCTGCAGGGGGAGGAGATCCAATC</t>
  </si>
  <si>
    <t>GAGCCTGAGCAGGAATGGTGGGAACTGCCATGAGCGTTATTATCCGAACAGAACTGGCACAACCCGGATCCCTACTACAAGACGATCAAATATATAAAGTTATCGTAACCGCCCACGCCTTAGTAATGATTTTCTTCATGGTAATGCCAATAATGATAGGAGGATTTGGAAACTGACTCATTCCACTAATGATTGGGGCCCCCGACATGGCATTCCCCCGAATGAAAAAAATGAGATTTTGGTTAGTCCCCCCATCATTTATTCTACTCTTAGCTTCCGCCGGAGTAGAAAGAGGAGCTGGAACAGGTTGAACAATCTACCCTCCACTATCTAGAAATATAGCACATGCAGGAGGGTCAGTAGACCTTGCTATTTTCTCACTCCACCTAGCAGGTGCATCCTCAATCCTAGCATCCATAAACTTCATTACCACAGTAATAAAAATGCGAGCACCAGGCGTCTCCTTCGACCGCCTTCCTCTATTTGTTTGATCTGTATTTGTAACAACGTTCTTGCTCCTTCTTTCCCTCCCAGTCCTAGCCGGAGCAATTACAATGCTTCTAACAGACCGAAATATTAATACCACTTTCTTCGACCCCGCAGGAGGAGGAGACCCGATT</t>
  </si>
  <si>
    <t>AAC8452</t>
  </si>
  <si>
    <t>Abatus</t>
  </si>
  <si>
    <t>Abatus ingens</t>
  </si>
  <si>
    <t>GAGCCTGAGCAGGAATGGTGGGGACTGCCATGAGTGTCATTATCCGAACGGAGCTTGCACAGCCCGGATCCCTATTACAAGATGACCAAATATATAAAGTTATTGTAACTGCCCACGCCCTCGTAATGATCTTCTTCATGGTAATGCCAATAATGATCGGGGGATTTGGAAAATGACTTATCCCACTAATGATCGGTGCCCCAGACATGGCATTTCCCCGAATGAATAAAATGAGATTTTGACTAATCCCTCCGTCATTTATTTTACTATTAGCTTCCGCCGGAGTAGAAAGAGGAGCTGGAACCGGCTGAACAATTTACCCCCCATTGTCTAGTAACATAGCACACGCAGGAGGATCAGTAGATCTTGCCATTTTCTCTCTCCACCTAGCAGGTGCATCCTCAATTCTAGCCTCTATTAACTTCATAACAACAATAATAAAAATGCGAGCACCAGGCATCTCTTTTGACCGACTTCCTCTATTTGTCTGATCTGTATTCATCACAACATTCTTACTACTTCTTTCCTTGCCAGTTCTAGCCGGAGCAATAACAATGCTTTTAACAGATCGAAACATTAATACCACTTTCTTTGACCCTGCAGGAGGAGGAGATCCAATT</t>
  </si>
  <si>
    <t>ACT9591</t>
  </si>
  <si>
    <t>AAU6176</t>
  </si>
  <si>
    <t>GAGCATGAGCTGGAACAATAGGTACAGCCATGAGAAAAATCATTCGAGTTGAATTATCTCAGCCTGGATCACTGATTCAGGACGACCAAGTTTATAACGTGATGGTTACTGCACATGCCTTCGTCATGATCTTCTTTATGGTCATGCCAATTATGATCGGAGGTTTTGGAAAATGACTAGTTCCTCTAATGATTGGAGCTCCAGACATGGCCTTTCCCCGAATGAAAAACATGAGATTCTGACTCATCCCCCCTGCCTTTATGCTCTTGCTAACATCAGCTGGTAACGAGAGAGGTGTTGGAACAGGATGAACTGTATACCCACCTTTATCAGGGCCGGTGGCCCATGGGGGAGGATGTGTAGATCTTGCCATATTCTCCCTTCACTTGGCAGGTGCCTCTTCTATAATGGCATCAATCAATTTCATTACAACTATTATTAAAATGCGAGCCCCTGGAATGACTATGGACCGCACCCCATTATTTGTATGATCAATCTTACTAACTACTATTCTTCTTCTTCTCTCCCTCCCCGTTCTAGCCGGAGCAATTACTATGCTTCTTACTGACCGAAATATCAACACTTCTTTCTTTGACCCTACAGGAGGAGGAGATCCCGTT</t>
  </si>
  <si>
    <t>Amphiuridae</t>
  </si>
  <si>
    <t>Amphipholis</t>
  </si>
  <si>
    <t>Amphipholis sp. AAU6176</t>
  </si>
  <si>
    <t>GAGCATGAGCCGGGACAATAGGTACAGCCATGAGAAAAATTATCCGAGTTGAATTATCTCAGCCTGGTTCTTTAATTCAAGATGACCAAGTTTACAATGTTATGGTTACTGCCCACGCTTTTGTTATGATCTTTTTTATGGTTATGCCAATTATGATTGGAGGATTCGGTAAATGACTTATTCCCTTAATGATTGGAGCTCCCGATATGGCTTTCCCCCGAATGAAAAATATGAGATTCTGACTAGTCCCTCCTGCCTTTATGCTCTTACTAACATCAGCCGGCAATGAAAGGGGTGTTGGAACAGGATGAACCGTTTATCCACCTTTATCAGGACCAGTAGCTCATGGAGGAGGCTGTGTAGATCTTGCTATATTTTCTCTTCACTTAGCAGGTGCTTCTTCTATAATGGCATCAATTAATTTTATTACAACTATTATTAAAATGCGAGCACCTGGAATGACCATGGACCGTACCCCATTATTTGTATGATCAATTCTACTTACTACAATTCTTCTTCTTCTCTCCCTTCCAGTTCTAGCTGGCGCAATAACTATGCTTCTTACTGACCGAAATATTAATACTTCTTTCTTTGACCCTACCGGAGGAGGCGATCCTATT</t>
  </si>
  <si>
    <t>ACK0009</t>
  </si>
  <si>
    <t>Amphipholis squamata</t>
  </si>
  <si>
    <t>GAGCATGAGCTGGAACAATAGGTACAGCCATGAGAAAAATTATTCGAGTTGAATTATCCCAACCTGGATCACTAATTCAGGATGATCAAGTTTATAACGTAATGGTTACTGCACATGCCTTCGTTATGATCTTCTTTATGGTTATGCCAATTATGATTGGGGGTTTTGGAAAATGATTAGTTCCCCTAATGATTGGGGCTCCAGATATGGCCTTTCCCCGAATGAAAAATATGAGATTCTGACTAATTCCTCCTGCCTTTATGCTCTTACTAACATCAGCTGGTAATGAGAGAGGTGTTGGAACAGGATGAACCGTTTATCCACCTTTATCAGGACCAGTGGCTCATGGAGGAGGGTGTGTAGATCTTGCCATATTCTCCCTTCACTTAGCAGGTGCCTCTTCTATAATGGCATCAATTAATTTCATTACAACTATTATTAAAATGCGAGCCCCTGGAATGACTATGGACCGCACCCCATTGTTTGTATGATCAATCTTGCTTACTACAATTCTTCTTCTTCTCTCCCTCCCTGTGCTAGCCGGAGCAATTACTATGCTTCTTACTGACCGAAAAATCAATACTTCTTTCTTCGACCCTACTGGGGGAGGAGACCCCGTT</t>
  </si>
  <si>
    <t>ABY6676</t>
  </si>
  <si>
    <t>AAB5245</t>
  </si>
  <si>
    <t>GAGCATGAGCAGGAACAGTAGGAACCGCCATGAGAAAAATTATTCGAGTAGAGTTATCTCAACCAGGCTCTTTAATACAGAATGACCAAACGTATAATGTTATTGTAACTGCCCACGCTTTTATAATGATCTTTTTTATGGTAATGCCAATAATGATAGGAGGATTTGGAAAATGATTAGTTCCACTGATGATTGGAGCTCCAGATATGGCTTTTCCTCGGATGAATAAAATGAGGTTTTGATTAATTCCCCCTTCATTTTTACTTCTTGTTGCCTCTGCAGGTAAAGAAAGAGGAGTAGGGACAGGATGAACAGTTTATCCACCCTTATCAGGCCCAGTAGCTCACGCAGGAGGTTGTGTAGATTTGGCAATATTTTCTTTACACTTAGCTGGTGCTTCCTCTATAATGGCATCTATAAAATTTATAACAACAATAATTAATATGCGAGCTCCCGGCATGACAATGGACCGGGTCCCTTTATTCGTTTGATCAATTTTTATTACAACTTTTTTGTTATTATTGTCTTTACCAGTTTTAGCTGGTGCAATTACAATGCTACTTACTGACCGTAAAATTAAAACTTCCTTTTTTGATCCCACAGGAGGAGGAGACCCAATA</t>
  </si>
  <si>
    <t>GTGCATGGGCCGGGACAGTAGGAACCGCTATGAGAAAAATTATTCGAGTAGAATTATCACAACCTGGGTCTTTAATACAAAATGATCAAACATATAATGTCATTGTAACTGCCCACGCTTTCATAATGATCTTTTTTATGGTTATGCCAATAATGATTGGAGGATTTGGAAAATGATTAGTCCCGCTAATGATTGGAGCTCCAGATATGGCTTTTCCTCGGATGAAAAAAATGAGATTTTGATTAATCCCCCCTTCGTTTTTACTTCTTGTTGCCTCAGCTGGGAAAGAAAGAGGAGTTGGTACAGGATGGACAGTTTACCCACCTTTATCTGGGCCAGTAGCACACGCAGGTGGTTGTGTAGACTTAGCAATATTTTCTTTACATTTAGCTGGTGCTTCTTCTATAATGGCTTCAATAAATTTTATTACAACAATAATAAATATGCGAGCTCCCGGTATGACAATGGACCGAACTCCCTTATTTGTTTGATCAATTTTTATTACAACTTTTTTATTATTATTATCACTACCAGTTTTAGCTGGGGCAATTACAATGCTTCTTACTGACCGTAAAATTAAAACTTCTTTCTTTGACCCCACAGGAGGGGGAGACCCTATA</t>
  </si>
  <si>
    <t>AAC6369</t>
  </si>
  <si>
    <t>Ophiocten</t>
  </si>
  <si>
    <t>Ophiocten hastatum</t>
  </si>
  <si>
    <t>GAGCATGAGCAGGGACAGTAGGGACCGCCATGAGAAAAATTATTCGAGTAGAATTATCCCAACCAGGCTCTCTTATACAAAATGATCAAACATATAATGTTATTGTAACTGCCCACGCTTTTATAATGATCTTTTTTATGGTAATGCCAATTATGATTGGGGGATTTGGAAAATGATTAGTTCCACTAATGATAGGAGCACCAGATATGGCTTTTCCTCGAATGAATAAAATGAGGTTTTGATTAATACCCCCTTCATTTTTGCTTCTTGTTGCCTCTGCTGGTAAAGAAAGAGGAGTAGGTACGGGATGAACAGTTTATCCACCCCTATCAGGCCCCGTAGCTCACGCAGGCGGTTGTGTAGATTTAGCAATATTTTCTTTACATTTAGCCGGTGCTTCCTCTATAATGGCCTCTATAAACTTTATAACAACCATAATAAATATGCGAGCTCCCGGTATGACAATGGACCGGGTCCCTTTATTTGTTTGATCAATTTTTATTACAACTTTTTTGTTATTATTATCATTACCAGTTTTAGCTGGTGCGATTACGATGCTGCTAACGGACCGTAAAATTAAAACTTCTTTTTTTGACCCCACAGGGGGGGGAGACCCAATA</t>
  </si>
  <si>
    <t>AAC6367</t>
  </si>
  <si>
    <t>GTGCATGAGCAGGGACAGTAGGAACCGCCATGAGAAAAATTATTCGAGTAGAGTTATCCCAACCAGGCTCTTTAATACAAAATGATCAAACATATAATGTTATTGTAACTGCCCACGCTTTTATAATGATCTTTTTTATGGTAATGCCAATCATGATTGGAGGATTTGGAAAATGATTAGTACCACTGATGATCGGGGCTCCAGATATGGCTTTTCCTCGGATGAATAAAATGAGGTTTTGGTTAATTCCCCCTTCATTTTTACTTCTTGTTGCCTCTGCTGGTAAAGAAAGTGGAGTAGGAACGGGATGAACAGTTTATCCGCCCTTATCAGGTCCCGTAGCTCACGCAGGCGGTTGTGTAGATTTAGCAATATTTTCTTTACATTTAGCCGGTGCTTCCTCCATAATGGCCTCTATAAAATTTATAACAACAATAATTAACATGCGAGCTCCCGGCATGACAATGGACCGGGTCCCTTTATTTGTTTGATCAATTTTTATTACAACTTTTTTATTATTATTATCATTACCAGTTTTAGCTGGTGCGATTACGATGTTATTAACTGATCGCAAAATTAAAACTTCCTTTTTTGACCCTACAGGAGGAGGAGATCCAATA</t>
  </si>
  <si>
    <t>AAB8755</t>
  </si>
  <si>
    <t>GAGCATGAGCAGGGACAGTAGGAACCGCCATGAGAAAAATTATTCGAGTAGAGTTATCCCAACCAGGCTCTTTAATACAAAATGACCAAACGTATAATGTTATTGTAACTGCCCACGCTTTTATAATGATCTTTTTTATGGTAATGCCAATAATGATAGGAGGATTTGGAAAATGATTAGTTCCACTAATGATTGGGGCTCCAGATATGGCTTTTCCACGGATGAATAAAATGAGGTTCTGATTAATTCCCCCATCATTTCTACTTCTTGTTGCCTCTGCAGGTAAAGAAAGAGGAGTAGGAACGGGATGAACAATTTATCCGCCCTTATCAGGCCCAGTAGCTCATGCAGGAGGTTGTGTAGATCTGGCAATATTTTCTTTACACTTAGCTGGTGCTTCCTCTATAATGGCATCTATAAAATTTATAACAACAATAATTAATATGCGAGCTCCCGGCATGACAATGGACCGGGTCCCCTTATTTGTTTGATCAATTTTCATTACAACTTTTTTGCTATTATTATCTTTACCAGTTTTAGCTGGTGCAATCACAATGCTACTTACTGACCGTAAAATTAAAACTTCCTTTTTTGACCCAACTGGAGGAGGGGACCCAATA</t>
  </si>
  <si>
    <t>AAC6370</t>
  </si>
  <si>
    <t>GGGCATGAGCAGGGACAGTAGGGACCGCTATGAGAAAAATAATTCGAGTAGAGTTATCCCAACCAGGCTCTTTAATACAAAATGATCAAACATATAATGTTATTGTAACTGCCCACGCTTTTATAATGATCTTTTTTATGGTAATGCCAATTATGATTGGAGGATTTGGAAAATGGTTAGTTCCACTAATGATAGGAGCTCCAGATATGGCTTTTCCTCGGATGAATAAAATGAGGTTTTGATTAATTCCCCCTTCATTTTTGCTGCTTGTTGCCTCTGCTGGTAAAGAAAGAGGAGTAGGAACGGGATGAACAGTTTACCCACCCCTATCGGGACCCGTAGCTCACGCAGGCGGTTGTGTAGATTTAGCAATATTTTCTTTACATTTAGCCGGTGCTTCCTCTATAATGGCATCTATAAACTTTATAACAACAATTGTTAATATGCGAGCTCCCGGTATGACAATGGACCGGGTCCCCTTATTTGTTTGATCAATTTTTATTACAACTTTTTTGTTATTATTATCATTACCAGTTTTAGCTGGTGCAATTACGATGTTACTAACTGATCGTAAAATTAAAACTTCTTTTTTTGACCCTACGGGGGGAGGAGACCCAATA</t>
  </si>
  <si>
    <t>AAB8754</t>
  </si>
  <si>
    <t>GAGCATGAGCAGGGACAGTAGGAACCGCCATGAGAAAAATTATTCGAGTAGAGCTATCCCAACCAGGCTCTTTAATACAGAATGACCAAACGTATAATGTTATTGTAACTGCCCACGCTTTTATAATGATCTTTTTTATGGTRATGCCAATAATGATAGGAGGATTTGGAAAATGATTAGTTCCGCTAATGATTGGGGCTCCAGATATGGCATTTCCTCGGATGAATAAAATGAGGTTTTGATTAATACCCCCTTCATTTTTACTTCTTGTTGCCTCTGCAGGTAAAGAAAGAGGAGTAGGAACGGGATGAACAGTTTATCCGCCCTTATCAGGTCCAGTAGCTCATGCAGGCGGTTGTGTAGATCTGGCAATATTTTCTTTACATTTAGCTGGTGCTTCCTCTATAATGGCATCTATAAAATTTATAACAACAATAATTAATATGCGAGCTCCCGGCATGACAATGGACCGGGTCCCTTTATTTGTTTGATCAATTTTTATTACAACTTTTTTGTTATTATTATCTTTACCAGTTTTAGCTGGTGCAATTACAATGCTACTTACCGACCGCAAAATTAAAACTTCCTTTTTTGATCCKACRGGAGGAGGGGACCCAATA</t>
  </si>
  <si>
    <t>ABW2318</t>
  </si>
  <si>
    <t>AAH7926</t>
  </si>
  <si>
    <t>GAGCATGAGCTGGTATAATTGGAACTGCCATGAGAGTTATAATTCGAGTTGAATTAACCCAACCTGGTTCCCTTCTCCAAGATGACCAAATTTATAACGTTATAGTTACAGCCCACGCTTTAATTATGATCTTCTTTATGGTAATGCCTATAATGATAGGTGGCTTTGGTAATTGACTTATACCTCTAATGATTGGGGCTCCTGATATGGCTTTTCCTCGAATGAATAAAATGAGATTTTGATTAATTCCCCCATCTTTTATTCTCTTACTTGCCTCTGCTAGTATAGAAAGAGGAGCTGGAACTGGTTGGACAATATACCCCCCTCTATCTAGAAAAATTGCCCATGCAGGAAGATCTGTAGACCTAGCTATATTTTCTCTTCATCTTGCTGGAGCTTCTTCCATTCTAGCATCTATTAAATTTATTACAACAATCATTAATATGCGAACCCCAGGAGTTTCCTTTGATCGTCTACCTTTATTCGTATGATCTGTTTTTATTACAGCCTTTCTTCTCTTGTTGTCACTTCCTGTCCTAGCAGGGGCCATCACTATGTTATTAACTGATCGAAAAATAAAAACCACCTTCTTTGATCCTGCTGGAGGAGGTGATCCTATC</t>
  </si>
  <si>
    <t>Pterasteridae</t>
  </si>
  <si>
    <t>Pteraster</t>
  </si>
  <si>
    <t>Pteraster tesselatus</t>
  </si>
  <si>
    <t>GGGCATGAGCTGGTATAATTGGTACTGCTATGAGAGTTATAATTCGAATTGAATTAACCCAACCTGGCTCTCTCCTTCAAGACGACCAAATTTATAATGTTATAGTTACAGCCCATGCTTTAATTATGATTTTCTTTATGGTAATGCCTATAATGATAGGAGGATTTGGAAATTGATTAATACCTCTAATGATTGGGGCTCCTGACATGGCTTTTCCACGAATGAACAACATGAGATTTTGATTAATTCCCCCTTCTTTTATACTATTACTTGCTTCCGCAAGTGTAGAAAGTGGTGCTGGAACCGGCTGAACTATTTATCCTCCCTTATCTAGAAAAATTGCCCATGCAGGAAGATCCGTAGACTTAGCCATATTTTCTCTTCATCTTGCTGGAGCTTCCTCTATTTTAGCATCTATTAAATTTATTACAACAATTATTAATATGCGTACTCCTGGAATTTCTTTTGACCGTCTACCTTTATTTGTTTGATCAGTTTTCATTACAGCTTTTTTACTCTTACTATCACTCCCCGTTCTAGCAGGAGCAATCACTATGCTTTTGACTGATCGAAAAATTAAAACTACTTTCTTTGACCCTGCTGGAGGAGGTGATCCTATA</t>
  </si>
  <si>
    <t>AAL2213</t>
  </si>
  <si>
    <t>Pteraster sp. AAL2213</t>
  </si>
  <si>
    <t>GGGCATGAGCTGGTATAATTGGAACTGCCATGAGAGTTATAATCCGAATTGAATTAACCCAACCTGGTTCCCTTCTTCAAGATGACCAAATTTATAACGTTATAGTTACAGCCCATGCTTTAATTATGATTTTCTTTATGGTAATGCCTATAATGATTGGAGGGTTTGGAAATTGACTTATACCTTTAATGATTGGAGCTCCTGATATGGCTTTTCCTCGAATGAATAATATGAGATTTTGATTGATACCCCCTTCTTTTATTCTCTTACTTGCTTCTGCAAGTATAGAAAGGGGAGCAGGTACTGGTTGAACAATATACCCTCCCTTATCTAGAAAAATTGCCCATGCAGGCAGATCTGTAGATTTAGCCATTTTTTCTCTTCATCTTGCTGGAGCTTCTTCCATTTTGGCATCTATTAAATTTATTACAACAATTATTAATATGCGAACCCCTGGAATTTCCTTTGATCGTTTACCCTTATTTGTTTGATCTGTTTTTATTACAGCTTTTCTTCTCTTACTATCACTTCCTGTCCTAGCAGGGGCCATCACTATGTTGTTAACTGATCGAAAAATAAAAACTTCCTTCTTTGATCCTGCTGGAGGGGGAGATCCTATT</t>
  </si>
  <si>
    <t>AAU6181</t>
  </si>
  <si>
    <t>AAF0957</t>
  </si>
  <si>
    <t>GAGCCTGAGCTGGGACAGTTGGGACTGCAATGAGCAATATAATTCGAGTTGAACTCTCACAACCAGGATCTCTTATTCAAAAAGACCAGACCTACAAAGTTATAGTTACATCACACGCTCTTGTTATGATATTTTTTATGGTAATGCCCATTATGATTGGGGGTTTTGGTAAATGACTAATCCCACTAATGATAGGGGCTCCTGATATGGCATTTCCACGAATGAAAAACATGAGATTTTGATTACTTCCTCCCTCATTTCTCCTATTAGTCGCTTCTGCAGGAAAAGAAAGAGGAGTAGGTACCGGATGAACAATTTATCCTCCTCTATCAGGACCAGTCGCCCATGCTGGAGGCTGTGTAGATCTAGCTATTTTTTCTCTCCATTTAGCGGGTGCCTCTTCTATTATGGCCTCAATAAACTTTATCACAACTATAATTAATATGCGAGCTCCTGGAATGACAATGGACCGAACCCCCCTATTTGTTTGATCAATTTTAATAACAACATTTTTACTTCTACTATCTCTTCCTGTTTTAGCTGGAGCCATTACAATGTTATTAACCGACCGAAAAATTAAAACATCCTTTTTTGATCCAACAGGAGGGGGGGACCCAATT</t>
  </si>
  <si>
    <t>GTGCCTGAGCTGGAACAGTTGGAACTGCTATGAGAAATATTATTCGAGTAGAACTTTCACAACCTGGATCTCTAATTCAAAAAGACCAAACCTATAAAGTTATAGTGACAGCACATGCCTTTGTTATGATATTCTTCATGGTGATGCCAATAATGATAGGAGGATTTGGTAAATGATTAGTCCCATTAATGATAGGGGCTCCTGATATGGCTTTTCCACGAATGAATAATATGAGATTTTGACTACTTCCTCCCTCATTTTTATTATTAGTAGCCTCTGCAGGTAAAGAAAGGGGGGTTGGGACAGGATGAACAATTTATCCTCCCCTATCAGGACCAGTTGCTCACGCTGGAGGCTGTATTGATCTGGCTATATTTTCCCTCCATTTAGCAGGAGCCTCTTCTATAATGGCTTCAATAAATTTTATTACTACTATAATTAATATGCGAGCTCCTGGGATGACAATGGACCGAACTCCTCTATTTGTTTGATCAATTCTAATAACAACATTTCTTCTTCTATTATCCCTTCCTGTTTTAGCTGGGGCTATTACAATGTTATTAACTGACCGAAAAATAAACACATCCTTTTTTGATCCTACAGGAGGAGGTGACCCAATA</t>
  </si>
  <si>
    <t>AAT9214</t>
  </si>
  <si>
    <t>GGGCCTGAGCTGGAACAGTTGGGACTGCAATGAGTAATATAATTCGAGTTGAACTTTCACAACCAGGGTCTCTTATTCAAAAAGACCAGACCTATAAAGTTATAGTCACAGCACACGCTTTTGTTATGATATTTTTTATGGTAATGCCTATTATGATAGGGGGGTTTGGTAAATGACTAGTCCCATTAATGATAGGAGCCCCTGATATGGCATTTCCACGAATGAAAAATATGAGATTTTGATTACTTCCCCCCTCATTTCTTTTATTAGTAGCTTCTGCAGGAAAAGAAAGAGGGGTAGGTACGGGATGGACAGTTTACCCCCCTCTATCAGGCCCAGTTGCCCATGCTGGAGGCTGTGTAGATCTAGCTATTTTTTCTCTCCATTTAGCAGGTGCCTCTTCTATAATGGCCTCAATAAACTTTATTACAACAATAATTAATATGCGAGCCCCTGGAATGACAATGGACCGAACCCCATTATTTGTATGATCAATTTTAATAACAACATTTCTTCTTCTCTTATCTCTCCCTGTTTTAGCTGGGGCTATTACAATGCTATTAACCGACCGAAAAATAAAAACATCCTTTTTTGACCCAACAGGAGGAGGGGACCCAATC</t>
  </si>
  <si>
    <t>ACM2319</t>
  </si>
  <si>
    <t>GAATGGGAGGTGGATTTATTGGTGCTCTTTTTAGTAAAGTAATTCGTCTTGAACTTTCTCAGCCAGGTTCTCTTATACAAGATGATCATTTGTATAATGTTTTAGTGACTGTGCATGCTTTTGTAATGATATTTTTTATGGTAATGCCTGTTATGATAGGTGGATTTGGTAATTGGTTGGTTCCTTTAATGATTGGTTCTCCTGATATGGTTTTTCCTCGTTTAAATAATATGAGATTTTGAATGAGTCCTCCTGCTTTTATGTCTATGGCGGCTAGGATTGTTTTTGATAGAGGGGCTGGGACAGGTTGGACAATTTATCCTCCTCTTTCTGGTTCTGTTGCTCATTCGGGTTGTAGTGTTGACTTTGTTATTTTTTCTTTACATTTGGCTGGAGCTTCTTCTATATTGGCTTCTGTGAATTTTATTACTACAATTATAAATTTACGGGCTCCTGGAATGCGCATGGATTGTCTTCCTCTTTTTGTTTGGTCTATTCTAATAACTACAGTCTTGTTGTTATTATCTCTTCCTGTTTTGGCTGGGGCTATTACTATGTTATTAACTGATCGTAACATAAAAACTACATTTTTTGATCCAACGGGTGGAGGGGATCCTATT</t>
  </si>
  <si>
    <t>ACJ0806</t>
  </si>
  <si>
    <t>GGATGGGAGGTGGATTTATTGGTGCTCTTTTTAGCAATATAATTCGTCTTGAGCTTTCTCAGCCAGGTTCTCTAATACAGGATGATCATTTATATAATGTTTTAGTAACTGTGCATGCTTTTGTAATGATTTTTTTTATGGTGATGCCTGTTATGATCGGAGGATTTGGTAAATGATTGGTTCCTTTGATGATAGGTTCTCCGGATATGGTTTTTCCTCGTTTGAATAAAATGAGATTTTGAATGAGTCCTCCTGCTTTTATGTCTATGGCGGCTAGGATTGTTTTTGATAGGGGAGCTGGAACAGGTTGAACAATTTACCCGCCTCTTTCAGGGTCTGTTGCTCATTCGGGTTGTAGTGTTGATTTTGTTATTTTTTCTTTACATTTAGCTGGGGCTTCTTCAATATTAGCTTCTGTAAATTTTATTACTACAATTATAAATTTGCGAGCTCCTGGAATGCGAATGGATTGTCTTCCTCTTTTTGTTTGGTCTATTTTAATTACTACAGTCTTGTTGTTATTGTCTCTTCCTGTTTTAGCCGGGGCTATTACTATGCTATTAACTGACCGTAATATAAAAACTACGTTTTTTGACCCAACAGGTGGGGGAGATCCTATT</t>
  </si>
  <si>
    <t>ABW1998</t>
  </si>
  <si>
    <t>ABZ6380</t>
  </si>
  <si>
    <t>GAGCCTGAGCAGGGATGGTTGGTACAGCCATGAGAGTAATAATCCGAACAGAACTTGCCCAACCTGGTTCACTACTACAAGATGATCAAATCTATAAAGTTATAGTAACAGCTCACGCCCTAGTTATGATTTTTTTTATGGTAATGCCAATTATGATTGGGGGCTTTGGTAATTGATTAATACCTCTTATGATAGGTGCACCCGATATGGCATTCCCACGAATGAATAAAATGAGATTCTGACTAATTCCTCCCTCCTTTCTTCTTCTTATAGCCTCTGCTGGAGTTGAAAGTGGAGCAGGAACAGGATGAACTATTTATCCACCACTATCAAGTGGATTAGCCCATGCAGGTAGGTCTGTTGACCTGGCCATTTTTTCCCTTCACCTAGCAGGCGCTTCTTCCATCTTAGCCTCAATTAAATTTATTACCACTATTATAAAAATGCGAACTCCTGGTATTTCTTTTGACCGACTCCCTTTATTTGTATGATCTGTATTTGTAACCGCATTCCTACTTCTTCTTTCCCTCCCTGTACTTGCTGGTGCAATAACAATGCTTTTAACAGATCGAAACATAAAAACCACCTTTTTTGACCCAGCTGGTGGAGGTGATCCTATT</t>
  </si>
  <si>
    <t>GAGCCTGAGCCGGAATGGTTGGAACAGCAATGAGTGTAATAATTCGAACAGAACTAGCCCAACCTGGTTCCCTACTTCAAGATGACCAAATATACAAAGTAATAGTAACAGCCCATGCATTAGTTATGATATTTTTTATGGTAATGCCAATAATGATAGGAGGTTTCGGAAAATGACTTATTCCTCTAATGATTGGAGCACCAGACATGGCTTTTCCACGAATGAATAAAATGAGATTCTGATTAATTCCCCCATCCTTTCTTCTTCTAATTGCTTCAGCTGGAGTTGAAAGCGGAGCCGGAACAGGCTGAACCATATATCCCCCTCTATCTAGAGGACTAGCACATGCAGGTGGATCAGTAGACCTTGCCATATTTTCCCTCCATCTCGCCGGTGCCTCCTCAATTCTTGCCTCCATAAAATTTATTACTACTATAATAAATATGCGAACTCCAGGAATTTCTTTTGACCGCCTCCCTCTTTTTGTTTGATCTGTTTTTGTTACCGCATTTCTCCTTCTCCTCTCTCTTCCCGTATTAGCAGGTGCTATAACTATGCTTTTAACTGACCGAAATGTTAAAACTACCTTTTTTGATCCCGCTGGAGGAGGAGATCCAATT</t>
  </si>
  <si>
    <t>ABX4527</t>
  </si>
  <si>
    <t>AAM3740</t>
  </si>
  <si>
    <t>GAGCATGAGCCGGAATGGTAGGCACAGCCATGAGCGTAATTATACGAACAGAACTAGCCCAACCCGGATCCCTCCTTCAAGATGACCAGATATACAAAGTAATAGTCACTGCCCACGCCTTAGTTATGATATTTTTTATGGTAATGCCAATAATGATAGGTGGATTTGGAAATTGATTAATCCCCTTAATGATAGGAGCACCAGATATGGCCTTCCCTCGAATGAACAATATGAGATTTTGGTTAATTCCCCCTTCATTCCTATTACTGCTAGCATCCGCCGGTGTAGAAAGCGGAGCAGGTACCGGATGAACCCTTTATCCACCTTTATCCAGAAAACTAGCCCATGCAGGAGGATCTGTAGACCTCGCCATATTTTCCCTACACCTTGCGGGTGCATCCTCAATTCTAGCCTCCATTAATTTTATTACCACAATAATTAATATGCGCACTCCTGGCGTTTCATTCGATCGTTTACCCCTATTTGTCTGATCCGTATTTGTAACAACTTTTCTTCTCCTTCTATCGTTACCAGTGCTAGCAGGAGCTATCACCATGTTATTAACAGACCGAAAAGTTAATACAACTTTCTTCGACCCTGCTGGAGGAGGAGATCCAATC</t>
  </si>
  <si>
    <t>Rhopiella</t>
  </si>
  <si>
    <t>Rhopiella hirsuta</t>
  </si>
  <si>
    <t>GAGCCTGAGCCGGTATGGTGGGAACAGCCATGAGTGTGATCATCCGAACAGAGTTAGCCCAGCCCGGGTCCCTCCTTCAAGATGACCAAATATACAAAGTAATAGTTACCGCCCACGCCTTAATTATGATATTTTTTATGGTTATGCCAATAATGATTGGAGGCTTCGGAAATTGATTAATCCCTTTAATGATTGGAGCACCAGACATGGCCTTCCCTCGAATGAACAATATGAGATTTTGATTGATTCCCCCTTCCTTCCTCCTACTACTAGCATCCGCTGGCATAGAAAATGGAGCAGGAACCGGTTGAACTCTCTATCCCCCATTATCCAGAAAACTAGCCCATGCAGGAGCATCTGTAGATCTCGCCATATTCTCCTTACACCTTGCAGGTGCATCCTCAATTCTAGCCTCCATTAATTTCATTACCACAATAATAAAAATGCGTACTCCAAGAGTCTCCTTTGACCGATTACCCCTGTTTGTCTGATCTCTCCTTGTCACAGCTTTCCTCCTCCTCCTCTCCCTACCAGTTTTAGCAGGAGCTATCACTATGTTACTAACAGACCGAAATGTAAAAACAACTTTCTTCGACCCCGCTGGGGGAGGCGACCCAATC</t>
  </si>
  <si>
    <t>ABX4333</t>
  </si>
  <si>
    <t>GAGCCTGAGCCGGAATGGTTGGTACTGCTATGAGCGTAATTATACGAACAGAATTAGCCCAACCCGGATCTCTCCTTCAAGATGACCAAATATACAAAGTAATAGTTACTGCCCACGCCTTAGTTATGATATTTTTTATGGTTATGCCAATAATGATCGGAGGATTCGGAAATTGATTAATACCATTAATGATCGGAGCACCAGATATGGCCTTCCCTCGAATGAACAATATGAGATTTTGGTTAATTCCCCCCTCATTCTTATTACTTTTAGCATCCGCCGGCGTAGAAAGCGGAGCAGGAACCGGATGAACTATTTATCCCCCATTATCCAGAAAACTAGCCCATGCAGGAGGATCAGTAGATCTTGCCATATTTTCCCTACATCTTGCAGGCGCATCCTCAATTCTAGCCTCTATTAATTTTATTACCACAATAATTAAAATGCGCACTCCAGGAGTTTCATTTGACCGATTACCACTATTTGTATGATCTGTATTTGTGACAACTTTTCTTCTACTCTTATCATTACCAGTACTAGCAGGGGCTATAACTATGTTATTAACAGATCGAAAAGTAAAAACAACTTTCTTCGACCCCGCTGGAGGAGGAGATCCAATC</t>
  </si>
  <si>
    <t>AAU0132</t>
  </si>
  <si>
    <t>AAE5125</t>
  </si>
  <si>
    <t>GAGCATGAGCAGGCACTGTAGGAACCGCTATGAGAAAAATAATTCGAGTAGAACTTTCCCAACCCGGGTCCTTAATACAAGACGACCAAGTTTATAATGTAATGGTAACCGCCCATGCTTTCGTCATGATCTTCTTTATGGTTATGCCAATAATGATAGGAGGCTTTGGCAAATGACTTATACCCCTAATGTTAGGAGCACCTGACATGGCCTTCCCTCGAATGAAAAAAATGAGATTCTGATTAATACCCCCCTCATTTCTCTTATTAATGGCATCTGCAGGAAAAGAAAGAGGGGTAGGAACCGGATGAACCATCTACCCCCCCCTTTCTGGGCCTACAGCACATGCAGGAGGCTGTGTAGATTTAGCCATATTCTCTCTTCATTTGGCCGGGGCGTCTTCAATAATGGCCTCAATTAATTTTATAACTACAATTATTAATATGCGATCCCCCGGAATGAAAATGGATCAAATCCCCTTATTTATTTGATCTATTCTAATAACAACTATTCTCCTCCTTCTTTCCCTTCCCGTTCTAGCAGGTGCTATAACTATGCTATTAACAGACCGAAAAATAAAAACTACATTCTTTGACCCCACAGGAGGAGGAGACCCAATA</t>
  </si>
  <si>
    <t>GAGCATGAGCAGGAACCGTAGGAACCGCAATGAGAAAAATAATACGAGTAGAACTATCCCAACCAGGATCCTTAATACAAGATGACCAAGTTTATAAAGTAATAGTAACCGCACATGCATTTATTATGATATTTTTCATGGTAATGCCAATTATGATTGGAGGATTTGGTAACTGATTAGTACCTCTCATGATTGGAGCACCAGATATGGCCTTCCCACGAATGAATAAAATGAGATTTTGGTTAATTCCCCCATCATTTCTCCTATTAATAGCCTCTGCTGGAAAAGAAAGAGGAGTAGGAACAGGATGAACTGTCTACCCTCCTCTTTCAGGACCTACCGCCCACGCAGGAGGATGCGTTGACCTGGCCATTTTTTCTCTACATTTAGCCGGGGCCTCTTCTATTATGGCTTCAATAAATTTTATTACAACAATTATAAATATGCGAGCCCCAGGAATGACAATGGACCGAACCCCATTATTTGTTTGATCTATTTTAATAACCACAGTACTACTTCTCCTATCCCTCCCAGTACTAGCCGGTGCCATTACAATGCTTTTAACTGACCGTAAAATAAAAACAACATTCTTCGACCCAACCGGAGGAGGAGACCCAATA</t>
  </si>
  <si>
    <t>AAK5548</t>
  </si>
  <si>
    <t>Ophiolepididae</t>
  </si>
  <si>
    <t>Ophiozonella</t>
  </si>
  <si>
    <t>Ophiozonella depressa</t>
  </si>
  <si>
    <t>GAGCATGAGCAGGCACCGTAGGAACCGCTATGAGAAAAATAATTCGGGTAGAACTTTCCCAACCCGGGTCCTTAATCCAAGACGATCAAGTTTATAAAGTAATGGTAACCGCCCATGCCTTCGTTATGATTTTCTTTATGGTAATGCCAATAATGATAGGGGGATTTGGTAACTGACTCATACCCTTGATGCTAGGAGCACCAGACATGGCCTTTCCCCGAATGAAAAAAATGAGATTCTGATTAATCCCCCCCTCATTTCTCTTATTAATGGCATCCGCAGGAAAAGAAAGTGGGGTAGGAACCGGATGAACCATCTACCCCCCTCTCTCAGGCCCTACAGCACACGCAGGAGGCTGTGTAGATCTAGCCATATTCTCCCTTCACTTAGCCGGAGCATCCTCAATAATGGCCTCAATCAATTTTATAACAACAATTATCAACATGCGATCTCCCGGCATGAAAATGGACCAAATCCCCTTATTCGTTTGATCTATTCTTATAACAACCATTCTCCTACTTCTTTCCCTCCCTGTACTAGCAGGTGCCATAACTATGTTACTAACAGACCGAAAAATAAAAACTACATTTTTTGATCCCACAGGAGGAGGAGACCCAATA</t>
  </si>
  <si>
    <t>ACE3446</t>
  </si>
  <si>
    <t>AAB4032</t>
  </si>
  <si>
    <t>Ophiura lenticularis</t>
  </si>
  <si>
    <t>GAACCTGAGCTGGCACCGTAGGAACCGCCATGAGAAAAATTATCCGCGTGGAACTTTCACAACCAGGGTCACTAATACAAAAAGACCAAACCTATAAAGTAATAGTTACGGCCCATGCCTTCGTAATGATATTTTTTATGGTGATGCCTATTATGATAGGAGGGTTTGGAAAATGATTAATCCCCCTAATGATCGGAGCACCAGATATGGCTTTTCCCCGAATGAATAAAATGAGATTTTGGCTAATCCCCCCAGCATTCTTACTGTTAATAGCTTCTGCAGGAAAAGAAAGAGGGGTAGGAACGGGATGAACGATATACCCCCCTTTATCCGGCCCAGTTGCCCATGCCGGAGGCTGTGTTGACCTAGCTATTTTTTCTCTCCATCTAGCTGGTGCCTCCTCCATAATGGCTTCAATTAACTTTATCACGACAATAATTAATATGCGAGCTCCTGGAATGACAATGGACCGAACACCCCTATTTGTTTGATCAATTCTGATAACAACATTTTTATTACTCCTATCCCTCCCTGTCTTAGCAGGAGCTATTACAATGCTCCTTACTGACCGTAAAATTAATACATCCTTTTTTGACCCCACCGGGGGAGGGGACCCCATC</t>
  </si>
  <si>
    <t>Ophiuroglypha</t>
  </si>
  <si>
    <t>Ophiuroglypha carinifera</t>
  </si>
  <si>
    <t>GAGCCTGAGCTGGTACAGTAGGAACTGCAATGAGTAAAATCATACGTGTTGAGCTTTCACAACCAGGATCTCTGATACAAAAAGACCAGACCTATAAAGTAATAGTTACAGCTCATGCCTTCGTAATGATATTTTTTATGGTAATGCCTATAATGATTGGGGGGTTTGGGAAATGATTAGTCCCCCTAATGATAGGAGCACCAGATATGGCTTTTCCACGAATGAACAAAATGAGATTCTGGCTAATCCCCCCATCATTCTTATTACTTATAGCTTCTGCAGGAAAAGAAAGAGGTGTAGGGACAGGCTGAACTGTATATCCTCCTTTATCAGGTCCCGTTGCCCATGCTGGTGGCTGTGTGGATCTAGCTATTTTTTCTCTTCATCTGGCTGGTGCCTCCTCTATAATGGCTTCAATTAATTTTATAACCACAATAATTAATATGCGAGCTCCTGGAATGACAATGGACCGAACTCCTTTATTTGTCTGGTCAATTTTAATAACAACATTTCTATTATTATTATCCCTCCCAGTTCTAGCAGGAGCTATTACAATGCTTCTTACAGACCGAAAAATTAATACATCCTTTTTTGACCCAACCGGAGGAGGAGACCCTATT</t>
  </si>
  <si>
    <t>AAB4035</t>
  </si>
  <si>
    <t>GAGCCTGAGCTGGCACCGTAGGTACCGCGATGAGAAAAATTATCCGGGTAGAACTATCACAACCCGGGTCACTTATACAAAAAGACCAGACCTATAATGTGATCGTTACAGCCCATGCCTTCGTAATGATCTTTTTTATGGTTATGCCTATTATGATAGGGGGGTTTGGAAATTGACTAGTCCCCCTAATGATTGGGGCACCAGATATGGCTTTTCCACGGATGAACAAAATGAGATTTTGGCTTATCCCCCCAGCATTTATGCTGTTAATAGCTTCTGCGGGGAAAGAAAGAGGAGTGGGGACAGGATGAACAGTATACCCACCTTTATCCGGCCCAGTTGCCCATGCCGGAGGCTGTGTTGACCTAGCTATTTTTTCTCTACATCTAGCGGGTGCTTCCTCCATAATGGCCTCAATAAACTTTATCACAACAATAATTAATATGCGAGCTCCTGGGATGACAATGGACCGAACCCCACTGTTTGTTTGGTCAATTCTTATAACAACATTTTTATTACTCCTTTCCCTCCCTGTCTTAGCTGGAGCAATTACAATGCTCCTCACTGACCGAAAAATTAATACGTCATTTTTTGACCCCACCGGGGGAGGAGACCCCATC</t>
  </si>
  <si>
    <t>AAF4144</t>
  </si>
  <si>
    <t>AAK3412</t>
  </si>
  <si>
    <t>Ophiacantha sp. MoV 4537</t>
  </si>
  <si>
    <t>GTGCTTGAGCAGGTACTGTTGGGACGGCTATGAGAAAAATAATCCGTGTCGAATTATCTCAACCAGGTTCACTTATCCAAGATGACCAAGTTTATAATGTTATGGTCACTGCCCATGCCTTTGTAATGATATTTTTTATGGTTATGCCAATAATGATAGGAGGATTCGGAAAATGATTGGTTCCTCTTATGATAGGAGCACCTGATATGGCATTTCCACGAATGAATAAAATGAGCTTTTGGCTCATCCCCCCTTCATTTTTATTATTAATTGCTTCAGCAGGGAAAGAAAGAGGAGTAGGGACAGGATGAACACTCTATCCCCCCCTTTCTAGAACTATAGCTCACGCAGGGGGATGTGTTGATTTAGCTATTTTTTCTCTTCATTTGGCTGGAGCCTCATCGATTATGGCCTCAATTAAATTCATAACAACAATTATAAAAATGCGAGCCCCAGGAATGTCCATGGACCGCCTACCTCTTTTTATATGGTCAATATTTATCACAACTATATTACTTCTTCTATCACTACCAGTACTAGCTGGTGCAATAACAATGTTACTTACTGACCGTAAAATTAACACAACCTTCTTTGACCCAACCGGAGGAGGAGACCCCATC</t>
  </si>
  <si>
    <t>Ophiocamax</t>
  </si>
  <si>
    <t>Ophiocamax vitrea</t>
  </si>
  <si>
    <t>GAACTTGAGCAGGAACCGTAGGAACAGCAATGAGAAAACTAATACGTATAGAATTATCTCAACCAGGATCACTTATACAAGATGACCAAGTCTACAATGTTATGGTAACAGCCCACGCATTCATAATGATATTCTTTATGGTAATGCCTATAATGATAGGAGGATTCGGAAAATGATTAATCCCATTAATGATAGGAGCCCCTGACATGGCATTCCCTCGAATGAAAAAAATGAGGTTCTGATTAATCCCTCCCTCATTCTTATTACTAATAGCATCAGCAGGAAAAGAAAGAGGAGTTGGAACAGGTTGAACTATATACCCTCCTCTATCTGGCCCAGTAGCTCACTCAGGAGGTTGTGTAGACCTAGCAATATTCTCCTTACACTTAGCAGGTGCCTCTTCAATAATGGCCTCTATAAAATTTATTACCACAATAATAAAAATGCGATCCCCCGGAATGACAATGGATCGAATCCCCTTATTCGTATGATCCCTATTTATAACAACAATATTACTACTTCTATCCCTCCCAGTTCTAGCAGGAGCTATAACAATGTTATTAACAGACCGAAATATAAACACAACATTCTTTGACCCAACAGGAGGAGGAGACCCAATA</t>
  </si>
  <si>
    <t>AAD8108</t>
  </si>
  <si>
    <t>ACQ5843</t>
  </si>
  <si>
    <t>Astrothorax</t>
  </si>
  <si>
    <t>Astrothorax waitei</t>
  </si>
  <si>
    <t>GAGCTTGAGCTGGAACTGTTGGCACTGCAATGAGAAAAATTATACGAGTAGAACTGTCACAACCAGGTTCACTAATACAAAAAGATCAAATTTATAAAGTCATGGTCACATCTCATGCCTTGATTATGATATTTTTCATGGTTATGCCTATAATGATAGGAGGATTTGGAAAATGACTAGTACCTTTAATGATAGGTGCCCCAGACATGGCATTTCCTCGAATGAATAAAATGAGATTTTGACTTATTCCTCCTTCATTTCTACTCCTCCTCGCATCAGCTGGAAAAGAAAGAGGAGTAGGAACTGGTTGAACCTTATACCCACCCCTTTCAGGTCCAACTGCCCATGGAGGCGGCTGCGTTGACCTCGCAATTTTCTCCCTCCACCTAGCAGGTGCATCCTCAATTATGGCCTCTATTAAATTCATCAGAACTATTATAAAAATGCGGTCACCTGGAATGACCTTAGACCGAACCCCTCTATTTGTTTGATCTATTTTAATTACTACATTTCTCCTACTTCTTTCATTGCCTGTTCTTGCAGGAGCAATAACCATGCTTCTAACAGACCGAAAAATAAAAACCACTTTTTTTGATCCTACAGGAGGAGGAGACCCAATC</t>
  </si>
  <si>
    <t>Asteroporpa</t>
  </si>
  <si>
    <t>Asteroporpa australiensis</t>
  </si>
  <si>
    <t>GAGCATGAGCCGGAACAATAGGAACCGCAATGAGAAAAATAATTCGAGTAGAATTATCACAACCTGGATCACTAATACAAAAAGACCAAATATACAACGTAATGGTAACATCTCATGCTTTAATTATGATTTTCTTCATGGTCATGCCAATAATGATAGGTGGATTCGGAAAATGACTAGTCCCTTTAATGATAGGAGCCCCTGACATGGCATTCCCTCGAATGAAAAAAATGAGATTTTGACTAATACCCCCATCCTTCTTACTCCTCCTAGCATCAGCCGGAAAAGAAAGAGGAGTAGGAACTGGTTGAACATTATACCCTCCACTTTCTGGCCCAACAGCACACGGAGGAGGATGCGTTGACCTAGCAATATTCTCCCTACATTTAGCAGGAGCCTCTTCAATTATGGCCTCTATAAAATTTATTACTACCATTATAAACATGCGATCCCCTGGAATGACATTAGACCGAACTCCTCTATTTGTTTGATCAATTTTAATCACAACATTTTTACTACTATTATCACTACCAGTATTAGCAGGAGCAATAACAATGCTATTAACTGACCGAAAAATAAAAACTACATTCTTTGACCCAACAGGAGGAGGAGATCCAATC</t>
  </si>
  <si>
    <t>AAD8107</t>
  </si>
  <si>
    <t>GAGCCTGAGCCGGAACTGTTGGTACAGCAATGAGAAAAATTATACGAGTAGAACTATCACAACCTGGTTCACTAATTCAAAAAGACCAAATTTACAAAGTAATGGTTACATCTCATGCCTTAATAATGATTTTTTTCATGGTGATGCCTATTATGATAGGAGGATTTGGAAAATGACTAGTTCCTTTAATGATAGGTGCACCAGACATGGCATTCCCTCGAATGAAAAAAATGAGATTTTGACTGATTCCACCTTCATTTCTTCTTCTTCTTGCATCAGCTGGAAAAGAAAGAGGAGTAGGAACCGGATGAACCTTATACCCCCCTCTTTCAGGCCCAACTGCCCATGGAGGAGGTTGTGTAGATCTAGCAATTTTCTCCCTTCACCTAGCAGGTGCATCCTCAATCATGGCCTCCATAAAATTTATAAGAACAATTATAAAAATGCGATCACCTGGAATGACTTTAGACCGAACCCCATTATTCGTTTGATCCATTTTAATTACCACATTTCTCCTACTTCTATCATTACCTGTCCTTGCAGGAGCAATAACTATGCTTTTAACAGACCGAAAAATAAAAACCACATTTTTCGATCCAACAGGAGGAGGAGACCCAATC</t>
  </si>
  <si>
    <t>ABA2944</t>
  </si>
  <si>
    <t>AAE3243</t>
  </si>
  <si>
    <t>Holothuroidea</t>
  </si>
  <si>
    <t>Dendrochirotida</t>
  </si>
  <si>
    <t>GCGCCTGAGCCGGAATGGCCGGGACAGCAATGAGAGTTATCATACGAAGAGAACTAGCACAGCCAGGCTCACTCTTAAAAGATGACCAAATTTACAACGTTATAGTAACAGCCCACGCATTAATTATGATCTTTTTCATGGTTATGCCTATAATGATAGGAGGTTTCGGAAACTGATTAATCCCATTAATGATAGGGGCGCCCGATATGGCCTTCCCACGAATGAATAATATGAGATTTTGACTAATACCCCCCTCATTTATTCTGCTACTAGCATCAGCTGGTGTAGAAAGTGGTGCCGGAACAGGGTGAACAATTTACCCCCCTTTATCAAGAAAAATGGCCCATGCCGGGGGATCCGTTGATCTAACCATATTTTCACTACATCTGGCAGGAGCCTCTTCAATACTTGCTTCAATAAAATTTATTACCACCATTATTAACATGCGAACCCCCGGGATTACCTTTGACCGCCTCCCGTTATTTGTTTGATCTGTGTTTATAACAGCCTTTCTTCTATTATTAAGACTACCAGTATTAGCGGGGGCTATAACAATGCTTCTTACAGACCGTAACATTAAAACAACATTTTTTGACCCAGCAGGGGGAGGGGACCCTATC</t>
  </si>
  <si>
    <t>Cucumariidae</t>
  </si>
  <si>
    <t>Cucumaria</t>
  </si>
  <si>
    <t>Cucumaria pallida</t>
  </si>
  <si>
    <t>GTGCCTGAGCAGGAATGATCGGGACAGCAATGAGAGTTATTATCCGAACAGAACTTGCACAACCTGGATCCCTACTTAAAGACGACCAAATATACAAAACCATAGTTACAGCCCACGCCCTAATCATGATCTTCTTCATGGTAATGCCAATAATGATAGGAGGGTTCGGAAACTGATTAATCCCCCTAATGATAGGAGCCCCCGATATGGCCTTCCCTCGAATGAAAAATATGAGATTCTGACTAATACCCCCCTCATTTATTCTTCTTCTGGCCTCCGCAGGAGTAGAAAAAGGAGCAGGGACAGGATGAACAATCTACCCCCCTCTATCAAGAAAAATAGCCCACGCAGGAGGATCAGTTGACCTTGCGATATTCTCTCTACACCTAGCAGGAGCTTCATCAATACTCGCTTCAATAAAATTTATTACTACAATTATAAAAATGCGAAGTCCAGGAATAACTTTTGACCGACTACCACTATTTGTTTGATCAGTTTTCATAACAGCCTTTCTTCTTCTTCTTAGCCTCCCAGTCCTAGCAGGAGCCATAACAATGCTACTCACAGACCGAAACATCAAAACATCATTCTTCGACCCCGCAGGAGGAGGAGACCCAATA</t>
  </si>
  <si>
    <t>AAE3850</t>
  </si>
  <si>
    <t>Heterocucumis</t>
  </si>
  <si>
    <t>Heterocucumis denticulata</t>
  </si>
  <si>
    <t>GTGCCTGAGCCGGAATGGTAGGCACAGCAATGAGAGTTATTATACGAAGAGAACTAGCACAACCAGGTTCACTTTTAAAAGATGACCAAATTTATAACGTTATAGTAACAGCCCACGCCTTAATTATGATTTTTTTCATGGTTATGCCTATAATGATAGGAGGATTCGGGAACTGATTAATACCTTTAATGATAGGAGCCCCAGATATGGCCTTTCCACGAATGAATAATATGAGTTTTTGATTAATACCACCATCCTTTATACTACTACTAGCATCAGCTGGTGTAGAAAGCGGAGCTGGTACAGGATGAACAATTTACCCCCCTTTATCAAGAAAAATGGCCCATGCTGGAGGGTCTGTTGATCTAGCTATATTTTCTCTTCACCTAGCAGGAGCTTCTTCAATTCTTGCTTCAATAAAATTTATTACCACTATTATTAACATGCGAACCCCAGGAATAACCTTTGACCGCCTCCCATTATTTGTTTGATCTGTTTTTATAACAGCCTTTCTTCTCTTATTAAGACTCCCAGTACTAGCAGGAGCCATAACAATGCTTCTTACCGACCGTAATATTAAAACAACATTTTTTGATCCAGCAGGAGGGGGAGACCCTATC</t>
  </si>
  <si>
    <t>AAL3350</t>
  </si>
  <si>
    <t>AAD5158</t>
  </si>
  <si>
    <t>Gorgonocephalus pustulatum</t>
  </si>
  <si>
    <t>GTGCATGAGCCGGAACAGTAGGAACAGCAATGAGAAAAATAATTCGAGTAGAATTATCACAACCTGGATCATTAATACAAAAAGACCAAACTTATAAAGTAATGGTCACATCACATGCACTTATTATGATTTTTTTTATGGTTATGCCTATAATGATAGGAGGATTTGGAAAATGACTAATACCTTTAATGATAGGAGCTCCTGACATGGCATTTCCTCGAATGAAAAAAATGAGATTTTGGTTAATTCCACCATCATTTTTATTACTTTTATCATCCGCCGGAAAAGAAAGAGGAGTAGGAACCGGATGAACACTATATCCTCCATTATCTGGACCAACCGCCCATAGCGGAGGTTGCGTTGACCTAGCAATTTTTTCACTACACTTAGCAGGAGCTTCTTCAATTATGGCTTCAATTAAATTCATTACAACTATTATTAATATGCGAGCACCAGGAATGACTTTAGACCGAACACCTCTGTTTGTTTGATCAATTTTAATTACTACATTCCTCTTACTATTATCCCTCCCTGTACTTGCAGGAGCAATTACTATGCTTCTAACAGACCGAAAAATAAAAACCACATTTTTTGACCCTACAGGAGGAGGAGATCCTATT</t>
  </si>
  <si>
    <t>GTGCATGAGCTGGAACAGTGGGAACAGCGATGAGAAAAATTATTCGAGTAGAATTATCCCAACCAGGATCTTTAATCCAAAAAGACCAAACCTACAAAGTAATGGTTACATCTCATGCACTTATTATGATTTTCTTTATGGTAATGCCCATAATGATTGGAGGATTTGGAAAATGATTAGTCCCCTTGATGATAGGAGCTCCTGATATGGCATTCCCCCGAATGAAAAAAATGAGATTTTGACTAATACCCCCTTCATTTTTACTTCTCCTTGCATCAGCCGGAAAAGAAAGAGGAGTTGGAACAGGGTGAACTTTATATCCTCCATTATCCGGTCCTACAGCTCATAGAGGAGGCTGTGTTGATCTAGCAATTTTCTCTATTCACCTAGCAGGTGCTTCTTCAATAATGGCTTCAATAAATTTTATTTCAACTATTTTCAATATGCGAGCTCCAGGAATGAGATTAGACCGAACCCCTTTATTTGTATGATCTATATTAATAACCACATTCCTTTTATTATTATCTCTTCCTGTCCTTGCAGGAGCAATAACTATGCTTCTCACAGACCGAAAAATAAAAACCACTTTTTTTGATCCCACGGGTGGAGGAGATCCAATT</t>
  </si>
  <si>
    <t>AAC9970</t>
  </si>
  <si>
    <t>Astrochlamys</t>
  </si>
  <si>
    <t>Astrochlamys bruneus</t>
  </si>
  <si>
    <t>GTGCATGAGCTGGAACTGTTGGAACAGCAATGAGAAAAATAATTCGAGTAGAATTATCACAACCAGGATCATTAATACAAAAAGACCAAACTTATAAAGTAATGGTAACATCACATGCCCTTATTATGATATTCTTTATGATTATGCCTATAATGATAGGAGGATTTGGAAAATGACTTATTCCTTTAATGATAGGAGCTCCCGATATGGCATTTCCCCGAATGAAAAAAATGAGATTTTGATTAATTCCTCCATCATTTTTATTATTAATAGCATCTGCTGGAAAAGAAAGAGGAGTAGGAACTGGATGAACTTTATACCCTCCATTATCAGGACCTACAGCTCATAGTGGAGGATGTGTTGATCTAGCAATTTTTTCAATACATTTAGCAGGAGCTTCTTCAATTATGGCCTCTATTAAATTTATAACAACTATTATTAATATGCGATCACCAGGAATGACCTTAGATCGAACTCCTTTATTTGTTTGATCGATTTTAATAACTACATTCCTTTTATTACTATCTTTACCAGTACTTGCAGGAGCAATTACAATGCTTCTTACAGATCGAAAAATTAAAACAACATTCTTTGATCCTACAGGAGGAGGAGATCCTATT</t>
  </si>
  <si>
    <t>AAE2589</t>
  </si>
  <si>
    <t>GAGCATGAGCTGGGACCATAGGTACAGCCATGAGAAAAATTATTCGAGTTGAACTCTCTCAACCTGGATCTCTAATCCAAGACGACCAAGTTTATAATGTAATGGTTACTGCCCATGCTTTCGTTATGATCTTCTTTATGGTAATGCCAATAATGATCGGAGGATTTGGTAAATGACTTGTACCCTTAATGATTGGAGCTCCTGATATGGCTTTTCCTCGGATGAACAAAATGAGATTTTGGTTAATACCTCCTGCTTTTATTCTTCTTCTTACTTCAGCCGGTAACGAAAGAGGTGTAGGGACAGGATGAACTGTTTATCCCCCTTTATCTGGCCCAGTAGCACATGGAGGAGGCTGCGTGGATCTCGCAATTTTTTCACTCCACTTAGCAGGTGCTTCTTCTATAATGGCATCTATTAATTTTATAACAACCATTATTAAAATGCGAGCTCCTGGTATGACTATGGATCGCACTCCACTATTTGTATGATCAATTTTACTCACTACAATTCTCTTACTTCTTTCTCTTCCAGTTTTAGCCGGGGCAATTACTATGCTTCTCACAGATCGAAATATTAATACATCATTTTTTGATCCTACTGGAGGGGGAGACCCAGTT</t>
  </si>
  <si>
    <t>AAM3065</t>
  </si>
  <si>
    <t>GAGCATGAGCCGGGACAATAGGTACAGCTATGAGAAAAATTATACGAGTTGAATTATCTCAACCTGGATCACTAATTCAAGATGATCAAGTTTATAATGTAATGGTTACCGCTCACGCCTTCGTTATGATATTTTTTATGGTTATGCCAATTATGATTGGAGGATTTGGCAAATGACTTGTCCCTCTTATGATTGGAGCTCCGGATATGGCTTTCCCTCGAATGAAAAACATGAGATTCTGACTAATACCCCCTGCCTTCATGCTTTTATTAACATCAGCCGGTAATGAAAGAGGAGTAGGGACAGGATGAACTGTTTACCCACCTTTATCAGGACCTGTAGCTCATGGAGGAGGCTGTGTAGATCTTGCTATATTTTCCCTCCACTTAGCAGGTGCTTCTTCTATAATGGCATCAATTAATTTTATTACAACTATAATTAAAATGCGAGCACCCGGAATGTCTATGGATCGAACCCCATTATTCGTATGATCAATTCTACTTACTACAATCCTTTTACTTCTTTCTCTACCAGTTCTAGCTGGCGCTATTACCATGCTTCTCACTGACCGAAATATTAATACATCTTTCTTTGATCCTACTGGAGGAGGAGACCCTGTT</t>
  </si>
  <si>
    <t>AAD0042</t>
  </si>
  <si>
    <t>Brissidae</t>
  </si>
  <si>
    <t>Brissopsis</t>
  </si>
  <si>
    <t>Brissopsis oldhami</t>
  </si>
  <si>
    <t>GAGCCTGAGCTGGAATGGTGGGAACTGCCATGAGTGTTATTATTCGAGCAGAACTCGCTCAGCCAGGGTCCCTACTACAAGACGACCAAATTTATAAAGTTATTGTAACCGCCCACGCCCTAGTAATGATTTTCTTTATGGTAATGCCAATCATGATTGGAGGCTTCGGAAACTGACTAATCCCCCTAATGATCGGAGCTCCCGACATGGCATTCCCCCGAATGAACAAAATGAGTTTCTGATTAATTCCTCCTTCTTTTATCTTACTACTAGCCTCGGCAGGCGTCGAAAGAGGAGCAGGAACAGGCTGGACAATTTATCCTCCCCTGTCTAGAAACATAGCACACGCAGGAGGATCAGTAGATCTTGCCATTTTTTCTCTTCACTTAGCAGGTGCATCCTCTATCCTAGCTTCCATAAACTTTATAACAACTGTTATTAAAATGCGAGCTCCAGGAATTTCCTTCGACCGATTACCGTTATTTGTCTGATCCGTATTTATAACAACATTTCTTCTTCTTCTCTCACTACCAGTTCTAGCCGGAGCAATTACAATGCTTCTAACAGACCGAAATATTAACACAACCTTCTTTGACCCTGCAGGAGGGGGAGACCCAATT</t>
  </si>
  <si>
    <t>AAH9048</t>
  </si>
  <si>
    <t>GAGCCTGAGCAGGAATGGTGGGGACTGCCATGAGTGTCATTATCCGAGCAGAGCTTGCACAACCCGGATCCCTATTACAAGATGACCAAATATATAAAGTCATTGTAACTGCCCACGCCCTCGTAATGATCTTCTTCATGGTAATGCCCATAATGATCGGAGGATTTGGAAACTGACTCATTCCACTAATGATCGGTGCCCCAGACATGGCATTCCCCCGAATGAATAAAATGAGCTTTTGGCTACTCCCCCCATCATTTATTTTACTACTAGCTTCCGCCGGAGTAGAAAGAGGAGCTGGAACAGGCTGAACAATTTATCCTCCATTATCTAGTAACATAGCACACGCAGGAGGATCAGTAGATCTTGCCATTTTCTCACTCCACCTAGCAGGTGCATCCTCAATTCTAGCCTCTATCAACTTCATAACAACAATAATAAAAATGCGAGCACCAGGCATTTCATTCGACCGACTTCCTCTGTTTGTCTGATCTGTATTCATCACAACATTCTTACTACTTCTTTCCCTCCCAGTTCTAGCCGGAGCAATAACAATGCTTTTAACAGACCGAAACATTAATACCACTTTCTTTGACCCTGCAGGAGGGGGGGATCCAATT</t>
  </si>
  <si>
    <t>ABA5464</t>
  </si>
  <si>
    <t>AAJ9638</t>
  </si>
  <si>
    <t>Euryalidae</t>
  </si>
  <si>
    <t>Ophiocreas</t>
  </si>
  <si>
    <t>Ophiocreas oedipus</t>
  </si>
  <si>
    <t>GAGCTTGAGCGGGCACTGTAGGAACAGCAATGAGCAAAATTATTCGAGTAGAATTATCCCAACCAGGATCTCTTATTCAAAAAGACCAAACCTACAAAGTCATGGTCACAGCCCACGCATTCATCATGATATTCTTTATGGTAATGCCAATCATGATCGGAGGATTCGGAAAATGATTAGTTCCACTAATGATAGGAGCACCAGACATGGCATTCCCCCGAATGAATAACATGAGATTCTGGCTTATTCCCCCCTCCTTTCTCCTTCTAATTGCCTCAGCCGGAAAAGAAAGAGGGGTAGGAACTGGATGAACTATATACCCCCCCCTATCTGGACCAGTAGCCCACGCAGGGGGATGTGTAGACCTAGCAATTTTCTCCCTCCACCTGGCCGGAGCTTCCTCAATCATGGCCTCAATAAATTTTATTAGAACTATTCTCAACATGCGAGCCCCAGGCATGACAATGGACCGAACCCCCTTATTCGTCTGATCTATACTAATCACAACATTCTTACTCCTCCTTTCCCTCCCAGTCCTCGCAGGAGCAATAACCATGTTATTAACTGACCGAAATATAAAAACTACCTTCTTCGACCCAACAGGAGGAGGAGACCCAATT</t>
  </si>
  <si>
    <t>Asteroschema</t>
  </si>
  <si>
    <t>Asteroschema sublaeve</t>
  </si>
  <si>
    <t>GAGCGTGAGCCGGAACCGTAGGAACAGCAATGAGCAAAATTATCCGGGTAGAACTATCCCAACCAGGATCACTTATTCAAAATGATCAGACTTATAAAGTCATGGTTACAGCCCACGCATTCATTATGATCTTCTTTATGGTAATGCCAATTATGATTGGAGGATTCGGAAAATGGTTAGTTCCTTTAATGATAGGAGCCCCAGACATGGCATTCCCACGCATGAAAAACATGAGATTTTGATTAATCCCACCCTCATTTCTCCTTTTAATAGCCTCAGCCGGAAAAGAGAGAGGAGTAGGAACAGGGTGAACTATCTACCCACCCTTATCAGGCCCAGTAGCCCATGCTGGAGGATGCGTCGACCTCGCAATTTTCTCCTTACATTTAGCTGGTGCCTCATCAATTATGGCTTCAATAAAATTTATTAGAACCATTTTTAACATGCGAGCCCCTGGTATGACAATGGATCGAACACCCTTATTTGTATGATCTATCTTAATCACAACATTCCTGCTCCTTCTCTCCCTACCCGTCCTCGCGGGAGCAATAACTATGCTATTAACCGATCGAAACATAAAAACCACCTTCTTTGATCCAACAGGAGGAGGAGACCCAATC</t>
  </si>
  <si>
    <t>AAM3410</t>
  </si>
  <si>
    <t>Ophiocreas sibogae</t>
  </si>
  <si>
    <t>GAGCCTGAGCTGGCACTGTAGGAACAGCAATGAGCAATATTATTCGAGTAGAACTATCCCAACCAGGATCTCTTATTCAAAAAGACCAAACCTACAAAGTAATGGTGACAGCCCATGCATTTATTATGATATTCTTTATGGTAATGCCTATTATGATAGGAGGATTTGGAAAATGATTAGTTCCCCTGATGATAGGAGCTCCAGACATGGCATTCCCACGAATGAACAACATGAGATTCTGACTAATTCCCCCCTCATTTCTTCTACTCATCGCCTCGGCCGGAAAAGAAAGAGGAGTAGGAACCGGATGAACTATCTACCCCCCTTTATCAGGTCCAGTGGCTCACGCAGGAGGATGTGTAGACCTAGCAATATTCTCCCTTCACTTAGCCGGGGCCTCCTCAATCATGGCCTCAATAAAATTTATAAGAACTATTCTAAACATGCGAGCACCGGGCATGACAATGGACCGAACTCCTTTATTCGTTTGATCTATTTTAATAACAACATTTCTACTTCTTCTATCCCTCCCTGTTCTTGCCGGAGCAATCACCATGTTATTAACTGACCGAAACATAAAAACCACCTTCTTCGACCCTACAGGAGGAGGAGACCCCATT</t>
  </si>
  <si>
    <t>AAW5989</t>
  </si>
  <si>
    <t>AAA8951</t>
  </si>
  <si>
    <t>Crinoidea</t>
  </si>
  <si>
    <t>Comatulida</t>
  </si>
  <si>
    <t>Antedonidae</t>
  </si>
  <si>
    <t>Antedon</t>
  </si>
  <si>
    <t>Antedon loveni</t>
  </si>
  <si>
    <t>GTGCTTTTGCTGGTATGGTTGGTACTTCTCTTAGAATAATAATTCGTACTGAGCTATCTCAACCTGGTTCTTTTTTGGGTGATGATCATATATATAAAGTTATTGTTACTTCTCATGCTTTAATAATGATTTTTTTTATGGTAATGCCAATAATGATTGGAGGTTTTGGTAAATGATTAATTCCTTTAATGATAGGGGCTCCTGATTTAGCTTTTCCTCGTGTGAAAAATATGAGTTTTTGACTATTACCTCCTTCTTTTATTCTTCTTTTGGCTTCTTCTGGTGTTGAAAGCGGTGTTGGTACAGGTTGAACTATATATCCTCCTTTGTCTAGTGGTTTAGCTCATTCTGGTGGTTCTGTTGATTTAGCTATTTTTTCTTTACATGTAGCAGGGGCTTCTTCTATTATAGCTTCAATTAAATTTATTACTACTATAATAAAAATGCGGTCTCCTGGGGTTTCTTTTGATCGTTTACCTTTATTTGTTTGATCTGCTTTTATTACTGCTTTTCTTTTGTTGTTATCTCTTCCTGTTTTAGCTGGGGCTATAACTATGCTTTTAACTGATCGAAATTTAAATACTACTTTTTTTGATCCTGCGGGAGGTGGTGATCCTATT</t>
  </si>
  <si>
    <t>Isometra</t>
  </si>
  <si>
    <t>Isometra sp.</t>
  </si>
  <si>
    <t>GTGCTTGGGCTGGTATGGTTGGTACTGCTTTAAGGATAATTATTCGTACTGAGCTATCCCAACCTGGTTCTTTTTTAGGGAGTGATCAAATTTATAAAGTAGTTGTGACTTCTCATGCTTTGATAATGATCTTTTTTATGGTTATGCCAATAATGATTGGTGGGTTTGGTAATTGGCTTATTCCTTTAATGATTGGTTCTCCTGATCTGGCTTTCCCTCGGGTTAAAAAAATGAGTTTCTGACTTCTTCCCCCTTCTTTCCTTCTTTTACTATCTTCTGCTGGTGTTGAGAGAGGGGCTGGCACAGGTTGAACTGTCTATCCTCCTTTATCAGGGGGAATTGCTCATTCTGGGGGGTCTGTTGATTTGGCCATTTTCTCTTTACATATTGCTGGGGCTTCTTCTATTATAGCCTCTATAAAATTTATAACTACAACTATAAAAATGCGAGCTTCTGGTGTAACTTTTGATCGGCTGCCTCTTTTTGTTTGATCTGTTTTTATCACGGCCTTTCTTCTTTTACTATCTCTTCCGGTCTTGGCAGGGGCTATAACTATGCTTCTTACAGATCGAAAAGTAAATACTACTTTCTTTGATCCTGCTGGTGGTGGTGATCCTATT</t>
  </si>
  <si>
    <t>AAC3353</t>
  </si>
  <si>
    <t>Florometra</t>
  </si>
  <si>
    <t>Florometra serratissima</t>
  </si>
  <si>
    <t>GTGCTTGGGCTGGTATGGTTGGTACTGCTTTAAGAATTATAATTCGTACAGAGTTATCTCAACCTGGTTCTTTTTTAGGAGATGATCAAATTTATAAAGTAATTGTAACTTCTCATGCTTTAATAATGATTTTTTTTATGGTAATGCCAATAATGATAGGTGGTTTTGGTAATTGATTAATTCCTTTAATGATAGGAGCTCCTGATTTGGCTTTTCCTCGTGTAAAAAAAATGAGTTTTTGGTTACTTCCTCCTTCTTTTCTTCTTTTATTAGCTTCTGCTGGTGTAGAAAGGGGTGCTGGTACAGGTTGAACTATTTATCCTCCTTTATCAAGTGGTTTAGCACATTCTGGAGGTTCTGTTGATCTTGCTATTTTTTCTTTACATATTGCTGGTGCTTCTTCTATTGTTGCTTCTATAAATTTTATTACAACTGTAATAAAAATGCGCTCTCCGGGGGTTACTTTTGATCGTTTGCCTTTATTTGTTTGATCTGCTTTTATTACGGCTTTTCTTCTTTTATTATCTCTTCCAGTTTTAGCTGGTGCTATAACTATGCTTCTTACTGATCGTAATATTAATACTACTTTTTTTGATCCGGCTGGTGGTGGTGATCCTATT</t>
  </si>
  <si>
    <t>AAJ9636</t>
  </si>
  <si>
    <t>Asteroschema salix</t>
  </si>
  <si>
    <t>GAGCCTGAGCCGGCACTGTAGGAACAGCAATGAGTAAAATTATTCGGGTAGAACTATCCCAACCAGGATCCCTTATACAAAATGACCAAACATATAAAGTTATAGTTACAGCCCACGCATTCATAATGATCTTCTTTATGGTAATGCCAATTATGATTGGAGGATTCGGAAAATGATTAGTTCCCTTAATGATAGGAGCTCCAGACATGGCATTCCCACGAATGAAAAACATGAGATTCTGATTAATTCCCCCATCATTTTTACTTTTAATTGCTTCAGCCGGAAAAGAAAGAGGAGTAGGAACCGGGTGAACCATCTACCCCCCTTTATCAGGGCCGGTAGCTCATGCTGGAGGATGCGTCGACCTAGCAATATTCTCTTTACATTTAGCCGGTGCTTCCTCAATTATGGCCTCAATTAAATTTATTAGAACCATTTTTAACATGCGAGCCCCTGGTATAACAATGGACCGAACCCCACTATTCGTTTGATCAATTTTAATCACAACATTTCTATTATTACTCTCCCTACCTGTCCTCGCAGGAGCAATAACCATGTTATTAACCGACCGAAATATAAAAACTACCTTCTTTGATCCCACCGGAGGTGGGGATCCAATA</t>
  </si>
  <si>
    <t>AAE2598</t>
  </si>
  <si>
    <t>AAK8941</t>
  </si>
  <si>
    <t>Notomyotida</t>
  </si>
  <si>
    <t>GAGCATGAGCTGGTATGGTAGGAACTGCAATGAGCGTTATAATCCGAACCGAACTTGCTCAACCTGGTTCTCTCCTTCAAGATGATCAAATATACAAAGTAATAGTTACAGCTCACGCCCTAATTATGATATTCTTCATGGTGATGCCCATCATGATAGGTGGTTTCGGAAAATGACTTATCCCTCTTATGATTGGCGCCCCAGATATGGCTTTCCCCCGAATGAATAACATGAGCTTTTGATTAATACCCCCATCATTCCTTCTACTTATTGCCTCTGCTGGAGTAGAAAGAGGAGCCGGTACCGGTTGAACAATCTACCCCCCACTATCCAGAAACCTTGCCCACGCTGGGGGATCCGTAGACCTAGCTATATTTTCCCTACACCTTGCAGGTGCATCCTCAATCTTAGCATCAATTAACTTTATTACCACAGTAATTAATATGCGTACCCCTGGAGTATCCTTTGACCGCCTCCCCCTTTTTGTCTGATCTGTCCTCGTCACAGCCTTCCTTCTCCTTTTATCACTTCCAGTATTAGCAGGAGCAATAACAATGCTCCTAACCGACCGAAAAGTAAATACTTCATTCTTTGACCCTGCAGGAGGGGGGGATCCTATT</t>
  </si>
  <si>
    <t>Benthopectinidae</t>
  </si>
  <si>
    <t>Nearchaster</t>
  </si>
  <si>
    <t>Nearchaster aciculosus</t>
  </si>
  <si>
    <t>GAGCATGAGCTGGGATGGTAGGAACCGCAATGAGCGTTATCATCCGAACCGAACTAGCCCAACCAGGCTCTCTCCTCCAGGACGATCAAATTTACAAAGTAATAGTCACCGCTCATGCTCTAATAATGATATTTTTCATGGTAATGCCTATCATGATAGGAGGATTTGGTAATTGACTTATACCCCTAATGATTGGGGCACCCGACATGGCTTTCCCACGAATGAAAAAAATGAGCTTCTGATTAATCCCCCCTTCTTTCCTCTTACTTATTGCCTCTGCTGGAGTTGAAAGAGGCGCCGGAACTGGTTGAACTATCTACCCCCCCCTTTCAAGTAACCTTGCCCATGCTGGCGGTTCAGTAGACCTCGCTATCTTTTCCTTACACCTTGCAGGTGCATCCTCTATTCTCGCATCAATCAATTTTATTACTACAATTATTAATATGCGTACTCCTGGGATGTCCTTTGACCGTCTCCCTCTTTTCGTATGATCTGTTTTCGTTACAACTTTCCTTCTACTACTATCACTCCCTGTGTTAGCTGGAGCCATCACAATGCTCTTAACTGACCGAAAAGTTAATACCACATTTTTTGACCCTGCAGGTGGAGGAGACCCTATC</t>
  </si>
  <si>
    <t>AAE2597</t>
  </si>
  <si>
    <t>Cheiraster</t>
  </si>
  <si>
    <t>Cheiraster monopedicellaris</t>
  </si>
  <si>
    <t>--GCATGAGCTGGAATGGTGGGAACTGCAATGAGCGTTATAATCCGAACCGAACTTGCCCAACCTGGTTCTCTCCTCCAAGATGACCAAATATATAAAGTAATAGTCACGGCTCATGCCCTGATCATGATATTCTTTATGGTAATGCCCATCATGATCGGAGGTTTCGGAAAATGACTTATCCCCCTTATGATTGGTGCCCCAGACATGGCTTTCCCCCGAATGAAAAACATGAGATTCTGGCTAATACCTCCTT</t>
  </si>
  <si>
    <t>AAT9312</t>
  </si>
  <si>
    <t>AAW5360</t>
  </si>
  <si>
    <t>GAGCTTGAGCTGGAACAGTAGGAACAGCTATGAGAAAAATAATTCGAGTAGAATTATCTCAACCTGGGTCACTTATCCAAGATGACCAAGTTTACAAAGTTATGGTAACAGCTCACGCACTTGTAATGATCTTTTTTATGGTAATGCCAATTATGATTGGAGGATTTGGAAAATGATTAGTTCCTTTAATGATTGGAGCACCTGATATGGCTTTTCCTCGTATGAAAAAAATGAGATTCTGATTACTTCCCCCTGCCTTTATTCTTCTTCTTACCTCTGCAGGTAAAGAAAGAGGAGTTGGAACAGGTTGAACAATTTATCCTCCTCTTTCAGGAGCCACCGCTCATGGTGGAGGATGTGTGGATCTAGCTATCTTTTCAATACATCTAGCCGGTGCCTCTTCTATAATGGCCTCGATTAAATTTATTACAACTATTATTAAAATGCGAGCTCCAGGAATGTCAATGGATCGAACTCCTCTATTTGTTTGGTCTATTCTCTTAACAACAATTCTTCTCCTCTTATCTCTCCCAGTACTTGCAGGAGCAATAACAATGTTATTAACCGACCGAAAAATAAAAACAACTTTTTTTGATCCTACAGGAGGAGGGGACCCTATT</t>
  </si>
  <si>
    <t>GCGCTTGAGCTGGAACAGTAGGGACAGCTATGAGAAAAATTATTCGAGTAGAATTATCCCAACCTGGCTCATTAATTCAAGATGACCAAGTTTACAAAGTAATGGTTACAGCCCACGCATTTGTAATGATTTTCTTCATGGTTATGCCCATTATGATTGGAGGCTTCGGAAATTGACTAGTCCCATTAATGATTGGAGCCCCCGATATGGCTTTTCCTCGTATGAAAAAAATGAGATTCTGGCTAATTCCTCCTGCTTTCATGCTTCTTTTAACTTCTGCAGGAAATGAAAGAGGAGTAGGAACTGGCTGAACAGTTTATCCCCCCCTATCCGGGGCTACTGCTCATGGTGGAGGATGTGTAGATCTTGCAATTTTCTCCTTACACCTTGCTGGTGCTTCTTCCATTATGGCTTCTATTAAATTTATTACAACTATTATTAAAATGCGAGCACCAGGAATGTCAATGGACCGAACCCCCCTATTCGTTTGATCTATTCTTTTAACAACAATACTATTGCTTTTGTCTCTTCCAGTACTAGCCGGAGCAATTACAATGTTATTAACAGACCGCAAAGTTAAAACCACCTTTTTTGATCCAACTGGTGGAGGAGACCCAATT</t>
  </si>
  <si>
    <t>AAB6748</t>
  </si>
  <si>
    <t>Amphiura</t>
  </si>
  <si>
    <t>Amphiura belgicae</t>
  </si>
  <si>
    <t>GGGCTTGAGCTGGAACAGTAGGAACAGCTATGAGTAAAATAATCCGGGTAGAGTTATCCCAACCTGGGTCACTCATCCAAGATGATCAAGTTTATAATGTAATGGTAACAGCTCATGCATTCGTTATGATATTCTTTATGGTAATGCCAATTATGATTGGGGGATTTGGTAAATGACTAGTTCCTTTAATGATCGGAGCGCCAGATATGGCATTCCCCCGAATGAAAAAAATGAGTTTTTGGTTACTTCCCCCCGCCTTTATTCTTCTTCTTACTTCTGCAGGTAAAGAAAGAGGAGTTGGGACAGGTTGAACAGTTTACCCCCCACTTTCAGGGGCTACAGCTCATGGAGGAGGATGTGTAGACCTAGCTATCTTTTCGTTACACTTAGCTGGTGCCTCTTCTATAATGGCTTCGATTAAATTTATTACGACTATCATTAAAATGCGAGCTCCAGGAATGTCAATGGATCGGACTCCTTTATTCGTTTGGTCTATTTTATTAACAACAATTCTTCTTCTCTTGTCTCTTCCAGTTTTAGCCGGAGCAATAACAATGCTATTAACTGACCGAAAAATAAAAACAACTTTTTTTGATCCTACGGGAGGAGGAGATCCCATC</t>
  </si>
  <si>
    <t>AAM4160</t>
  </si>
  <si>
    <t>Astrothrombus</t>
  </si>
  <si>
    <t>Astrothrombus rugosus</t>
  </si>
  <si>
    <t>GAGCATGAGCTGGAACAGTAGGAACAGCAATGAGAAATATTATTCGAGTAGAATTATCCCAACCAGGATCACTAATTCAAAAAGACCAAACTTATAAAGTAATGGTAACCTCACATGCACTAATAATGATATTTTTTATGGTAATGCCTATAATGATAGGAGGATTTGGAAAATGATTAATACCTTTAATGATAGGAGCACCAGATATGGCATTCCCTCGAATGAATAAAATGAGGTTCTGACTAATTCCCCCCTCATTTTTATTACTAATAGCATCAGCTGGAAAAGAAAGTGGAGTAGGAACAGGATGAACTTTATATCCTCCTTTATCAGGACCAACAGCTCATGCTGGTGGTTGTGTAGATCTAGCAATATTTTCTCTTCACCTAGCTGGTGCTTCATCAATTATGGCTTCAATTAAATTTATAAGAACAATAATCAAAATGCGAATATCTAGGATGACACTAGATCGAACTCCTTTATTTGTTTGGTCTATTTTAATTACTACTTTTTTATTACTACTATCACTACCTGTACTAGCAGGAGCAATAACAATGTTACTAACTGACCGAAAAATAAAAACCACATTTTTTGATCCTACTGGAGGAGGAGATCCTATA</t>
  </si>
  <si>
    <t>AAJ9503</t>
  </si>
  <si>
    <t>Astrothamnus</t>
  </si>
  <si>
    <t>Astrothamnus sp.</t>
  </si>
  <si>
    <t>GAGCATGAGCAGGAACTGTTGGAACAGCAATGAGAAATATTATTCGAGTAGAACTATCACAACCAGGATCATTAATTCAAAAAGACCAAACTTATAAAGTAATGGTAACCTCACACGCATTAATTATGATATTCTTCATGGTAATGCCTATAATGATAGGAGGATTTGGAAAATGACTCACACCTTTAATGATCGGCGCACCAGATATGGCATTTCCACGAATGAATAAAATGAGATTCTGATTAATCCCTCCCTCCTTTTTACTACTCATAGCATCAGCTGGAAAAGAAAGAGGAGTAGGAACAGGCTGAACTCTTTATCCTCCACTATCTGGTCCAACAGCTCATGCTGGCGGCTCTGTAGACCTAGCCATATTTTCTCTCCATCTAGCTGGTGCTTCATCAATTATGGCTTCAATAAAATTTATAAGAACAATAATAAAAATGCGAGCATCAGGTATGACCTTAGACCGAACTCCTTTATTTGTATGATCAATACTAATTACTACTTTTTTACTATTATTATCCCTACCTGTATTAGCTGGTGCAATAACCATGTTACTAACAGATCGTAAAATAAAAACTACATTTTTTGACCCTACAGGAGGAGGAGACCCTATT</t>
  </si>
  <si>
    <t>AAF0988</t>
  </si>
  <si>
    <t>AAV2259</t>
  </si>
  <si>
    <t>GAGCCTGAGCTGGAACAGTAGGAACTGCAATGAGCAAAATAATCCGAGTAGAACTCTCACAACCTGGCTCTCTTATCCAAAAAGACCAAACCTATAAAGTTATAGTAACAGCTCATGCATTCGTAATGATATTTTTTATGGTAATGCCTATTATGATAGGGGGGTTTGGCAAATGATTAGTTCCATTAATGATCGGAGCACCAGATATGGCTTTTCCCCGAATGAATAAAATGAGGTTCTGATTAATCCCCCCCTCATTTTTACTACTAATAGCCTCTGCAGGAAAAGAAAGAGGAGTCGGGACAGGCTGAACAGTATACCCCCCTTTATCAGGCCCTGTTGCACATGCAGGGGGGTGTGTTGACTTAGCCATTTTTTCTCTCCATCTAGCTGGAGCCTCCTCCATAATGGCCTCAATTAATTTTATTACCACAATTATTAATATGCGAGCTCCTGGTATGACAATGGATCGCACTCCCTTATTTGTCTGATCAATTTTAATAACAACATTTTTATTATTATTATCCCTCCCAGTGTTAGCAGGGGCTATAACAATGCTTTTAACAGACCGAAAAATAAAAACATCCTTCTTTGACCCAACCGGAGGGGGGGATCCTATA</t>
  </si>
  <si>
    <t>GAGCTTGAGCTGGAACCGTGGGGACCGCAATGAGAAATATAATTCGGGTGGAACTTTCACAACCGGGTTCCCTTATACAAAAAGACCAAACCTATAAAGTAATAGTCACAGCCCACGCCTTCGTTATGATATTTTTTATGGTGATGCCTATAATGATTGGTGGATTTGGGAAATGGTTAGTTCCATTAATGATTGGGGCACCAGACATGGCTTTTCCACGAATGAAAAAAATGAGATTCTGATTAATTCCTCCATCATTTTTACTATTAATAGCTTCTGCAGGAAAAGAAAGAGGAGTAGGAACAGGTTGAACAGTATACCCCCCATTATCTGGTCCAGTTGCCCACGCCGGAGGCTGTGTTGATCTAGCTATCTTTTCTCTTCACTTAGCAGGAGCTTCTTCAATAATGGCCTCAATTAACTTCATTACTACTATAATTAATATGCGAGCTTCTGGTATGACAATGGATCGAACTCCCCTATTTGTATGATCAATTCTGATAACAACCTTTTTGTTATTGTTATCTCTTCCTGTTCTAGCGGGAGCTATTACAATGTTATTAACAGATCGAAAAATAAATACATCCTTCTTTGACCCAACCGGAGGTGGTGACCCTATA</t>
  </si>
  <si>
    <t>AAB4034</t>
  </si>
  <si>
    <t>GTGCCTGAGCTGGCACAGTAGGGACTGCAATGAGAAAAATAATCCGAGTAGAACTCTCACAGCCAGGGTCACTTATTCAAAAAGACCAAACCTATAAAGTAATAGTTACAGCACATGCATTCGTAATGATATTTTTTATGGTGATGCCTATAATGATAGGTGGATTTGGAAAATGATTAGTACCATTAATGATTGGAGCCCCAGATATGGCTTTTCCACGAATGAATAAAATGAGATTCTGACTAATCCCACCATCTTTTCTACTATTAATAGCCTCCGCAGGAAAAGAGAGGGGGGTAGGGACAGGCTGAACAGTATATCCTCCGTTATCTGGTCCTGTTGCTCATGCTGGTGGTTGTGTTGACTTAGCAATTTTTTCTCTCCATCTAGCTGGTGCCTCCTCTATAATGGCCTCAATAAACTTTATTACCACAATTATAAATATGCGAGCTCCTGGAATGACAATGGACCGAACCCCATTATTTGTCTGATCAATTTTAATTACAACTTTTTTGTTATTATTATCCCTCCCTGTTCTAGCAGGAGCAATTACAATGCTTCTTACAGATCGAAAAGTTAACACCTCCTTCTTTGACCCTACCGGAGGTGGTGACCCTATA</t>
  </si>
  <si>
    <t>AAZ5181</t>
  </si>
  <si>
    <t>GAGCCTGAGCTGGTACAGTAGGAACTGCAATGAGTAAAATTATACGTGTAGAACTTTCACAACCAGGGTCTTTGATACAAAAAGACCAAACTTATAAAGTAATAGTTACAGCACATGCCTTTGTAATGATATTTTTTATGGTAATGCCTATAATGATTGGAGGATTTGGAAAATGATTAGTCCCACTAATGATTGGAGCACCAGATATGGCTTTTCCACGAATGAATAAAATGAGCTTCTGACTAATCCCCCCATCATTCTTATTACTTATAGCTTCTGCAGGTAAAGAAAGAGGAGTAGGGACAGGATGAACTATATACCCCCCTTTATCAGGCCCTGTTGCTCACGCTGGAGGCTGTGTTGACCTAGCTATTTTTTCGTTACATCTAGCCGGTGCCTCCTCCATAATGGCTTCAATTAATTTTATAACTACAATTATTAATATGCGAGCTCCTGGGATGACAATGGACCGAACTCCTTTATTTGTCTGATCAATCTTAATAACAACATTTTTATTATTATTATCCCTCCCAGTACTAGCAGGAGCTATTACAATGCTTCTTACAGATCGAAAAATTAATACATCCTTTTTTGACCCAACCGGAGGGGGGGATCCTATT</t>
  </si>
  <si>
    <t>AAB4036</t>
  </si>
  <si>
    <t>Ophiura irrorata</t>
  </si>
  <si>
    <t>GAGCCTGAGCTGGTACAGTAGGAACTGCAATGAGAAAAATAATCCGAGTAGAACTTTCACAACCAGGATCCCTTATACAAAATGACCAAACCTATAAAGTGATAGTTACAGCCCATGCATTCGTAATGATATTTTTTATGGTCATGCCTATAATGATAGGGGGATTCGGAAAATGATTGGTCCCTTTAATGATTGGTGCTCCAGACATGGCTTTTCCACGAATGAATAACATGAGATTCTGGTTAATCCCCCCCTCATTTTTACTATTAGTAGCCTCTGCAGGAAAAGAAAGAGGAGTAGGAACAGGATGAACAGTATACCCGCCTTTGTCCGGTCCCGTTGCCCATGCTGGAGGCTGTGTTGACCTAGCTATTTTCTCTTTACATCTTGCCGGTGCCTCCTCCATTATGGCCTCTATAAAATTTATTACTACAATAATTAATATGCGGGCCCCCGGAATGACAATGGACCGAACTCCCTTATTTGTTTGATCAATTTTAATAACAACATTTTTATTATTATTATCCCTCCCTGTCCTAGCAGGGGCCATTACAATGCTTCTAACAGATCGAAAAATTAATACTTCCTTCTTTGACCCCACCGGAGGAGGGGACCCTATA</t>
  </si>
  <si>
    <t>AAP0886</t>
  </si>
  <si>
    <t>AAO2536</t>
  </si>
  <si>
    <t>GAGCATGAGCAGGAATGGTTGGCACAGCCATGAGAGTAATAATTCGAACAGAACTCGCCCAGCCTGGATCTCTTCTTCAAGATGACCAGATATACAAAGTTATAGTAACAGCTCACGCACTGGTTATGATCTTCTTTATGGTAATGCCAATCATGATTGGAGGATTCGGAAACTGACTAATCCCCTTAATGATAGGCGCCCCCGACATGGCATTCCCTCGGATGAACAACATGAGATTTTGACTAATTCCCCCATCCTTCCTACTACTTTTAGCCTCCGCTGGTGTTGAAAGAGGGGCAGGTACAGGATGAACCCTTTATCCCCCTCTTTCCAGAGGATTAGCTCACGCTGGAAGTTCCGTAGACCTGGCTATTTTCTCCCTCCACTTAGCAGGGGCCTCATCAATCTTAGCCTCCATAAAATTCATAACCACTATTATTAATATGCGAACCCCTGGTGTCTCTTTTGACCGCCTTCCGTTATTCGTATGATCCATCTTTGTAACCACCTTCTTACTCCTTCTATCCTTGCCAGTCTTGGCCGGTGCCATAACAATGCTACTCACAGATCGAAACATAAAAACCACTTTCTTCGACCCTGCTGGAGGAGGTGACCCAATT</t>
  </si>
  <si>
    <t>GAGCCTGAGCAGGAATGGTCGGCACAGCTATGAGAGTAATAATTCGAACTGAACTCGCCCAACCTGGCTCCCTCCTCCAAGACGACCAAATATATAAAGTTATAGTAACAGCCCACGCCCTAGTAATGATCTTCTTTATGGTAATGCCCATAATGATCGGAGGATTCGGAAAATGACTAATCCCCCTAATGATTGGCGCCCCAGATATGGCATTTCCTCGAATGAATAATATGAGATTTTGACTAATCCCCCCGTCCTTCCTTCTCCTAATAGCCTCAGCAGGGGTTGAAAGCGGAGCTGGGACAGGATGAACTATATACCCCCCACTTTCCAGTGGGTTAGCACATGCCGGAGGCTCAGTAGACCTGGCAATTTTCTCCCTTCACTTAGCAGGTGCCTCATCAATTCTAGCCTCTATAAAATTTATTACCACCGTTATCAACATGCGAACACCAGGGATTTCCTTTGACCGCCTACCCCTATTCGTCTGATCAGTTTTTGTAACAACTTTCCTTCTTCTCCTATCCCTTCCAGTCCTAGCTGGAGCCATAACAATGCTACTCACAGACCGAAACGTTAAAACCACCTTCTTCGACCCCGCTGGCGGAGGGGACCCTATA</t>
  </si>
  <si>
    <t>AAH9266</t>
  </si>
  <si>
    <t>Plutonaster</t>
  </si>
  <si>
    <t>Plutonaster complexus</t>
  </si>
  <si>
    <t>GAGCATGAGCAGGTATGGTTGGCACAGCCATGAGAGTAATAATTCGAACAGAACTAGCTCAACCAGGCTCTCTTCTCCAAGATGACCAAATATACAAAGTTATAGTAACGGCTCACGCATTGGTAATGATTTTCTTTATGGTAATGCCCATCATGATTGGGGGGTTCGGAAACTGACTAATCCCCCTAATGATCGGTGCTCCCGACATGGCCTTCCCTCGAATGAACAATATGAGATTCTGGCTAATACCCCCATCTTTTCTACTACTTATAGCCTCAGCTGGTGTTGAAAGAGGAGCAGGAACAGGATGGACCATTTACCCACCTCTTTCTAGAGGATTAGCCCACGCTGGAGGTTCCGTAGACCTGGCTATTTTTTCCCTCCACTTAGCAGGGGCCTCATCTATTTTAGCCTCTATTAAATTCATAACTACTGTTATTAACATGCGAACCCCAGGTGTTTCTTTCGACCGCCTTCCTTTGTTTGTATGATCAGTCTTCGTTACCGCTTTCTTGCTCCTACTGTCATTACCAGTATTAGCAGGTGCCATAACAATGCTACTTACAGACCGTAACATTAATACCACTTTCTTCGACCCTGCTGGAGGAGGAGACCCTATC</t>
  </si>
  <si>
    <t>ACM2504</t>
  </si>
  <si>
    <t>AAD7330</t>
  </si>
  <si>
    <t>GTGCATGAGCCGGCACCATAGGTACAGCCATGAGAAAAATAATTCGGGTTGAGCTTTCCCAACCCGGGTCTCTGATTCAAGACGATCAAGTTTATAACGTGATGGTTACAGCTCACGCTTTTGTAATGATATTTTTTATGGTAATGCCCATAATGATTGGAGGATTTGGAAACTGGCTCGTACCTTTAATGATAGGAGCTCCAGATATGGCTTTCCCTCGAATGAAAAAAATGAGATTTTGATTAATTCCTCCCGCTTTTATGCTTCTCTTAACGTCTGCTGGAAAAGAAAGAGGAGTCGGAACAGGATGAACTGTTTACCCCCCTTTATCTGGGCCTGTAGCCCACGGAGGAGGGTGTGTAGACTTAGCCATTTTCTCCCTTCATCTTGCAGGTGCTTCCTCAATTATGGCATCTATCAAATTTATAACCACTATTATTAATATGCGAGCACCGGGCATGACAATGGACCGAACTCCTCTATTTGTATGGTCCATTCTTCTAACAACAATTCTTCTTTTACTCTCGCTGCCTGTCTTAGCCGGAGCTATTACAATGCTTCTAACTGACCGTAAAATTAAAACTTCATTTTTTGATCCTACAGGAGGAGGAGACCCTATT</t>
  </si>
  <si>
    <t>GAGCTTGAGCTGGAACAGTAGGAACAGCTATGAGAAAAATAATACGAGTAGAATTATCACAACCTGGGTCTCTTATTCAAGATGATCAAGTTTATAAAGTAATGGTAACAGCTCATGCATTTGTAATGATATTCTTTATGGTAATGCCCATCATGATTGGAGGATTTGGAAAATGACTAGTCCCCCTAATGATTGGAGCCCCAGATATGGCCTTTCCTCGAATGAAAAAAATGAGATTTTGGTTAATCCCCCCCGCTTTTATTCTTCTTCTCACTTCTGCAGGAAAAGAAAGAGGAGTCGGGACAGGATGAACTGTTTACCCCCCTCTTTCAGGAGCTACTGCCCATAGGGGAGGCTGTGTAGATCTAGCCATTTTTTCATTACATTTAGCCGGAGCTTCTTCTATAATGGCCTCAATTAAATTTATCACAACAATTATTAAAATGCGAACACCAGGAATGACAATGGACCGAACTCCTTTATTTGTTTGATCAATTCTTCTTACAACAATTCTCCTTCTCTTATCTCTCCCAGTATTAGCTGGAGCAATAACAATGTTATTAACTGACCGAAAAATAAAAACAACCTTTTTTGACCCTACAGGAGGAGGAGACCCTATT</t>
  </si>
  <si>
    <t>AAD7203</t>
  </si>
  <si>
    <t>Amphipholis sp. AAD7203</t>
  </si>
  <si>
    <t>GTGCCTGAGCTGGCACCATAGGTACAGCCATGAGAAAAATAATTCGGGTAGAACTTTCCCAGCCCGGATCTCTGATCCAAGACGATCAAGTTTATAATGTGATGGTTACAGCTCATGCTTTTGTAATGATATTTTTTATGGTAATGCCTATAATGATTGGAGGATTTGGCAATTGGCTGGTCCCCCTAATGATAGGAGCCCCAGACATGGCTTTTCCCCGAATGAAAAAAATGAGATTCTGATTAATCCCTCCCGCCTTCATGCTTCTTTTAACCTCTGCAGGTAAAGAAAGAGGAGTAGGAACAGGATGAACTGTATACCCCCCTTTATCTGGGCCCGTTGCCCATGGAGGAGGATGTGTAGACCTGGCAATTTTTTCTCTTCACCTCGCTGGTGCTTCCTCAATTATGGCATCAATTAAATTTATAACAACCATTATTAATATGCGAGCCCCAGGAATGACAATGGATCGAACTCCCCTATTTGTTTGATCTATTCTTCTTACAACAATTCTTCTTCTTTTATCATTACCCGTCCTAGCTGGAGCTATTACTATGCTTTTAACTGACCGTAAAATTAAAACTTCATTCTTTGACCCCACGGGAGGAGGAGACCCCATC</t>
  </si>
  <si>
    <t>AAK5616</t>
  </si>
  <si>
    <t>AAU0296</t>
  </si>
  <si>
    <t>Ophionereididae</t>
  </si>
  <si>
    <t>Ophionereis</t>
  </si>
  <si>
    <t>Ophionereis hexactis</t>
  </si>
  <si>
    <t>GAGCCTGAGCCGGAACAGTCGGAACAGCCATGAGCAAAATAATTCGAGTTGAACTATCTCAACCCGGCTCTCTAATCCAGGACGACCAAGTATACAAAGTAATGGTAACGGCCCACGCCTTCGTAATGATCTTCTTTATGGTAATGCCTATAATGATAGGAGGGTTCGGAAACTGGCTAGTCCCTTTAATGTTGGGAGCCCCAGACATGGCATTTCCCCGAATGAACAAAATGAGCTTCTGATTAGTTCCTCCCGCTTTTCTCCTTCTAATGGCGTCTGCAGGAAACGAAAGGGGAGTCGGAACAGGGTGAACTGTTTACCCCCCTCTATCCGGTCCTGTAGCACACGCCGGAGGGTGTGTAGACTTAGCCATATTCTCTCTACATCTAGCAGGTGCTTCTTCTATTATGGCCTCTATTAATTTTATTACCACAATAATTAATATGCGAGCGCCCGGAATGACAATGGACCGAGTCCCCCTGTTTGTTTGATCCATCCTGATTACAACCTTCCTCCTTCTCCTTTCCCTTCCAGTCCTAGCCGGGGCGATAACCATGTTACTAACCGACCGAAAAATAAACACCACATTCTTCGACCCCACAGGAGGAGGAGACCCCATA</t>
  </si>
  <si>
    <t>GAGCTTGAGCTGGTACTGTTGGAACTGCTATGAGAAATATTATTCGAGTGGAGCTCTCACAACCAGGATCCCTGATTCAAAGAGACCAAACCTATAAAGTTATGGTTACAGCCCATGCCCTTGTCATGATATTCTTTATGGTAATGCCTATTATGCTAGGGGGATTTGGTAAATGATTAATACCTCTGATGATAGGAGCCCCTGACATGGCCTTTCCACGAATGAATAAAATGAGATTTTGGTTAATCCCTCCCTCATTTTTATTATTAGTAACCTCTGCAGGAAAAGAGAGAGGTGTTGGAACAGGATGAACAATTTATCCTCCTCTATCTGGGCCAGTTGCCCATGCTGGGGGTTGTGTTGATTTAGCAATATTTTCTCTCCATTTGGCAGGGGCCTCTTCAATCCTGGCCTCAATAAACTTTATAACTACTATTGTTAATATGCGAGCTCCTGGTATGACAATGGACCGAACTCCTTTATTTGTTTGATCAATTTTAATAACTACCTTTTTACTTCTATTATCCCTCCCTGTTTTAGCTGGGGCAATTACAATGCTACTTACTGACCGGAAACTAAATACATCCTTCTTTGATCCAACAGGAGGAGGAGATCCCATA</t>
  </si>
  <si>
    <t>AAK5615</t>
  </si>
  <si>
    <t>Ophionereis fasciata</t>
  </si>
  <si>
    <t>GAGCTTGAGCCGGTACAGTTGGAACAGCCATGAGCAAAATTATCCGAGTTGAGCTATCCCAACCAGGCTCCCTAATCCAGGACGACCAAGTTTATAAAGTTATGGTAACGGCTCACGCCTTCGTAATGATCTTCTTTATGGTAATGCCCATCATGATAGGGGGGTTCGGAAACTGACTAGTCCCTTTAATGCTCGGGGCCCCAGACATGGCCTTCCCCCGAATGAACAAAATGAGCTTCTGGCTAATCCCCCCCGCCTTTCTTCTCTTAATCGCATCCGCAGGAAAAGAGAGAGGAGTAGGAACTGGATGAACTGTCTACCCCCCTTTATCCGGACCTGTTGCCCATGCCGGAGGATGCGTGGACCTAGCTATATTCTCCCTACACCTGGCAGGTGCTTCTTCTATTATGGCCTCTATTAATTTTATTACCACAATAATTAAAATGCGAGCACCCGGAATGACAATGGACCGAGTACCACTATTTGTCTGATCTATACTCATAACAACCTTCCTTCTTCTCCTTTCTCTCCCAGTCCTAGCAGGGGCAATAACTATGCTACTAACCGACCGGAACATAAACACGACGTTCTTCGACCCAACGGGAGGAGGAGACCCCATA</t>
  </si>
  <si>
    <t>ABZ1111</t>
  </si>
  <si>
    <t>Ophiocamax applicatus</t>
  </si>
  <si>
    <t>GAACATGAGCAGGAACCGTAGGAACGGCAATGAGAAAACTTATACGAGTAGAATTATCCCAACCAGGATCTCTTATTCAAGATGATCAAGTATATAAAGTTATGGTAACAGCACATGCATTTATTATGATATTTTTTATGGTTATGCCTATAATGATAGGAGGATTTGGAAAATGATTAATACCATTAATGATAGGAGCTCCTGATATGGCCTTCCCTCGAATGAAAAAAATGAGATTCTGACTAATTCCCCCCTCCTTTTTGCTTTTAATAGCATCTGCAGGTAAAGAAAGAGGAGTAGGAACAGGATGAACTGTCTATCCTCCTTTATCAGGTCCAGTAGCTCACTCAGGAGGATGTGTAGACCTAGCAATATTTTCTTTACACTTAGCAGGAGCTTCCTCAATTATGGCCTCTATAAATTTTATAACAACAATTATAAATATGCGATCACCAGGAATGACAATGGACCGAATACCTTTATTTGTTTGATCCTTATTTATAACAACAATCTTACTTCTCTTATCCTTACCAGTTCTAGCAGGAGCAATAACAATGCTTTTAACAGACCGAAATATTAATACAACATTCTTTGACCCAACAGGAGGAGGAGATCCTATT</t>
  </si>
  <si>
    <t>AAH4242</t>
  </si>
  <si>
    <t>Echinoida</t>
  </si>
  <si>
    <t>Echinometridae</t>
  </si>
  <si>
    <t>GGGCTTGAGCCGGCATGGTAGGAACAGCCATGAGAGTTATTATTCGCGCCGAACTAGCACAACCTGGCTCTCTACTAAAAGACGACCAAATCTACAAAGTAGTTGTTACTGCACACGCACTAGTTATGATCTTTTTTATGGTGATGCCAATAATGATTGGTGGATTTGGCAACTGACTTATCCCACTAATGATAGGTGCACCGGACATGGCTTTCCCCCGCATGAAAAAAATGAGCTTCTGACTAGTCCCTCCTTCCTTCATTTTACTCTTAGCTTCAGCAGGAGTAGAAAGAGGAGCAGGAACAGGTTGAACAATCTACCCACCACTATCTAGAAAAATAGCACACGCAGGCGGTTCCGTAGATTTAGCTATCTTTTCCCTCCATCTTGCCGGTGCTTCCTCTATTTTAGCCTCCATCAACTTTATAACTACAATCATCAACATGCGAACGCCAGGAATGTCATTTGACCGACTTCCCCTTTTCGTATGATCCGTCTTTGTAACAGCATTCCTACTTCTACTCTCTCTACCAGTCCTAGCAGGTGCAATTACCATGCTACTTACAGACCGAAACATAAATACAACCTTCTTCGACCCAGCGGGAGGGGGAGATCCGATC</t>
  </si>
  <si>
    <t>AAD6250</t>
  </si>
  <si>
    <t>Heliocidaris</t>
  </si>
  <si>
    <t>Heliocidaris erythrogramma</t>
  </si>
  <si>
    <t>GAGCTTGAGCCGGCATGGTTGGAACAGCCATGAGTGTCATTATCCGTGCTGAACTAGCACAACCTGGCTCCCTACTAAAAGATGACCAAATTTACAAAGTAGTTGTTACAGCACACGCACTAGTTATGATCTTTTTTATGGTAATGCCAATAATGATTGGAGGGTTTGGAAACTGACTTATACCACTAATGATTGGTGCACCAGACATGGCCTTTCCACGAATGAAAAATATGAGTTTTTGGCTAATCCCACCATCCTTCATTTTACTCTTAGCTTCCGCAGGAGTAGAAAGAGGAGCGGGGACTGGTTGAACTATTTATCCGCCCCTATCTAGAAAAATAGCACACGCCGGTGGATCAGTCGATCTAGCAATCTTTTCTCTCCATCTTGCTGGTGCCTCCTCAATCCTAGCCTCCATAAACTTTATAACGACAATCATTAACATGCGAACACCAGGTATGTCTTTCGACCGACTTCCCCTATTTGTTTGATCAGTCTTTGTAACAGCCTTTTTACTTCTCCTATCTCTACCAGTTCTTGCAGGTGCAATTACTATGCTCCTAACAGACCGAAATATAAATACAACCTTCTTTGACCCAGCAGGAGGCGGTGACCCAATT</t>
  </si>
  <si>
    <t>ABA4414</t>
  </si>
  <si>
    <t>AAE0852</t>
  </si>
  <si>
    <t>GAGCCTGAGCTGGCATGGTTGGAACAGCCATGAGAGTTATAATTCGAGCAGAACTAGCACAACCAGGCTCTCTCCTACAAGACGACCAAGTTTACAACGTAGTCGTAACTGCACACGCTTTAGTGATGATTTTTTTCATGGTTATGCCAATAATGATTGGAGGGTTCGGTAATTGACTAATCCCCCTAATGATAGGAGCACCAGACATGGCATTCCCACGAATGAAAAACATGAGATTTTGACTAGTACCACCATCATTTATTTTACTTTTAGCCTCAGCAGGCGTAGAAAGAGGAGCGGGTACCGGATGAACCATCTATCCACCACTATCAAGAAATTTAGCCCACGCAGGAGGATCTGTAGATCTAGCCATCTTTTCCCTACATCTAGCAGGTGCTTCATCTATTCTGGCCTCAATAAACTTTATTACAACCATTATTAATATGCGAACCCCAGGGGTTTCTTTCGACCGACTTCCCCTATTCGTATGATCAGTATTTGTAACCGCATTTTTGCTATTGCTATCACTACCTGTCCTGGCTGGAGCTATAACAATGCTCCTGACAGATCGAAACATCAAAACAACATTCTTTGACCCAGCAGGAGGAGGAGACCCTATC</t>
  </si>
  <si>
    <t>Araeosoma coriaceum</t>
  </si>
  <si>
    <t>GCGCCTGAGCAGGAATGGTTGGTACAGCTATGAGAGTTATTATTCGAGCTGAACTAGCCCAACCAGGATCACTTCTTCAAGATGATCAAATCTATAAAGTCATAGTTACAGCACACGCTCTAGTAATGATATTTTTCATGGTAATGCCAATAATGATTGGAGGCTTTGGTAATTGACTAATTCCTCTTATGATAGGAGCTCCAGATATGGCTTTCCCACGAATGAAAAAAATGAGTTTCTGATTAATTCCTCCATCTTTTATTCTACTACTAGCTTCCGCAGGAGTAGAAAGAGGAGCCGGAACAGGATGAACCATTTATCCCCCATTATCAAGAAATATTGCCCATGCCGGAGGATCAGTAGACCTAGCCATCTTTTCACTACATCTAGCAGGTGCTTCTTCAATTCTGGCCTCAATAAACTTTATTACCACAATTATAAAAATGCGAACCCCTGGAATGTCTTTTGACCGACTCCCACTATTTATATGGTCAGTATTTATTACTGCCTTCCTCCTCCTTCTATCCCTCCCAGTATTAGCAGGTGCTATAACAATGCTCCTAACAGATCGTAACATTAAAACCACCTTCTTTGACCCAGCAGGAGGAGGAGATCCAATT</t>
  </si>
  <si>
    <t>AAV8344</t>
  </si>
  <si>
    <t>Stylocidaris</t>
  </si>
  <si>
    <t>Stylocidaris brevicollis</t>
  </si>
  <si>
    <t>GGGCCTGAGCAGGCATGGTTGGAACAGCCATGAGAGTAATTATTCGAGCAGAACTAGCACAACCAGGCTCTCTACTACAAGATGACCAAATTTACAACGTAGTCGTAACAGCACATGCCCTAGTAATGATTTTTTTCATGGTTATGCCTATAATGATTGGAGGATTTGGAAACTGACTAATCCCCTTAATGATAGGAGCACCAGACATGGCATTTCCACGAATGAAAAACATGAGATTCTGATTAGTCCCTCCATCATTTATACTACTACTGGCATCAGCAGGTGTTGAAAGAGGAGCAGGAACAGGGTGAACCATTTACCCCCCTCTCTCCAGAAATTTAGCCCACGCCGGAGGGTCCGTAGACTTAGCCATTTTCTCCCTACATCTAGCAGGAGCATCATCTATCCTAGCCTCAATAAACTTCATCACAACCATTATTAATATGCGAACCCCAGGAATTTCTTTCGATCGCCTACCCTTATTTGTTTGATCAGTATTCGTTACTGCCTTTTTATTGCTACTATCCCTACCAGTCCTAGCTGGAGCTATAACAATGCTATTAACAGACCGAAACATAAAAACAACATTCTTTGACCCAGCAGGAGGAGGAGACCCAATC</t>
  </si>
  <si>
    <t>ACJ9437</t>
  </si>
  <si>
    <t>AAM5529</t>
  </si>
  <si>
    <t>GAGCCTGAGCTGGCATGGTAGGAACTGCCATGAGAGTTATTATTCGAGCAGAACTCGCCCAACCAGGATCTTTACTGCAAGACGACCAAATTTATAAAGTTATTGTAACAGCCCACGCCCTAGTAATGATCTTTTTTATGGTAATGCCAATCATGATTGGCGGCTTTGGTAACTGATTAATCCCCTTAATGATCGGGGCCCCTGACATGGCATTTCCCCGCATGAACAAAATGAGCTTCTGATTAGTTCCCCCCTCCTTTATCTTACTTCTAGCCTCGGCCGGAGTCGAAAGAGGTGCAGGAACGGGTTGAACAATTTATCCTCCCCTTTCAAGGAAAATAGCCCACGCAGGAGGATCAGTAGACCTCGCCATTTTTTCACTTCATCTAGCAGGTGCGTCTTCTATTTTGGCCTCTATTAATTTTATAACAACCGTTATTAAAATGCGAGCACCAGGAATTTCCTTTGACCGATTACCCTTATTTGTCTGATCTGTATTCGTAACAACATTTCTTCTCCTTCTTTCCCTACCAGTCCTAGCTGGAGCAATTACAATGTTATTAACGGATCGAAACATCAATACGACTTTCTTTGACCCAGCAGGAGGAGGAGACCCCATA</t>
  </si>
  <si>
    <t>Loveniidae</t>
  </si>
  <si>
    <t>Echinocardium</t>
  </si>
  <si>
    <t>Echinocardium cordatum</t>
  </si>
  <si>
    <t>GTGCCTGAGCAGGCATGGTCGGAACCGCCATGAGAGTAATTATCCGGGCAGAGTTAGCTCAGCCTGGGTCCTTACTACAAGATGACCAAATATATAAAGTTATTGTAACAGCCCACGCTCTAGTAATGATATTTTTTATGGTAATGCCAATAATGATTGGGGGATTTGGAAACTGACTAATCCCACTAATGATTGGTGCCCCAGACATGGCATTCCCCCGAATGAACAAAATGAGCTTCTGATTAGTTCCCCCATCATTCATTTTACTCCTCGCCTCGGCAGGGGTAGAAAGCGGAGCAGGAACGGGATGAACAATTTATCCCCCCCTTTCCAGTAACATAGCCCATGCAGGGGGAAGAGTAGACCTTGCCATCTTCTCCCTCCACCTTGCTGGGGCTTCTTCAATTCTAGCCTCTATAAATTTTATAACCACTATAATCAAAATGCGGGCCCCTGGAATTTCTTTCGACCGGCTCCCACTCTTCGTTTGGTCAGTTTTTGTGACAACATTTCTACTTTTATTGTCTCTTCCAGTACTTGCTGGGGCAATTACGATGCTTCTAACGGATCGAAACATCAACACAACGTTCTTTGACCCCGCAGGAGGAGGAGACCCCATC</t>
  </si>
  <si>
    <t>AAF4081</t>
  </si>
  <si>
    <t>AAD8843</t>
  </si>
  <si>
    <t>GAGCCTGAGCCGGAACAATAGGGACTACTATGAGAAAAATAATTCGAGTTGAATTATCCCAACCCGGCTCTTTAATACAAGATGACCAACTATATAACGTCATAGTTACTGCTCATGCCTTTACAATGATTTTCTTCATGGTTATGCCCATAATGATTGGAGGATTTGGAAAATGGTTAGTTCCATTAATGATAGGAGCACCAGATATGGCTTTTCCTCGAATGAAAAAAATGAGATTCTGACTATTACCTCCCTCATTTATTCTCTTATTAGCCTCAGCAGGTAAAGAAAGAGGAGTAGGAACAGGATGAACAGTATACCCTCCCCTTTCTGGACCAACCGCACATGCTGGGGGTTGCGTCGACCTTGCCATATTTTCTCTTCATTTAGCAGGAGCTTCTTCTATTATGGCCTCCATTAAATTTATTACTACTATAATTAAAATGCGAAGCCCAGGAATGACAATGGATCGAGTTCCTTTATTTGTCTGGTCAATTCTTATAACAACTTTTCTTTTACTCCTATCTCTCCCAGTGTTAGCAGGAGCAATTACTATGTTATTAACTGATCGTAAAATAAAAACTACATTTTTTGATCCCACAGGAGGAGGAGACCCAATA</t>
  </si>
  <si>
    <t>GTGCATGGGCAGGAACAGTTGGAACTGCTATGAGAAAAATTATTCGAGTGGAGTTATCACAACCAGGCTCTCTAATACAAAATGACCAAACATATAACGTTATTGTTACTGCTCACGCATTCATAATGATTTTTTTTATGGTAATGCCAATAATGATTGGAGGCTTTGGAAAATGATTAGTTCCACTTATGATAGGAGCCCCAGATATGGCTTTTCCACGAATGAAAAAAATGAGATTTTGACTTATTCCTCCTTCATTCTTACTTCTTGTAGCCTCAGCTGGAAAAGAAAGAGGAGTTGGAACAGGGTGAACAGTTTATCCTCCACTATCAGGGCCTGTAGCTCACGCTGGTGGTTGCGTGGACTTAGCAATATTTTCCTTACACTTAGCAGGTGCTTCCTCTATAATGGCCTCAATTAATTTTATAACAACAATTATTAATATGCGAGCACCAGGGATGACAATGGACCGAACTCCTCTATTCGTTTGATCAATTTTTATTACAACCTTTTTATTACTTTTATCACTACCAGTTTTAGCAGGGGCAATTACAATGTTACTTACAGATCGAAAAATTAAAACTTCCTTCTTTGACCCAACAGGAGGAGGAGATCCTATT</t>
  </si>
  <si>
    <t>AAD3452</t>
  </si>
  <si>
    <t>Ophiernus</t>
  </si>
  <si>
    <t>Ophiernus adspersus</t>
  </si>
  <si>
    <t>GGGCATGAGCAGGGACATTAGGGACTACTATGAGAAAAATAATTCGAGTTGAATTGTCCCAACCTGGCTCTCTAATTCAAGATGACCAACTATATAATGTGATAGTTACTGCCCATGCTTTCACAATGATCTTTTTCATGGTTATGCCCATAATGATAGGGGGCTTCGGAAAATGATTAGTACCCCTAATGATAGGGGCTCCAGATATGGCTTTTCCTCGAATGAAAAAAATGAGATTCTGATTATTACCCCCTTCATTTATACTCTTATTAGCCTCAGCTGGGAAAGAAAGAGGGGTAGGAACAGGGTGAACAGTATACCCCCCTCTTTCAGGCCCTACAGCTCATGCCGGGGGATGTGTAGACCTTGCAATTTTTTCCCTTCATTTAGCAGGTGCCTCTTCTATTATGGCCTCTATTAAATTTATTACTACTATTATCAAAATGCGAAGACCAGGTATGACTATGGACCGAGTTCCCTTATTTGTCTGATCAATCTTTATAACAACTTTTCTTCTTCTTTTGTCTCTTCCTGTACTAGCAGGAGCAATTACCATGTTACTTACTGACCGAAAAATAAAAACTACATTTTTTGACCCCACTGGAGGAGGAGATCCTATC</t>
  </si>
  <si>
    <t>AAE6305</t>
  </si>
  <si>
    <t>AAF8608</t>
  </si>
  <si>
    <t>Goniasteridae</t>
  </si>
  <si>
    <t>Pergamaster</t>
  </si>
  <si>
    <t>Pergamaster triseriatus</t>
  </si>
  <si>
    <t>GAGCTTGAGCCGCAATGGTTGGAACTGCAATGAGAGTTATCATACGAACAGAACTAGCCCAACCCGGATCTCTACTACAAGATGATCAAATATATAAAGTCATAGTTACCGCTCACGCTTTAGTAATGATATTCTTTATGGTAATGCCTATTATGATAGGAGGCTTTGGCAATTGACTAATCCCACTTATGATTGGAGCACCCGACATGGCCTTTCCACGAATGAATAAAATGAGCTTTTGACTTATACCCCCTTCCTTTCTTCTTCTTCTTGCCTCCGCTGGAGTTGAAAGAGGAGCTGGAACAGGATGAACCATTTACCCTCCCCTCTCTAGCAACCTTGCCCACATTGGTAGCTCTGTAGACCTAGCCATCTTTTCCCTCCACCTTGCTGGAGCCTCCTCTATACTAGCATCCATAAAACTTATTACCACAATAATTAATATGCGAACTCCTGGAGTATCATTTGACCGCCTTCCACTCTTCGTATGATCCGTCTTCGTAACAGCCTTTCTACTACTACTCTCCCTACCTGTATTAGCCGGTGCCATAACTATGCTACTTACCGACCGAAACATAAAAACAACATTCTTTGATCCCGCTGGAGGTGGAGACCCTATT</t>
  </si>
  <si>
    <t>Echinaster</t>
  </si>
  <si>
    <t>Echinaster luzonicus</t>
  </si>
  <si>
    <t>GAGCCTGAGCTGGAATGATAGGCACAGCCATGAGAGTAATAATACGAACAGAACTAGCCCAACCAGGGTCACTACTACAAGATGACCAAATATACAAAGTAATAGTAACAGCTCATGCCTTAGTGATGATATTCTTTATGGTAATGCCAATAATGATAGGAGGCTTCGGAAACTGACTAATACCCCTAATGATAGGATCACCAGATATGGCCTTTCCCCGAATGAAAAAAATGAGATTCTGACTAATCCCCCCATCATTTTTACTACTAATAGCCTCCGCCGGAGTTGAAAGAGGAGCAGGAACCGGATGAACTATCTACCCTCCACTATCCAGAGGATTAGCCCACGCAGGAGGATCCGTAGACCTAGCCATATTTTCACTCCACCTAGCAGGGGCATCCTCCATCCTAGCCTCCATAAAATTCATAACCACCATAATAAAAATGCGCACACCAGGAATATCATTCGATCGTCTCCCACTATTTGTATGATCAGTATTCGTAACTGCATTCCTGCTTCTATTATCACTACCAGTATTAGCAGGGGCAATAACAATGCTACTAACAGACCGAAAAGTAAAAACAACCTTCTTTGACCCAGCAGGAGGAGGAGACCCTATA</t>
  </si>
  <si>
    <t>AAE4144</t>
  </si>
  <si>
    <t>GAGCTTGAGCTGGTATGGTAGGAACAGCAATGAGAGTTATAATACGAACAGAACTAGCCCAACCCGGATCTCTATTACAAGACGATCAAATATACAAAGTTATAGTTACTGCTCACGCCCTAGTAATGATATTCTTTATGGTAATGCCTATCATGATAGGAGGCTTTGGTAATTGACTAATTCCACTAATGATTGGAGCACCCGACATGGCCTTCCCCCGAATGAATAAAATGAGCTTTTGACTTATCCCTCCTTCTTTCCTTCTCTTACTTGCTTCCGCAGGAGTAGAAAGTGGCGCTGGCACCGGCTGAACCATCTACCCCCCTTTATCAAGTAACCTCGCCCACGCTGGTGGCTCCGTAGACCTCGCCATATTTTCCCTCCACCTTGCTGGGGCCTCCTCCATATTAGCATCCATCAAATTTATTACCACCGTAATAAATATGCGAACTCCCGGAATATCATTTGACCGCCTCCCACTATTCGTATGATCCGTCTTCGTAACAGCCTTCCTACTTCTACTCTCACTACCTGTGCTAGCTGGGGCTATAACTATGCTACTAACTGACCGAAAAGTTAAAACAACATTCTTTGACCCAGCCGGAGGAGGTGACCCAATC</t>
  </si>
  <si>
    <t>classNames2</t>
  </si>
  <si>
    <t>pValueBinomial</t>
  </si>
  <si>
    <t>pValueWilcoxon</t>
  </si>
  <si>
    <t>AllClasses</t>
  </si>
  <si>
    <t>variable</t>
  </si>
  <si>
    <t>value</t>
  </si>
  <si>
    <t>sign</t>
  </si>
  <si>
    <t>className</t>
  </si>
  <si>
    <t>positive</t>
  </si>
  <si>
    <t>negative</t>
  </si>
  <si>
    <t>("24", "18")</t>
  </si>
  <si>
    <t>("29", "30")</t>
  </si>
  <si>
    <t>("27", "44")</t>
  </si>
  <si>
    <t>MEAN</t>
  </si>
  <si>
    <t>MEDIAN</t>
  </si>
  <si>
    <t>MAX</t>
  </si>
  <si>
    <t>MIN</t>
  </si>
  <si>
    <t>Grand Total</t>
  </si>
  <si>
    <t>Row Labels</t>
  </si>
  <si>
    <t>Count of sign</t>
  </si>
  <si>
    <t>sorting by class</t>
  </si>
  <si>
    <t>sorting by value</t>
  </si>
  <si>
    <t>median</t>
  </si>
  <si>
    <t>HalfinGroupDist</t>
  </si>
  <si>
    <t>HalfoutGroupDistanceDiff</t>
  </si>
  <si>
    <t>EstimatedBranchLengths</t>
  </si>
  <si>
    <t>RelativeBrLength</t>
  </si>
  <si>
    <t>SignedRelativeBrLength</t>
  </si>
  <si>
    <t>pseudoreplicates</t>
  </si>
  <si>
    <t>accounting for pseudoreplicates:</t>
  </si>
  <si>
    <t>opposite signs</t>
  </si>
  <si>
    <t>both negative</t>
  </si>
  <si>
    <t>mean</t>
  </si>
  <si>
    <t>max</t>
  </si>
  <si>
    <t>min</t>
  </si>
  <si>
    <t>Count</t>
  </si>
  <si>
    <t>Positives</t>
  </si>
  <si>
    <t>Negatives</t>
  </si>
  <si>
    <t>pval binom</t>
  </si>
  <si>
    <t>pval Wilcox</t>
  </si>
  <si>
    <t>revised value after converting to relative branch lengths in this file</t>
  </si>
  <si>
    <t>almost same positive/negative as R pipeline, but one pseudoreplicate flipped in sign</t>
  </si>
  <si>
    <t>values</t>
  </si>
  <si>
    <t>all pairs</t>
  </si>
  <si>
    <t>after</t>
  </si>
  <si>
    <t>accounting</t>
  </si>
  <si>
    <t>for</t>
  </si>
  <si>
    <t>pseudoreps</t>
  </si>
  <si>
    <t>keeping</t>
  </si>
  <si>
    <t>only</t>
  </si>
  <si>
    <t>pairs</t>
  </si>
  <si>
    <t>with</t>
  </si>
  <si>
    <t>a</t>
  </si>
  <si>
    <t>tropical</t>
  </si>
  <si>
    <t>member</t>
  </si>
  <si>
    <t>lat cutoff</t>
  </si>
  <si>
    <t>Belowcutoff?</t>
  </si>
  <si>
    <t>seeking</t>
  </si>
  <si>
    <t>very similar results as with all pairs</t>
  </si>
  <si>
    <t>in this sheet</t>
  </si>
  <si>
    <t>ingroups with distance &lt;2% are omitted</t>
  </si>
  <si>
    <t>averaging method</t>
  </si>
  <si>
    <t>for dealing with</t>
  </si>
  <si>
    <t>omitted due to small IG distance</t>
  </si>
  <si>
    <t>sorted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</si>
</sst>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52525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0" xfId="0" applyFont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rah Adamowicz" refreshedDate="42774.245228356478" createdVersion="4" refreshedVersion="4" minRefreshableVersion="3" recordCount="58">
  <cacheSource type="worksheet">
    <worksheetSource ref="C1:C59" sheet="RelativeDistance"/>
  </cacheSource>
  <cacheFields count="1">
    <cacheField name="sign" numFmtId="0">
      <sharedItems count="2">
        <s v="positive"/>
        <s v="negativ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"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H1:I4" firstHeaderRow="1" firstDataRow="1" firstDataCol="1"/>
  <pivotFields count="1">
    <pivotField axis="axisRow" dataField="1" showAll="0">
      <items count="3">
        <item x="1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sig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6"/>
  <sheetViews>
    <sheetView workbookViewId="0">
      <selection activeCell="O40" sqref="O40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>
        <v>1</v>
      </c>
      <c r="B2">
        <v>1.1460749209280101</v>
      </c>
      <c r="C2" t="s">
        <v>23</v>
      </c>
      <c r="D2">
        <v>1.6312890955939401E-2</v>
      </c>
      <c r="E2">
        <v>2.12067582427212E-2</v>
      </c>
      <c r="F2">
        <v>2.63368693428583E-2</v>
      </c>
      <c r="G2" t="s">
        <v>24</v>
      </c>
      <c r="H2">
        <v>49.918999999999997</v>
      </c>
      <c r="I2">
        <v>23.204999999999998</v>
      </c>
      <c r="J2">
        <v>49.918999999999997</v>
      </c>
      <c r="K2">
        <v>49.918999999999997</v>
      </c>
      <c r="L2" t="s">
        <v>25</v>
      </c>
      <c r="M2" t="s">
        <v>26</v>
      </c>
      <c r="N2" t="s">
        <v>27</v>
      </c>
      <c r="O2" t="s">
        <v>27</v>
      </c>
      <c r="P2" t="s">
        <v>27</v>
      </c>
      <c r="Q2" t="s">
        <v>28</v>
      </c>
      <c r="R2" t="s">
        <v>25</v>
      </c>
      <c r="S2" t="s">
        <v>29</v>
      </c>
      <c r="T2" t="s">
        <v>30</v>
      </c>
      <c r="U2" t="s">
        <v>31</v>
      </c>
      <c r="V2" t="s">
        <v>32</v>
      </c>
      <c r="W2" t="s">
        <v>33</v>
      </c>
    </row>
    <row r="3" spans="1:23" x14ac:dyDescent="0.25">
      <c r="A3">
        <v>1</v>
      </c>
      <c r="B3">
        <v>1.1460749209280101</v>
      </c>
      <c r="C3" t="s">
        <v>34</v>
      </c>
      <c r="D3">
        <v>1.6312890955939401E-2</v>
      </c>
      <c r="E3">
        <v>2.12067582427212E-2</v>
      </c>
      <c r="F3">
        <v>2.29800590362212E-2</v>
      </c>
      <c r="G3" t="s">
        <v>24</v>
      </c>
      <c r="H3">
        <v>73.123999999999995</v>
      </c>
      <c r="I3">
        <v>23.204999999999998</v>
      </c>
      <c r="J3">
        <v>74.59</v>
      </c>
      <c r="K3">
        <v>65.492000000000004</v>
      </c>
      <c r="L3" t="s">
        <v>25</v>
      </c>
      <c r="M3" t="s">
        <v>29</v>
      </c>
      <c r="N3" t="s">
        <v>30</v>
      </c>
      <c r="O3" t="s">
        <v>31</v>
      </c>
      <c r="P3" t="s">
        <v>35</v>
      </c>
      <c r="Q3" t="s">
        <v>36</v>
      </c>
      <c r="R3" t="s">
        <v>25</v>
      </c>
      <c r="S3" t="s">
        <v>29</v>
      </c>
      <c r="T3" t="s">
        <v>30</v>
      </c>
      <c r="U3" t="s">
        <v>31</v>
      </c>
      <c r="V3" t="s">
        <v>32</v>
      </c>
      <c r="W3" t="s">
        <v>33</v>
      </c>
    </row>
    <row r="4" spans="1:23" x14ac:dyDescent="0.25">
      <c r="A4">
        <v>2</v>
      </c>
      <c r="B4">
        <v>-1.0442468137612699</v>
      </c>
      <c r="C4" t="s">
        <v>37</v>
      </c>
      <c r="D4">
        <v>1.80016401785815E-2</v>
      </c>
      <c r="E4">
        <v>2.3402132232155998E-2</v>
      </c>
      <c r="F4">
        <v>3.7015110782491603E-2</v>
      </c>
      <c r="G4" t="s">
        <v>38</v>
      </c>
      <c r="H4">
        <v>38.777999999999999</v>
      </c>
      <c r="I4">
        <v>24.172799999999999</v>
      </c>
      <c r="J4">
        <v>44.49</v>
      </c>
      <c r="K4">
        <v>34.150300000000001</v>
      </c>
      <c r="L4" t="s">
        <v>39</v>
      </c>
      <c r="M4" t="s">
        <v>40</v>
      </c>
      <c r="N4" t="s">
        <v>41</v>
      </c>
      <c r="O4" t="s">
        <v>42</v>
      </c>
      <c r="P4" t="s">
        <v>27</v>
      </c>
      <c r="Q4" t="s">
        <v>43</v>
      </c>
      <c r="R4" t="s">
        <v>39</v>
      </c>
      <c r="S4" t="s">
        <v>40</v>
      </c>
      <c r="T4" t="s">
        <v>41</v>
      </c>
      <c r="U4" t="s">
        <v>42</v>
      </c>
      <c r="V4" t="s">
        <v>27</v>
      </c>
      <c r="W4" t="s">
        <v>44</v>
      </c>
    </row>
    <row r="5" spans="1:23" x14ac:dyDescent="0.25">
      <c r="A5">
        <v>2</v>
      </c>
      <c r="B5">
        <v>-1.0442468137612699</v>
      </c>
      <c r="C5" t="s">
        <v>45</v>
      </c>
      <c r="D5">
        <v>1.80016401785815E-2</v>
      </c>
      <c r="E5">
        <v>2.3402132232155998E-2</v>
      </c>
      <c r="F5">
        <v>3.54467069419796E-2</v>
      </c>
      <c r="G5" t="s">
        <v>38</v>
      </c>
      <c r="H5">
        <v>14.6052</v>
      </c>
      <c r="I5">
        <v>24.172799999999999</v>
      </c>
      <c r="J5">
        <v>14.6052</v>
      </c>
      <c r="K5">
        <v>14.6052</v>
      </c>
      <c r="L5" t="s">
        <v>39</v>
      </c>
      <c r="M5" t="s">
        <v>40</v>
      </c>
      <c r="N5" t="s">
        <v>41</v>
      </c>
      <c r="O5" t="s">
        <v>42</v>
      </c>
      <c r="P5" t="s">
        <v>46</v>
      </c>
      <c r="Q5" t="s">
        <v>47</v>
      </c>
      <c r="R5" t="s">
        <v>39</v>
      </c>
      <c r="S5" t="s">
        <v>40</v>
      </c>
      <c r="T5" t="s">
        <v>41</v>
      </c>
      <c r="U5" t="s">
        <v>42</v>
      </c>
      <c r="V5" t="s">
        <v>27</v>
      </c>
      <c r="W5" t="s">
        <v>44</v>
      </c>
    </row>
    <row r="6" spans="1:23" x14ac:dyDescent="0.25">
      <c r="A6">
        <v>3</v>
      </c>
      <c r="B6">
        <v>1.0520531279282399</v>
      </c>
      <c r="C6" t="s">
        <v>48</v>
      </c>
      <c r="D6">
        <v>2.1316312470405399E-2</v>
      </c>
      <c r="E6">
        <v>2.7711206211526999E-2</v>
      </c>
      <c r="F6">
        <v>7.5162200176910804E-2</v>
      </c>
      <c r="G6" t="s">
        <v>49</v>
      </c>
      <c r="H6">
        <v>74.683999999999997</v>
      </c>
      <c r="I6">
        <v>25.4755</v>
      </c>
      <c r="J6">
        <v>74.683999999999997</v>
      </c>
      <c r="K6">
        <v>74.683999999999997</v>
      </c>
      <c r="L6" t="s">
        <v>25</v>
      </c>
      <c r="M6" t="s">
        <v>29</v>
      </c>
      <c r="N6" t="s">
        <v>50</v>
      </c>
      <c r="O6" t="s">
        <v>51</v>
      </c>
      <c r="P6" t="s">
        <v>52</v>
      </c>
      <c r="Q6" t="s">
        <v>53</v>
      </c>
      <c r="R6" t="s">
        <v>25</v>
      </c>
      <c r="S6" t="s">
        <v>29</v>
      </c>
      <c r="T6" t="s">
        <v>50</v>
      </c>
      <c r="U6" t="s">
        <v>51</v>
      </c>
      <c r="V6" t="s">
        <v>54</v>
      </c>
      <c r="W6" t="s">
        <v>55</v>
      </c>
    </row>
    <row r="7" spans="1:23" x14ac:dyDescent="0.25">
      <c r="A7">
        <v>3</v>
      </c>
      <c r="B7">
        <v>1.0520531279282399</v>
      </c>
      <c r="C7" t="s">
        <v>56</v>
      </c>
      <c r="D7">
        <v>2.1316312470405399E-2</v>
      </c>
      <c r="E7">
        <v>2.7711206211526999E-2</v>
      </c>
      <c r="F7">
        <v>7.9074627798087105E-2</v>
      </c>
      <c r="G7" t="s">
        <v>49</v>
      </c>
      <c r="H7">
        <v>49.208500000000001</v>
      </c>
      <c r="I7">
        <v>25.4755</v>
      </c>
      <c r="J7">
        <v>49.208500000000001</v>
      </c>
      <c r="K7">
        <v>49.208500000000001</v>
      </c>
      <c r="L7" t="s">
        <v>25</v>
      </c>
      <c r="M7" t="s">
        <v>29</v>
      </c>
      <c r="N7" t="s">
        <v>50</v>
      </c>
      <c r="O7" t="s">
        <v>51</v>
      </c>
      <c r="P7" t="s">
        <v>57</v>
      </c>
      <c r="Q7" t="s">
        <v>58</v>
      </c>
      <c r="R7" t="s">
        <v>25</v>
      </c>
      <c r="S7" t="s">
        <v>29</v>
      </c>
      <c r="T7" t="s">
        <v>50</v>
      </c>
      <c r="U7" t="s">
        <v>51</v>
      </c>
      <c r="V7" t="s">
        <v>54</v>
      </c>
      <c r="W7" t="s">
        <v>55</v>
      </c>
    </row>
    <row r="8" spans="1:23" x14ac:dyDescent="0.25">
      <c r="A8">
        <v>4</v>
      </c>
      <c r="B8">
        <v>-1.13698070904242</v>
      </c>
      <c r="C8" t="s">
        <v>59</v>
      </c>
      <c r="D8">
        <v>2.4770300140916999E-2</v>
      </c>
      <c r="E8">
        <v>3.2201390183192E-2</v>
      </c>
      <c r="F8">
        <v>4.3410110143845798E-2</v>
      </c>
      <c r="G8" t="s">
        <v>60</v>
      </c>
      <c r="H8">
        <v>63.686</v>
      </c>
      <c r="I8">
        <v>20.773</v>
      </c>
      <c r="J8">
        <v>63.686</v>
      </c>
      <c r="K8">
        <v>63.686</v>
      </c>
      <c r="L8" t="s">
        <v>25</v>
      </c>
      <c r="M8" t="s">
        <v>61</v>
      </c>
      <c r="N8" t="s">
        <v>27</v>
      </c>
      <c r="O8" t="s">
        <v>27</v>
      </c>
      <c r="P8" t="s">
        <v>27</v>
      </c>
      <c r="Q8" t="s">
        <v>62</v>
      </c>
      <c r="R8" t="s">
        <v>25</v>
      </c>
      <c r="S8" t="s">
        <v>61</v>
      </c>
      <c r="T8" t="s">
        <v>63</v>
      </c>
      <c r="U8" t="s">
        <v>64</v>
      </c>
      <c r="V8" t="s">
        <v>65</v>
      </c>
      <c r="W8" t="s">
        <v>66</v>
      </c>
    </row>
    <row r="9" spans="1:23" x14ac:dyDescent="0.25">
      <c r="A9">
        <v>4</v>
      </c>
      <c r="B9">
        <v>-1.13698070904242</v>
      </c>
      <c r="C9" t="s">
        <v>67</v>
      </c>
      <c r="D9">
        <v>2.4770300140916999E-2</v>
      </c>
      <c r="E9">
        <v>3.2201390183192E-2</v>
      </c>
      <c r="F9">
        <v>3.8180164182738202E-2</v>
      </c>
      <c r="G9" t="s">
        <v>60</v>
      </c>
      <c r="H9">
        <v>42.912999999999997</v>
      </c>
      <c r="I9">
        <v>20.773</v>
      </c>
      <c r="J9">
        <v>42.912999999999997</v>
      </c>
      <c r="K9">
        <v>42.912999999999997</v>
      </c>
      <c r="L9" t="s">
        <v>25</v>
      </c>
      <c r="M9" t="s">
        <v>61</v>
      </c>
      <c r="N9" t="s">
        <v>63</v>
      </c>
      <c r="O9" t="s">
        <v>64</v>
      </c>
      <c r="P9" t="s">
        <v>68</v>
      </c>
      <c r="Q9" t="s">
        <v>69</v>
      </c>
      <c r="R9" t="s">
        <v>25</v>
      </c>
      <c r="S9" t="s">
        <v>61</v>
      </c>
      <c r="T9" t="s">
        <v>63</v>
      </c>
      <c r="U9" t="s">
        <v>64</v>
      </c>
      <c r="V9" t="s">
        <v>65</v>
      </c>
      <c r="W9" t="s">
        <v>66</v>
      </c>
    </row>
    <row r="10" spans="1:23" x14ac:dyDescent="0.25">
      <c r="A10">
        <v>5</v>
      </c>
      <c r="B10">
        <v>1.08290709847467</v>
      </c>
      <c r="C10" t="s">
        <v>70</v>
      </c>
      <c r="D10">
        <v>2.8062390006206601E-2</v>
      </c>
      <c r="E10">
        <v>3.6481107008068503E-2</v>
      </c>
      <c r="F10">
        <v>9.1963963458265505E-2</v>
      </c>
      <c r="G10" t="s">
        <v>71</v>
      </c>
      <c r="H10">
        <v>65.558000000000007</v>
      </c>
      <c r="I10">
        <v>21.175000000000001</v>
      </c>
      <c r="J10">
        <v>66.209000000000003</v>
      </c>
      <c r="K10">
        <v>64.914000000000001</v>
      </c>
      <c r="L10" t="s">
        <v>72</v>
      </c>
      <c r="M10" t="s">
        <v>73</v>
      </c>
      <c r="N10" t="s">
        <v>27</v>
      </c>
      <c r="O10" t="s">
        <v>27</v>
      </c>
      <c r="P10" t="s">
        <v>27</v>
      </c>
      <c r="Q10" t="s">
        <v>74</v>
      </c>
      <c r="R10" t="s">
        <v>72</v>
      </c>
      <c r="S10" t="s">
        <v>73</v>
      </c>
      <c r="T10" t="s">
        <v>27</v>
      </c>
      <c r="U10" t="s">
        <v>27</v>
      </c>
      <c r="V10" t="s">
        <v>27</v>
      </c>
      <c r="W10" t="s">
        <v>75</v>
      </c>
    </row>
    <row r="11" spans="1:23" x14ac:dyDescent="0.25">
      <c r="A11">
        <v>5</v>
      </c>
      <c r="B11">
        <v>1.08290709847467</v>
      </c>
      <c r="C11" t="s">
        <v>76</v>
      </c>
      <c r="D11">
        <v>2.8062390006206601E-2</v>
      </c>
      <c r="E11">
        <v>3.6481107008068503E-2</v>
      </c>
      <c r="F11">
        <v>9.9588428832820805E-2</v>
      </c>
      <c r="G11" t="s">
        <v>71</v>
      </c>
      <c r="H11">
        <v>44.383000000000003</v>
      </c>
      <c r="I11">
        <v>21.175000000000001</v>
      </c>
      <c r="J11">
        <v>44.383000000000003</v>
      </c>
      <c r="K11">
        <v>44.383000000000003</v>
      </c>
      <c r="L11" t="s">
        <v>72</v>
      </c>
      <c r="M11" t="s">
        <v>73</v>
      </c>
      <c r="N11" t="s">
        <v>27</v>
      </c>
      <c r="O11" t="s">
        <v>27</v>
      </c>
      <c r="P11" t="s">
        <v>27</v>
      </c>
      <c r="Q11" t="s">
        <v>77</v>
      </c>
      <c r="R11" t="s">
        <v>72</v>
      </c>
      <c r="S11" t="s">
        <v>73</v>
      </c>
      <c r="T11" t="s">
        <v>27</v>
      </c>
      <c r="U11" t="s">
        <v>27</v>
      </c>
      <c r="V11" t="s">
        <v>27</v>
      </c>
      <c r="W11" t="s">
        <v>75</v>
      </c>
    </row>
    <row r="12" spans="1:23" x14ac:dyDescent="0.25">
      <c r="A12">
        <v>6</v>
      </c>
      <c r="B12">
        <v>1.5090506512233699</v>
      </c>
      <c r="C12" t="s">
        <v>78</v>
      </c>
      <c r="D12">
        <v>3.3138192860244102E-2</v>
      </c>
      <c r="E12">
        <v>4.3079650718317299E-2</v>
      </c>
      <c r="F12">
        <v>6.8249813959777597E-2</v>
      </c>
      <c r="G12" t="s">
        <v>79</v>
      </c>
      <c r="H12">
        <v>48.362000000000002</v>
      </c>
      <c r="I12">
        <v>26.613</v>
      </c>
      <c r="J12">
        <v>50.043999999999997</v>
      </c>
      <c r="K12">
        <v>47.430999999999997</v>
      </c>
      <c r="L12" t="s">
        <v>25</v>
      </c>
      <c r="M12" t="s">
        <v>29</v>
      </c>
      <c r="N12" t="s">
        <v>27</v>
      </c>
      <c r="O12" t="s">
        <v>27</v>
      </c>
      <c r="P12" t="s">
        <v>27</v>
      </c>
      <c r="Q12" t="s">
        <v>80</v>
      </c>
      <c r="R12" t="s">
        <v>25</v>
      </c>
      <c r="S12" t="s">
        <v>29</v>
      </c>
      <c r="T12" t="s">
        <v>27</v>
      </c>
      <c r="U12" t="s">
        <v>27</v>
      </c>
      <c r="V12" t="s">
        <v>27</v>
      </c>
      <c r="W12" t="s">
        <v>81</v>
      </c>
    </row>
    <row r="13" spans="1:23" x14ac:dyDescent="0.25">
      <c r="A13">
        <v>6</v>
      </c>
      <c r="B13">
        <v>1.5090506512233699</v>
      </c>
      <c r="C13" t="s">
        <v>82</v>
      </c>
      <c r="D13">
        <v>3.3138192860244102E-2</v>
      </c>
      <c r="E13">
        <v>4.3079650718317299E-2</v>
      </c>
      <c r="F13">
        <v>4.5226986850605999E-2</v>
      </c>
      <c r="G13" t="s">
        <v>79</v>
      </c>
      <c r="H13">
        <v>74.974999999999994</v>
      </c>
      <c r="I13">
        <v>26.613</v>
      </c>
      <c r="J13">
        <v>76.198999999999998</v>
      </c>
      <c r="K13">
        <v>74.674999999999997</v>
      </c>
      <c r="L13" t="s">
        <v>25</v>
      </c>
      <c r="M13" t="s">
        <v>29</v>
      </c>
      <c r="N13" t="s">
        <v>27</v>
      </c>
      <c r="O13" t="s">
        <v>27</v>
      </c>
      <c r="P13" t="s">
        <v>27</v>
      </c>
      <c r="Q13" t="s">
        <v>83</v>
      </c>
      <c r="R13" t="s">
        <v>25</v>
      </c>
      <c r="S13" t="s">
        <v>29</v>
      </c>
      <c r="T13" t="s">
        <v>27</v>
      </c>
      <c r="U13" t="s">
        <v>27</v>
      </c>
      <c r="V13" t="s">
        <v>27</v>
      </c>
      <c r="W13" t="s">
        <v>81</v>
      </c>
    </row>
    <row r="14" spans="1:23" x14ac:dyDescent="0.25">
      <c r="A14">
        <v>7</v>
      </c>
      <c r="B14">
        <v>1.0291666234135599</v>
      </c>
      <c r="C14" t="s">
        <v>84</v>
      </c>
      <c r="D14">
        <v>3.3411360944207602E-2</v>
      </c>
      <c r="E14">
        <v>4.3434769227469798E-2</v>
      </c>
      <c r="F14">
        <v>6.1377766142479799E-2</v>
      </c>
      <c r="G14" t="s">
        <v>85</v>
      </c>
      <c r="H14">
        <v>73.697999999999993</v>
      </c>
      <c r="I14">
        <v>29.036000000000001</v>
      </c>
      <c r="J14">
        <v>73.697999999999993</v>
      </c>
      <c r="K14">
        <v>73.697999999999993</v>
      </c>
      <c r="L14" t="s">
        <v>39</v>
      </c>
      <c r="M14" t="s">
        <v>86</v>
      </c>
      <c r="N14" t="s">
        <v>87</v>
      </c>
      <c r="O14" t="s">
        <v>88</v>
      </c>
      <c r="P14" t="s">
        <v>27</v>
      </c>
      <c r="Q14" t="s">
        <v>89</v>
      </c>
      <c r="R14" t="s">
        <v>39</v>
      </c>
      <c r="S14" t="s">
        <v>86</v>
      </c>
      <c r="T14" t="s">
        <v>27</v>
      </c>
      <c r="U14" t="s">
        <v>27</v>
      </c>
      <c r="V14" t="s">
        <v>27</v>
      </c>
      <c r="W14" t="s">
        <v>90</v>
      </c>
    </row>
    <row r="15" spans="1:23" x14ac:dyDescent="0.25">
      <c r="A15">
        <v>7</v>
      </c>
      <c r="B15">
        <v>1.0291666234135599</v>
      </c>
      <c r="C15" t="s">
        <v>91</v>
      </c>
      <c r="D15">
        <v>3.3411360944207602E-2</v>
      </c>
      <c r="E15">
        <v>4.3434769227469798E-2</v>
      </c>
      <c r="F15">
        <v>6.3167948333522697E-2</v>
      </c>
      <c r="G15" t="s">
        <v>85</v>
      </c>
      <c r="H15">
        <v>44.661999999999999</v>
      </c>
      <c r="I15">
        <v>29.036000000000001</v>
      </c>
      <c r="J15">
        <v>44.661999999999999</v>
      </c>
      <c r="K15">
        <v>44.661999999999999</v>
      </c>
      <c r="L15" t="s">
        <v>39</v>
      </c>
      <c r="M15" t="s">
        <v>86</v>
      </c>
      <c r="N15" t="s">
        <v>87</v>
      </c>
      <c r="O15" t="s">
        <v>92</v>
      </c>
      <c r="P15" t="s">
        <v>27</v>
      </c>
      <c r="Q15" t="s">
        <v>93</v>
      </c>
      <c r="R15" t="s">
        <v>39</v>
      </c>
      <c r="S15" t="s">
        <v>86</v>
      </c>
      <c r="T15" t="s">
        <v>27</v>
      </c>
      <c r="U15" t="s">
        <v>27</v>
      </c>
      <c r="V15" t="s">
        <v>27</v>
      </c>
      <c r="W15" t="s">
        <v>90</v>
      </c>
    </row>
    <row r="16" spans="1:23" x14ac:dyDescent="0.25">
      <c r="A16">
        <v>8</v>
      </c>
      <c r="B16">
        <v>1.29452186701563</v>
      </c>
      <c r="C16" t="s">
        <v>94</v>
      </c>
      <c r="D16">
        <v>3.3845525918384099E-2</v>
      </c>
      <c r="E16">
        <v>4.3999183693899303E-2</v>
      </c>
      <c r="F16">
        <v>5.01581501993177E-2</v>
      </c>
      <c r="G16" t="s">
        <v>95</v>
      </c>
      <c r="H16">
        <v>76.216700000000003</v>
      </c>
      <c r="I16">
        <v>24.236699999999999</v>
      </c>
      <c r="J16">
        <v>74.724999999999994</v>
      </c>
      <c r="K16">
        <v>76.284999999999997</v>
      </c>
      <c r="L16" t="s">
        <v>72</v>
      </c>
      <c r="M16" t="s">
        <v>96</v>
      </c>
      <c r="N16" t="s">
        <v>97</v>
      </c>
      <c r="O16" t="s">
        <v>98</v>
      </c>
      <c r="P16" t="s">
        <v>99</v>
      </c>
      <c r="Q16" t="s">
        <v>100</v>
      </c>
      <c r="R16" t="s">
        <v>72</v>
      </c>
      <c r="S16" t="s">
        <v>96</v>
      </c>
      <c r="T16" t="s">
        <v>97</v>
      </c>
      <c r="U16" t="s">
        <v>98</v>
      </c>
      <c r="V16" t="s">
        <v>101</v>
      </c>
      <c r="W16" t="s">
        <v>102</v>
      </c>
    </row>
    <row r="17" spans="1:23" x14ac:dyDescent="0.25">
      <c r="A17">
        <v>8</v>
      </c>
      <c r="B17">
        <v>1.29452186701563</v>
      </c>
      <c r="C17" t="s">
        <v>103</v>
      </c>
      <c r="D17">
        <v>3.3845525918384099E-2</v>
      </c>
      <c r="E17">
        <v>4.3999183693899303E-2</v>
      </c>
      <c r="F17">
        <v>6.4930822242070904E-2</v>
      </c>
      <c r="G17" t="s">
        <v>95</v>
      </c>
      <c r="H17">
        <v>51.98</v>
      </c>
      <c r="I17">
        <v>24.236699999999999</v>
      </c>
      <c r="J17">
        <v>51.98</v>
      </c>
      <c r="K17">
        <v>51.98</v>
      </c>
      <c r="L17" t="s">
        <v>72</v>
      </c>
      <c r="M17" t="s">
        <v>96</v>
      </c>
      <c r="N17" t="s">
        <v>27</v>
      </c>
      <c r="O17" t="s">
        <v>27</v>
      </c>
      <c r="P17" t="s">
        <v>27</v>
      </c>
      <c r="Q17" t="s">
        <v>104</v>
      </c>
      <c r="R17" t="s">
        <v>72</v>
      </c>
      <c r="S17" t="s">
        <v>96</v>
      </c>
      <c r="T17" t="s">
        <v>97</v>
      </c>
      <c r="U17" t="s">
        <v>98</v>
      </c>
      <c r="V17" t="s">
        <v>101</v>
      </c>
      <c r="W17" t="s">
        <v>102</v>
      </c>
    </row>
    <row r="18" spans="1:23" x14ac:dyDescent="0.25">
      <c r="A18">
        <v>9</v>
      </c>
      <c r="B18">
        <v>1.0956180676216101</v>
      </c>
      <c r="C18" t="s">
        <v>105</v>
      </c>
      <c r="D18">
        <v>3.4865398530227999E-2</v>
      </c>
      <c r="E18">
        <v>4.5325018089296398E-2</v>
      </c>
      <c r="F18">
        <v>0.107742495288495</v>
      </c>
      <c r="G18" t="s">
        <v>106</v>
      </c>
      <c r="H18">
        <v>65.929000000000002</v>
      </c>
      <c r="I18">
        <v>21.538</v>
      </c>
      <c r="J18">
        <v>62.75</v>
      </c>
      <c r="K18">
        <v>65.929000000000002</v>
      </c>
      <c r="L18" t="s">
        <v>72</v>
      </c>
      <c r="M18" t="s">
        <v>73</v>
      </c>
      <c r="N18" t="s">
        <v>27</v>
      </c>
      <c r="O18" t="s">
        <v>27</v>
      </c>
      <c r="P18" t="s">
        <v>27</v>
      </c>
      <c r="Q18" t="s">
        <v>107</v>
      </c>
      <c r="R18" t="s">
        <v>72</v>
      </c>
      <c r="S18" t="s">
        <v>73</v>
      </c>
      <c r="T18" t="s">
        <v>27</v>
      </c>
      <c r="U18" t="s">
        <v>27</v>
      </c>
      <c r="V18" t="s">
        <v>27</v>
      </c>
      <c r="W18" t="s">
        <v>108</v>
      </c>
    </row>
    <row r="19" spans="1:23" x14ac:dyDescent="0.25">
      <c r="A19">
        <v>9</v>
      </c>
      <c r="B19">
        <v>1.0956180676216101</v>
      </c>
      <c r="C19" t="s">
        <v>109</v>
      </c>
      <c r="D19">
        <v>3.4865398530227999E-2</v>
      </c>
      <c r="E19">
        <v>4.5325018089296398E-2</v>
      </c>
      <c r="F19">
        <v>0.118044624488711</v>
      </c>
      <c r="G19" t="s">
        <v>106</v>
      </c>
      <c r="H19">
        <v>44.390999999999998</v>
      </c>
      <c r="I19">
        <v>21.538</v>
      </c>
      <c r="J19">
        <v>45.137</v>
      </c>
      <c r="K19">
        <v>44.383000000000003</v>
      </c>
      <c r="L19" t="s">
        <v>72</v>
      </c>
      <c r="M19" t="s">
        <v>73</v>
      </c>
      <c r="N19" t="s">
        <v>27</v>
      </c>
      <c r="O19" t="s">
        <v>27</v>
      </c>
      <c r="P19" t="s">
        <v>27</v>
      </c>
      <c r="Q19" t="s">
        <v>110</v>
      </c>
      <c r="R19" t="s">
        <v>72</v>
      </c>
      <c r="S19" t="s">
        <v>73</v>
      </c>
      <c r="T19" t="s">
        <v>27</v>
      </c>
      <c r="U19" t="s">
        <v>27</v>
      </c>
      <c r="V19" t="s">
        <v>27</v>
      </c>
      <c r="W19" t="s">
        <v>108</v>
      </c>
    </row>
    <row r="20" spans="1:23" x14ac:dyDescent="0.25">
      <c r="A20">
        <v>10</v>
      </c>
      <c r="B20">
        <v>1.06260048989069</v>
      </c>
      <c r="C20" t="s">
        <v>111</v>
      </c>
      <c r="D20">
        <v>3.7229077090209901E-2</v>
      </c>
      <c r="E20">
        <v>4.8397800217272899E-2</v>
      </c>
      <c r="F20">
        <v>6.1637753470921201E-2</v>
      </c>
      <c r="G20" t="s">
        <v>112</v>
      </c>
      <c r="H20">
        <v>69.451999999999998</v>
      </c>
      <c r="I20">
        <v>25.125</v>
      </c>
      <c r="J20">
        <v>69.451999999999998</v>
      </c>
      <c r="K20">
        <v>69.451999999999998</v>
      </c>
      <c r="L20" t="s">
        <v>72</v>
      </c>
      <c r="M20" t="s">
        <v>73</v>
      </c>
      <c r="N20" t="s">
        <v>113</v>
      </c>
      <c r="O20" t="s">
        <v>114</v>
      </c>
      <c r="P20" t="s">
        <v>115</v>
      </c>
      <c r="Q20" t="s">
        <v>116</v>
      </c>
      <c r="R20" t="s">
        <v>72</v>
      </c>
      <c r="S20" t="s">
        <v>73</v>
      </c>
      <c r="T20" t="s">
        <v>113</v>
      </c>
      <c r="U20" t="s">
        <v>117</v>
      </c>
      <c r="V20" t="s">
        <v>118</v>
      </c>
      <c r="W20" t="s">
        <v>119</v>
      </c>
    </row>
    <row r="21" spans="1:23" x14ac:dyDescent="0.25">
      <c r="A21">
        <v>10</v>
      </c>
      <c r="B21">
        <v>1.06260048989069</v>
      </c>
      <c r="C21" t="s">
        <v>120</v>
      </c>
      <c r="D21">
        <v>3.7229077090209901E-2</v>
      </c>
      <c r="E21">
        <v>4.8397800217272899E-2</v>
      </c>
      <c r="F21">
        <v>6.5496307033962198E-2</v>
      </c>
      <c r="G21" t="s">
        <v>112</v>
      </c>
      <c r="H21">
        <v>44.326999999999998</v>
      </c>
      <c r="I21">
        <v>25.125</v>
      </c>
      <c r="J21">
        <v>44.326999999999998</v>
      </c>
      <c r="K21">
        <v>44.326999999999998</v>
      </c>
      <c r="L21" t="s">
        <v>72</v>
      </c>
      <c r="M21" t="s">
        <v>73</v>
      </c>
      <c r="N21" t="s">
        <v>113</v>
      </c>
      <c r="O21" t="s">
        <v>114</v>
      </c>
      <c r="P21" t="s">
        <v>121</v>
      </c>
      <c r="Q21" t="s">
        <v>122</v>
      </c>
      <c r="R21" t="s">
        <v>72</v>
      </c>
      <c r="S21" t="s">
        <v>73</v>
      </c>
      <c r="T21" t="s">
        <v>113</v>
      </c>
      <c r="U21" t="s">
        <v>117</v>
      </c>
      <c r="V21" t="s">
        <v>118</v>
      </c>
      <c r="W21" t="s">
        <v>119</v>
      </c>
    </row>
    <row r="22" spans="1:23" x14ac:dyDescent="0.25">
      <c r="A22">
        <v>11</v>
      </c>
      <c r="B22">
        <v>1.3220629202466001</v>
      </c>
      <c r="C22" t="s">
        <v>123</v>
      </c>
      <c r="D22">
        <v>3.8665927924261198E-2</v>
      </c>
      <c r="E22">
        <v>5.0265706301539502E-2</v>
      </c>
      <c r="F22">
        <v>5.6244221649352E-2</v>
      </c>
      <c r="G22" t="s">
        <v>112</v>
      </c>
      <c r="H22">
        <v>65.335999999999999</v>
      </c>
      <c r="I22">
        <v>21.091000000000001</v>
      </c>
      <c r="J22">
        <v>65.739999999999995</v>
      </c>
      <c r="K22">
        <v>65.335999999999999</v>
      </c>
      <c r="L22" t="s">
        <v>72</v>
      </c>
      <c r="M22" t="s">
        <v>73</v>
      </c>
      <c r="N22" t="s">
        <v>27</v>
      </c>
      <c r="O22" t="s">
        <v>27</v>
      </c>
      <c r="P22" t="s">
        <v>27</v>
      </c>
      <c r="Q22" t="s">
        <v>124</v>
      </c>
      <c r="R22" t="s">
        <v>72</v>
      </c>
      <c r="S22" t="s">
        <v>73</v>
      </c>
      <c r="T22" t="s">
        <v>113</v>
      </c>
      <c r="U22" t="s">
        <v>117</v>
      </c>
      <c r="V22" t="s">
        <v>118</v>
      </c>
      <c r="W22" t="s">
        <v>119</v>
      </c>
    </row>
    <row r="23" spans="1:23" x14ac:dyDescent="0.25">
      <c r="A23">
        <v>11</v>
      </c>
      <c r="B23">
        <v>1.3220629202466001</v>
      </c>
      <c r="C23" t="s">
        <v>125</v>
      </c>
      <c r="D23">
        <v>3.8665927924261198E-2</v>
      </c>
      <c r="E23">
        <v>5.0265706301539502E-2</v>
      </c>
      <c r="F23">
        <v>7.4358399920739296E-2</v>
      </c>
      <c r="G23" t="s">
        <v>112</v>
      </c>
      <c r="H23">
        <v>44.244999999999997</v>
      </c>
      <c r="I23">
        <v>21.091000000000001</v>
      </c>
      <c r="J23">
        <v>44.244999999999997</v>
      </c>
      <c r="K23">
        <v>44.244999999999997</v>
      </c>
      <c r="L23" t="s">
        <v>72</v>
      </c>
      <c r="M23" t="s">
        <v>73</v>
      </c>
      <c r="N23" t="s">
        <v>27</v>
      </c>
      <c r="O23" t="s">
        <v>27</v>
      </c>
      <c r="P23" t="s">
        <v>27</v>
      </c>
      <c r="Q23" t="s">
        <v>126</v>
      </c>
      <c r="R23" t="s">
        <v>72</v>
      </c>
      <c r="S23" t="s">
        <v>73</v>
      </c>
      <c r="T23" t="s">
        <v>113</v>
      </c>
      <c r="U23" t="s">
        <v>117</v>
      </c>
      <c r="V23" t="s">
        <v>118</v>
      </c>
      <c r="W23" t="s">
        <v>119</v>
      </c>
    </row>
    <row r="24" spans="1:23" x14ac:dyDescent="0.25">
      <c r="A24">
        <v>12</v>
      </c>
      <c r="B24">
        <v>1.08083664629539</v>
      </c>
      <c r="C24" t="s">
        <v>127</v>
      </c>
      <c r="D24">
        <v>4.5388339026222503E-2</v>
      </c>
      <c r="E24">
        <v>5.9004840734089299E-2</v>
      </c>
      <c r="F24">
        <v>0.13426677813589299</v>
      </c>
      <c r="G24" t="s">
        <v>128</v>
      </c>
      <c r="H24">
        <v>32.453000000000003</v>
      </c>
      <c r="I24">
        <v>26.291</v>
      </c>
      <c r="J24">
        <v>32.453000000000003</v>
      </c>
      <c r="K24">
        <v>32.453000000000003</v>
      </c>
      <c r="L24" t="s">
        <v>25</v>
      </c>
      <c r="M24" t="s">
        <v>129</v>
      </c>
      <c r="N24" t="s">
        <v>130</v>
      </c>
      <c r="O24" t="s">
        <v>131</v>
      </c>
      <c r="P24" t="s">
        <v>132</v>
      </c>
      <c r="Q24" t="s">
        <v>133</v>
      </c>
      <c r="R24" t="s">
        <v>25</v>
      </c>
      <c r="S24" t="s">
        <v>129</v>
      </c>
      <c r="T24" t="s">
        <v>130</v>
      </c>
      <c r="U24" t="s">
        <v>131</v>
      </c>
      <c r="V24" t="s">
        <v>134</v>
      </c>
      <c r="W24" t="s">
        <v>135</v>
      </c>
    </row>
    <row r="25" spans="1:23" x14ac:dyDescent="0.25">
      <c r="A25">
        <v>12</v>
      </c>
      <c r="B25">
        <v>1.08083664629539</v>
      </c>
      <c r="C25" t="s">
        <v>136</v>
      </c>
      <c r="D25">
        <v>4.5388339026222503E-2</v>
      </c>
      <c r="E25">
        <v>5.9004840734089299E-2</v>
      </c>
      <c r="F25">
        <v>0.124224857286341</v>
      </c>
      <c r="G25" t="s">
        <v>128</v>
      </c>
      <c r="H25">
        <v>58.744</v>
      </c>
      <c r="I25">
        <v>26.291</v>
      </c>
      <c r="J25">
        <v>56.09</v>
      </c>
      <c r="K25">
        <v>60.37</v>
      </c>
      <c r="L25" t="s">
        <v>25</v>
      </c>
      <c r="M25" t="s">
        <v>129</v>
      </c>
      <c r="N25" t="s">
        <v>130</v>
      </c>
      <c r="O25" t="s">
        <v>131</v>
      </c>
      <c r="P25" t="s">
        <v>137</v>
      </c>
      <c r="Q25" t="s">
        <v>138</v>
      </c>
      <c r="R25" t="s">
        <v>25</v>
      </c>
      <c r="S25" t="s">
        <v>129</v>
      </c>
      <c r="T25" t="s">
        <v>130</v>
      </c>
      <c r="U25" t="s">
        <v>131</v>
      </c>
      <c r="V25" t="s">
        <v>134</v>
      </c>
      <c r="W25" t="s">
        <v>135</v>
      </c>
    </row>
    <row r="26" spans="1:23" x14ac:dyDescent="0.25">
      <c r="A26">
        <v>13</v>
      </c>
      <c r="B26">
        <v>-1.0484388378297</v>
      </c>
      <c r="C26" t="s">
        <v>139</v>
      </c>
      <c r="D26">
        <v>4.6853565594385603E-2</v>
      </c>
      <c r="E26">
        <v>6.0909635272701303E-2</v>
      </c>
      <c r="F26">
        <v>7.8609048977183002E-2</v>
      </c>
      <c r="G26" t="s">
        <v>48</v>
      </c>
      <c r="H26">
        <v>47.527500000000003</v>
      </c>
      <c r="I26">
        <v>22.295000000000002</v>
      </c>
      <c r="J26">
        <v>50.655000000000001</v>
      </c>
      <c r="K26">
        <v>47</v>
      </c>
      <c r="L26" t="s">
        <v>25</v>
      </c>
      <c r="M26" t="s">
        <v>29</v>
      </c>
      <c r="N26" t="s">
        <v>27</v>
      </c>
      <c r="O26" t="s">
        <v>27</v>
      </c>
      <c r="P26" t="s">
        <v>27</v>
      </c>
      <c r="Q26" t="s">
        <v>140</v>
      </c>
      <c r="R26" t="s">
        <v>25</v>
      </c>
      <c r="S26" t="s">
        <v>29</v>
      </c>
      <c r="T26" t="s">
        <v>50</v>
      </c>
      <c r="U26" t="s">
        <v>51</v>
      </c>
      <c r="V26" t="s">
        <v>52</v>
      </c>
      <c r="W26" t="s">
        <v>53</v>
      </c>
    </row>
    <row r="27" spans="1:23" x14ac:dyDescent="0.25">
      <c r="A27">
        <v>13</v>
      </c>
      <c r="B27">
        <v>-1.0484388378297</v>
      </c>
      <c r="C27" t="s">
        <v>141</v>
      </c>
      <c r="D27">
        <v>4.6853565594385603E-2</v>
      </c>
      <c r="E27">
        <v>6.0909635272701303E-2</v>
      </c>
      <c r="F27">
        <v>8.2416779952535504E-2</v>
      </c>
      <c r="G27" t="s">
        <v>48</v>
      </c>
      <c r="H27">
        <v>69.822500000000005</v>
      </c>
      <c r="I27">
        <v>22.295000000000002</v>
      </c>
      <c r="J27">
        <v>71.855999999999995</v>
      </c>
      <c r="K27">
        <v>67.789000000000001</v>
      </c>
      <c r="L27" t="s">
        <v>25</v>
      </c>
      <c r="M27" t="s">
        <v>29</v>
      </c>
      <c r="N27" t="s">
        <v>50</v>
      </c>
      <c r="O27" t="s">
        <v>51</v>
      </c>
      <c r="P27" t="s">
        <v>142</v>
      </c>
      <c r="Q27" t="s">
        <v>143</v>
      </c>
      <c r="R27" t="s">
        <v>25</v>
      </c>
      <c r="S27" t="s">
        <v>29</v>
      </c>
      <c r="T27" t="s">
        <v>50</v>
      </c>
      <c r="U27" t="s">
        <v>51</v>
      </c>
      <c r="V27" t="s">
        <v>52</v>
      </c>
      <c r="W27" t="s">
        <v>53</v>
      </c>
    </row>
    <row r="28" spans="1:23" x14ac:dyDescent="0.25">
      <c r="A28">
        <v>14</v>
      </c>
      <c r="B28">
        <v>1.1438917840366001</v>
      </c>
      <c r="C28" t="s">
        <v>144</v>
      </c>
      <c r="D28">
        <v>4.6860132010484203E-2</v>
      </c>
      <c r="E28">
        <v>6.0918171613629502E-2</v>
      </c>
      <c r="F28">
        <v>0.134635808697285</v>
      </c>
      <c r="G28" t="s">
        <v>145</v>
      </c>
      <c r="H28">
        <v>44.066000000000003</v>
      </c>
      <c r="I28">
        <v>27.420999999999999</v>
      </c>
      <c r="J28">
        <v>44.066000000000003</v>
      </c>
      <c r="K28">
        <v>44.066000000000003</v>
      </c>
      <c r="L28" t="s">
        <v>72</v>
      </c>
      <c r="M28" t="s">
        <v>73</v>
      </c>
      <c r="N28" t="s">
        <v>146</v>
      </c>
      <c r="O28" t="s">
        <v>147</v>
      </c>
      <c r="P28" t="s">
        <v>148</v>
      </c>
      <c r="Q28" t="s">
        <v>149</v>
      </c>
      <c r="R28" t="s">
        <v>72</v>
      </c>
      <c r="S28" t="s">
        <v>73</v>
      </c>
      <c r="T28" t="s">
        <v>146</v>
      </c>
      <c r="U28" t="s">
        <v>147</v>
      </c>
      <c r="V28" t="s">
        <v>150</v>
      </c>
      <c r="W28" t="s">
        <v>151</v>
      </c>
    </row>
    <row r="29" spans="1:23" x14ac:dyDescent="0.25">
      <c r="A29">
        <v>14</v>
      </c>
      <c r="B29">
        <v>1.1438917840366001</v>
      </c>
      <c r="C29" t="s">
        <v>152</v>
      </c>
      <c r="D29">
        <v>4.6860132010484203E-2</v>
      </c>
      <c r="E29">
        <v>6.0918171613629502E-2</v>
      </c>
      <c r="F29">
        <v>0.154008795405948</v>
      </c>
      <c r="G29" t="s">
        <v>145</v>
      </c>
      <c r="H29">
        <v>16.645</v>
      </c>
      <c r="I29">
        <v>27.420999999999999</v>
      </c>
      <c r="J29">
        <v>16.645</v>
      </c>
      <c r="K29">
        <v>16.645</v>
      </c>
      <c r="L29" t="s">
        <v>72</v>
      </c>
      <c r="M29" t="s">
        <v>73</v>
      </c>
      <c r="N29" t="s">
        <v>146</v>
      </c>
      <c r="O29" t="s">
        <v>147</v>
      </c>
      <c r="P29" t="s">
        <v>148</v>
      </c>
      <c r="Q29" t="s">
        <v>153</v>
      </c>
      <c r="R29" t="s">
        <v>72</v>
      </c>
      <c r="S29" t="s">
        <v>73</v>
      </c>
      <c r="T29" t="s">
        <v>146</v>
      </c>
      <c r="U29" t="s">
        <v>147</v>
      </c>
      <c r="V29" t="s">
        <v>150</v>
      </c>
      <c r="W29" t="s">
        <v>151</v>
      </c>
    </row>
    <row r="30" spans="1:23" x14ac:dyDescent="0.25">
      <c r="A30">
        <v>15</v>
      </c>
      <c r="B30">
        <v>1.1609262816718999</v>
      </c>
      <c r="C30" t="s">
        <v>154</v>
      </c>
      <c r="D30">
        <v>4.8788660483619899E-2</v>
      </c>
      <c r="E30">
        <v>6.3425258628705794E-2</v>
      </c>
      <c r="F30">
        <v>7.9233002745123807E-2</v>
      </c>
      <c r="G30" t="s">
        <v>155</v>
      </c>
      <c r="H30">
        <v>48.094999999999999</v>
      </c>
      <c r="I30">
        <v>26.015999999999998</v>
      </c>
      <c r="J30">
        <v>49.918999999999997</v>
      </c>
      <c r="K30">
        <v>47.26</v>
      </c>
      <c r="L30" t="s">
        <v>25</v>
      </c>
      <c r="M30" t="s">
        <v>156</v>
      </c>
      <c r="N30" t="s">
        <v>27</v>
      </c>
      <c r="O30" t="s">
        <v>27</v>
      </c>
      <c r="P30" t="s">
        <v>27</v>
      </c>
      <c r="Q30" t="s">
        <v>157</v>
      </c>
      <c r="R30" t="s">
        <v>25</v>
      </c>
      <c r="S30" t="s">
        <v>156</v>
      </c>
      <c r="T30" t="s">
        <v>158</v>
      </c>
      <c r="U30" t="s">
        <v>159</v>
      </c>
      <c r="V30" t="s">
        <v>160</v>
      </c>
      <c r="W30" t="s">
        <v>161</v>
      </c>
    </row>
    <row r="31" spans="1:23" x14ac:dyDescent="0.25">
      <c r="A31">
        <v>15</v>
      </c>
      <c r="B31">
        <v>1.1609262816718999</v>
      </c>
      <c r="C31" t="s">
        <v>162</v>
      </c>
      <c r="D31">
        <v>4.8788660483619899E-2</v>
      </c>
      <c r="E31">
        <v>6.3425258628705794E-2</v>
      </c>
      <c r="F31">
        <v>6.8249813959777597E-2</v>
      </c>
      <c r="G31" t="s">
        <v>155</v>
      </c>
      <c r="H31">
        <v>74.111000000000004</v>
      </c>
      <c r="I31">
        <v>26.015999999999998</v>
      </c>
      <c r="J31">
        <v>75.257000000000005</v>
      </c>
      <c r="K31">
        <v>71.766000000000005</v>
      </c>
      <c r="L31" t="s">
        <v>25</v>
      </c>
      <c r="M31" t="s">
        <v>156</v>
      </c>
      <c r="N31" t="s">
        <v>158</v>
      </c>
      <c r="O31" t="s">
        <v>163</v>
      </c>
      <c r="P31" t="s">
        <v>164</v>
      </c>
      <c r="Q31" t="s">
        <v>165</v>
      </c>
      <c r="R31" t="s">
        <v>25</v>
      </c>
      <c r="S31" t="s">
        <v>156</v>
      </c>
      <c r="T31" t="s">
        <v>158</v>
      </c>
      <c r="U31" t="s">
        <v>159</v>
      </c>
      <c r="V31" t="s">
        <v>160</v>
      </c>
      <c r="W31" t="s">
        <v>161</v>
      </c>
    </row>
    <row r="32" spans="1:23" x14ac:dyDescent="0.25">
      <c r="A32">
        <v>16</v>
      </c>
      <c r="B32">
        <v>1.2581156603619701</v>
      </c>
      <c r="C32" t="s">
        <v>166</v>
      </c>
      <c r="D32">
        <v>5.1058844797530603E-2</v>
      </c>
      <c r="E32">
        <v>6.6376498236789802E-2</v>
      </c>
      <c r="F32">
        <v>0.111609515744778</v>
      </c>
      <c r="G32" t="s">
        <v>167</v>
      </c>
      <c r="H32">
        <v>47.5015</v>
      </c>
      <c r="I32">
        <v>29.111499999999999</v>
      </c>
      <c r="J32">
        <v>48.677999999999997</v>
      </c>
      <c r="K32">
        <v>46.398000000000003</v>
      </c>
      <c r="L32" t="s">
        <v>25</v>
      </c>
      <c r="M32" t="s">
        <v>129</v>
      </c>
      <c r="N32" t="s">
        <v>27</v>
      </c>
      <c r="O32" t="s">
        <v>27</v>
      </c>
      <c r="P32" t="s">
        <v>27</v>
      </c>
      <c r="Q32" t="s">
        <v>168</v>
      </c>
      <c r="R32" t="s">
        <v>25</v>
      </c>
      <c r="S32" t="s">
        <v>129</v>
      </c>
      <c r="T32" t="s">
        <v>130</v>
      </c>
      <c r="U32" t="s">
        <v>169</v>
      </c>
      <c r="V32" t="s">
        <v>170</v>
      </c>
      <c r="W32" t="s">
        <v>171</v>
      </c>
    </row>
    <row r="33" spans="1:23" x14ac:dyDescent="0.25">
      <c r="A33">
        <v>16</v>
      </c>
      <c r="B33">
        <v>1.2581156603619701</v>
      </c>
      <c r="C33" t="s">
        <v>172</v>
      </c>
      <c r="D33">
        <v>5.1058844797530603E-2</v>
      </c>
      <c r="E33">
        <v>6.6376498236789802E-2</v>
      </c>
      <c r="F33">
        <v>8.8711649700526196E-2</v>
      </c>
      <c r="G33" t="s">
        <v>167</v>
      </c>
      <c r="H33">
        <v>76.613</v>
      </c>
      <c r="I33">
        <v>29.111499999999999</v>
      </c>
      <c r="J33">
        <v>76.613</v>
      </c>
      <c r="K33">
        <v>76.613</v>
      </c>
      <c r="L33" t="s">
        <v>25</v>
      </c>
      <c r="M33" t="s">
        <v>129</v>
      </c>
      <c r="N33" t="s">
        <v>130</v>
      </c>
      <c r="O33" t="s">
        <v>173</v>
      </c>
      <c r="P33" t="s">
        <v>174</v>
      </c>
      <c r="Q33" t="s">
        <v>175</v>
      </c>
      <c r="R33" t="s">
        <v>25</v>
      </c>
      <c r="S33" t="s">
        <v>129</v>
      </c>
      <c r="T33" t="s">
        <v>130</v>
      </c>
      <c r="U33" t="s">
        <v>169</v>
      </c>
      <c r="V33" t="s">
        <v>170</v>
      </c>
      <c r="W33" t="s">
        <v>171</v>
      </c>
    </row>
    <row r="34" spans="1:23" x14ac:dyDescent="0.25">
      <c r="A34">
        <v>17</v>
      </c>
      <c r="B34">
        <v>-1.02305036365076</v>
      </c>
      <c r="C34" t="s">
        <v>176</v>
      </c>
      <c r="D34">
        <v>5.2237658390565198E-2</v>
      </c>
      <c r="E34">
        <v>6.79089559077347E-2</v>
      </c>
      <c r="F34">
        <v>6.9975792853770105E-2</v>
      </c>
      <c r="G34" t="s">
        <v>177</v>
      </c>
      <c r="H34">
        <v>49.875999999999998</v>
      </c>
      <c r="I34">
        <v>25.387</v>
      </c>
      <c r="J34">
        <v>49.875999999999998</v>
      </c>
      <c r="K34">
        <v>49.875999999999998</v>
      </c>
      <c r="L34" t="s">
        <v>25</v>
      </c>
      <c r="M34" t="s">
        <v>29</v>
      </c>
      <c r="N34" t="s">
        <v>27</v>
      </c>
      <c r="O34" t="s">
        <v>27</v>
      </c>
      <c r="P34" t="s">
        <v>27</v>
      </c>
      <c r="Q34" t="s">
        <v>178</v>
      </c>
      <c r="R34" t="s">
        <v>25</v>
      </c>
      <c r="S34" t="s">
        <v>29</v>
      </c>
      <c r="T34" t="s">
        <v>27</v>
      </c>
      <c r="U34" t="s">
        <v>27</v>
      </c>
      <c r="V34" t="s">
        <v>27</v>
      </c>
      <c r="W34" t="s">
        <v>179</v>
      </c>
    </row>
    <row r="35" spans="1:23" x14ac:dyDescent="0.25">
      <c r="A35">
        <v>17</v>
      </c>
      <c r="B35">
        <v>-1.02305036365076</v>
      </c>
      <c r="C35" t="s">
        <v>79</v>
      </c>
      <c r="D35">
        <v>5.2237658390565198E-2</v>
      </c>
      <c r="E35">
        <v>6.79089559077347E-2</v>
      </c>
      <c r="F35">
        <v>7.1588760325800097E-2</v>
      </c>
      <c r="G35" t="s">
        <v>177</v>
      </c>
      <c r="H35">
        <v>75.263000000000005</v>
      </c>
      <c r="I35">
        <v>25.387</v>
      </c>
      <c r="J35">
        <v>76.775000000000006</v>
      </c>
      <c r="K35">
        <v>74.674000000000007</v>
      </c>
      <c r="L35" t="s">
        <v>25</v>
      </c>
      <c r="M35" t="s">
        <v>29</v>
      </c>
      <c r="N35" t="s">
        <v>27</v>
      </c>
      <c r="O35" t="s">
        <v>27</v>
      </c>
      <c r="P35" t="s">
        <v>27</v>
      </c>
      <c r="Q35" t="s">
        <v>81</v>
      </c>
      <c r="R35" t="s">
        <v>25</v>
      </c>
      <c r="S35" t="s">
        <v>29</v>
      </c>
      <c r="T35" t="s">
        <v>27</v>
      </c>
      <c r="U35" t="s">
        <v>27</v>
      </c>
      <c r="V35" t="s">
        <v>27</v>
      </c>
      <c r="W35" t="s">
        <v>179</v>
      </c>
    </row>
    <row r="36" spans="1:23" x14ac:dyDescent="0.25">
      <c r="A36">
        <v>18</v>
      </c>
      <c r="B36">
        <v>1.09155056411291</v>
      </c>
      <c r="C36" t="s">
        <v>180</v>
      </c>
      <c r="D36">
        <v>5.3434909039003199E-2</v>
      </c>
      <c r="E36">
        <v>6.94653817507042E-2</v>
      </c>
      <c r="F36">
        <v>8.2906145852232799E-2</v>
      </c>
      <c r="G36" t="s">
        <v>181</v>
      </c>
      <c r="H36">
        <v>63.478999999999999</v>
      </c>
      <c r="I36">
        <v>24.388999999999999</v>
      </c>
      <c r="J36">
        <v>63.476999999999997</v>
      </c>
      <c r="K36">
        <v>63.746000000000002</v>
      </c>
      <c r="L36" t="s">
        <v>25</v>
      </c>
      <c r="M36" t="s">
        <v>129</v>
      </c>
      <c r="N36" t="s">
        <v>27</v>
      </c>
      <c r="O36" t="s">
        <v>27</v>
      </c>
      <c r="P36" t="s">
        <v>27</v>
      </c>
      <c r="Q36" t="s">
        <v>182</v>
      </c>
      <c r="R36" t="s">
        <v>25</v>
      </c>
      <c r="S36" t="s">
        <v>129</v>
      </c>
      <c r="T36" t="s">
        <v>130</v>
      </c>
      <c r="U36" t="s">
        <v>183</v>
      </c>
      <c r="V36" t="s">
        <v>184</v>
      </c>
      <c r="W36" t="s">
        <v>185</v>
      </c>
    </row>
    <row r="37" spans="1:23" x14ac:dyDescent="0.25">
      <c r="A37">
        <v>18</v>
      </c>
      <c r="B37">
        <v>1.09155056411291</v>
      </c>
      <c r="C37" t="s">
        <v>186</v>
      </c>
      <c r="D37">
        <v>5.3434909039003199E-2</v>
      </c>
      <c r="E37">
        <v>6.94653817507042E-2</v>
      </c>
      <c r="F37">
        <v>9.04962502734315E-2</v>
      </c>
      <c r="G37" t="s">
        <v>181</v>
      </c>
      <c r="H37">
        <v>39.090000000000003</v>
      </c>
      <c r="I37">
        <v>24.388999999999999</v>
      </c>
      <c r="J37">
        <v>39.090000000000003</v>
      </c>
      <c r="K37">
        <v>39.090000000000003</v>
      </c>
      <c r="L37" t="s">
        <v>25</v>
      </c>
      <c r="M37" t="s">
        <v>129</v>
      </c>
      <c r="N37" t="s">
        <v>130</v>
      </c>
      <c r="O37" t="s">
        <v>183</v>
      </c>
      <c r="P37" t="s">
        <v>187</v>
      </c>
      <c r="Q37" t="s">
        <v>188</v>
      </c>
      <c r="R37" t="s">
        <v>25</v>
      </c>
      <c r="S37" t="s">
        <v>129</v>
      </c>
      <c r="T37" t="s">
        <v>130</v>
      </c>
      <c r="U37" t="s">
        <v>183</v>
      </c>
      <c r="V37" t="s">
        <v>184</v>
      </c>
      <c r="W37" t="s">
        <v>185</v>
      </c>
    </row>
    <row r="38" spans="1:23" x14ac:dyDescent="0.25">
      <c r="A38">
        <v>19</v>
      </c>
      <c r="B38">
        <v>1.0019168121373601</v>
      </c>
      <c r="C38" t="s">
        <v>189</v>
      </c>
      <c r="D38">
        <v>5.5625503887163898E-2</v>
      </c>
      <c r="E38">
        <v>7.2313155053313094E-2</v>
      </c>
      <c r="F38">
        <v>7.3289783882928894E-2</v>
      </c>
      <c r="G38" t="s">
        <v>79</v>
      </c>
      <c r="H38">
        <v>75.632000000000005</v>
      </c>
      <c r="I38">
        <v>26.178000000000001</v>
      </c>
      <c r="J38">
        <v>76.02</v>
      </c>
      <c r="K38">
        <v>75.244</v>
      </c>
      <c r="L38" t="s">
        <v>25</v>
      </c>
      <c r="M38" t="s">
        <v>29</v>
      </c>
      <c r="N38" t="s">
        <v>27</v>
      </c>
      <c r="O38" t="s">
        <v>27</v>
      </c>
      <c r="P38" t="s">
        <v>27</v>
      </c>
      <c r="Q38" t="s">
        <v>190</v>
      </c>
      <c r="R38" t="s">
        <v>25</v>
      </c>
      <c r="S38" t="s">
        <v>29</v>
      </c>
      <c r="T38" t="s">
        <v>27</v>
      </c>
      <c r="U38" t="s">
        <v>27</v>
      </c>
      <c r="V38" t="s">
        <v>27</v>
      </c>
      <c r="W38" t="s">
        <v>81</v>
      </c>
    </row>
    <row r="39" spans="1:23" x14ac:dyDescent="0.25">
      <c r="A39">
        <v>19</v>
      </c>
      <c r="B39">
        <v>1.0019168121373601</v>
      </c>
      <c r="C39" t="s">
        <v>191</v>
      </c>
      <c r="D39">
        <v>5.5625503887163898E-2</v>
      </c>
      <c r="E39">
        <v>7.2313155053313094E-2</v>
      </c>
      <c r="F39">
        <v>7.3430266630220106E-2</v>
      </c>
      <c r="G39" t="s">
        <v>79</v>
      </c>
      <c r="H39">
        <v>49.454000000000001</v>
      </c>
      <c r="I39">
        <v>26.178000000000001</v>
      </c>
      <c r="J39">
        <v>66.557000000000002</v>
      </c>
      <c r="K39">
        <v>47.405000000000001</v>
      </c>
      <c r="L39" t="s">
        <v>25</v>
      </c>
      <c r="M39" t="s">
        <v>29</v>
      </c>
      <c r="N39" t="s">
        <v>27</v>
      </c>
      <c r="O39" t="s">
        <v>27</v>
      </c>
      <c r="P39" t="s">
        <v>27</v>
      </c>
      <c r="Q39" t="s">
        <v>192</v>
      </c>
      <c r="R39" t="s">
        <v>25</v>
      </c>
      <c r="S39" t="s">
        <v>29</v>
      </c>
      <c r="T39" t="s">
        <v>27</v>
      </c>
      <c r="U39" t="s">
        <v>27</v>
      </c>
      <c r="V39" t="s">
        <v>27</v>
      </c>
      <c r="W39" t="s">
        <v>81</v>
      </c>
    </row>
    <row r="40" spans="1:23" x14ac:dyDescent="0.25">
      <c r="A40">
        <v>20</v>
      </c>
      <c r="B40">
        <v>1.10498679724697</v>
      </c>
      <c r="C40" t="s">
        <v>193</v>
      </c>
      <c r="D40">
        <v>6.1067310128083599E-2</v>
      </c>
      <c r="E40">
        <v>7.9387503166508694E-2</v>
      </c>
      <c r="F40">
        <v>0.14238366724104201</v>
      </c>
      <c r="G40" t="s">
        <v>194</v>
      </c>
      <c r="H40">
        <v>67.47</v>
      </c>
      <c r="I40">
        <v>23.216000000000001</v>
      </c>
      <c r="J40">
        <v>76.602000000000004</v>
      </c>
      <c r="K40">
        <v>53.47</v>
      </c>
      <c r="L40" t="s">
        <v>39</v>
      </c>
      <c r="M40" t="s">
        <v>195</v>
      </c>
      <c r="N40" t="s">
        <v>196</v>
      </c>
      <c r="O40" t="s">
        <v>197</v>
      </c>
      <c r="P40" t="s">
        <v>198</v>
      </c>
      <c r="Q40" t="s">
        <v>199</v>
      </c>
      <c r="R40" t="s">
        <v>39</v>
      </c>
      <c r="S40" t="s">
        <v>195</v>
      </c>
      <c r="T40" t="s">
        <v>196</v>
      </c>
      <c r="U40" t="s">
        <v>200</v>
      </c>
      <c r="V40" t="s">
        <v>201</v>
      </c>
      <c r="W40" t="s">
        <v>202</v>
      </c>
    </row>
    <row r="41" spans="1:23" x14ac:dyDescent="0.25">
      <c r="A41">
        <v>20</v>
      </c>
      <c r="B41">
        <v>1.10498679724697</v>
      </c>
      <c r="C41" t="s">
        <v>203</v>
      </c>
      <c r="D41">
        <v>6.1067310128083599E-2</v>
      </c>
      <c r="E41">
        <v>7.9387503166508694E-2</v>
      </c>
      <c r="F41">
        <v>0.157332072444958</v>
      </c>
      <c r="G41" t="s">
        <v>194</v>
      </c>
      <c r="H41">
        <v>44.253999999999998</v>
      </c>
      <c r="I41">
        <v>23.216000000000001</v>
      </c>
      <c r="J41">
        <v>50.1967</v>
      </c>
      <c r="K41">
        <v>42.7667</v>
      </c>
      <c r="L41" t="s">
        <v>39</v>
      </c>
      <c r="M41" t="s">
        <v>195</v>
      </c>
      <c r="N41" t="s">
        <v>196</v>
      </c>
      <c r="O41" t="s">
        <v>204</v>
      </c>
      <c r="P41" t="s">
        <v>205</v>
      </c>
      <c r="Q41" t="s">
        <v>206</v>
      </c>
      <c r="R41" t="s">
        <v>39</v>
      </c>
      <c r="S41" t="s">
        <v>195</v>
      </c>
      <c r="T41" t="s">
        <v>196</v>
      </c>
      <c r="U41" t="s">
        <v>200</v>
      </c>
      <c r="V41" t="s">
        <v>201</v>
      </c>
      <c r="W41" t="s">
        <v>202</v>
      </c>
    </row>
    <row r="42" spans="1:23" x14ac:dyDescent="0.25">
      <c r="A42">
        <v>21</v>
      </c>
      <c r="B42">
        <v>1.0267717768789799</v>
      </c>
      <c r="C42" t="s">
        <v>207</v>
      </c>
      <c r="D42">
        <v>6.14760761757778E-2</v>
      </c>
      <c r="E42">
        <v>7.9918899028511195E-2</v>
      </c>
      <c r="F42">
        <v>0.13750089870725199</v>
      </c>
      <c r="G42" t="s">
        <v>208</v>
      </c>
      <c r="H42">
        <v>54.314999999999998</v>
      </c>
      <c r="I42">
        <v>20.074999999999999</v>
      </c>
      <c r="J42">
        <v>54.537999999999997</v>
      </c>
      <c r="K42">
        <v>54.314999999999998</v>
      </c>
      <c r="L42" t="s">
        <v>72</v>
      </c>
      <c r="M42" t="s">
        <v>96</v>
      </c>
      <c r="N42" t="s">
        <v>27</v>
      </c>
      <c r="O42" t="s">
        <v>27</v>
      </c>
      <c r="P42" t="s">
        <v>27</v>
      </c>
      <c r="Q42" t="s">
        <v>209</v>
      </c>
      <c r="R42" t="s">
        <v>72</v>
      </c>
      <c r="S42" t="s">
        <v>96</v>
      </c>
      <c r="T42" t="s">
        <v>97</v>
      </c>
      <c r="U42" t="s">
        <v>210</v>
      </c>
      <c r="V42" t="s">
        <v>211</v>
      </c>
      <c r="W42" t="s">
        <v>212</v>
      </c>
    </row>
    <row r="43" spans="1:23" x14ac:dyDescent="0.25">
      <c r="A43">
        <v>21</v>
      </c>
      <c r="B43">
        <v>1.0267717768789799</v>
      </c>
      <c r="C43" t="s">
        <v>213</v>
      </c>
      <c r="D43">
        <v>6.14760761757778E-2</v>
      </c>
      <c r="E43">
        <v>7.9918899028511195E-2</v>
      </c>
      <c r="F43">
        <v>0.13391573648937399</v>
      </c>
      <c r="G43" t="s">
        <v>208</v>
      </c>
      <c r="H43">
        <v>74.39</v>
      </c>
      <c r="I43">
        <v>20.074999999999999</v>
      </c>
      <c r="J43">
        <v>76.201999999999998</v>
      </c>
      <c r="K43">
        <v>66.004000000000005</v>
      </c>
      <c r="L43" t="s">
        <v>72</v>
      </c>
      <c r="M43" t="s">
        <v>96</v>
      </c>
      <c r="N43" t="s">
        <v>97</v>
      </c>
      <c r="O43" t="s">
        <v>214</v>
      </c>
      <c r="P43" t="s">
        <v>215</v>
      </c>
      <c r="Q43" t="s">
        <v>216</v>
      </c>
      <c r="R43" t="s">
        <v>72</v>
      </c>
      <c r="S43" t="s">
        <v>96</v>
      </c>
      <c r="T43" t="s">
        <v>97</v>
      </c>
      <c r="U43" t="s">
        <v>210</v>
      </c>
      <c r="V43" t="s">
        <v>211</v>
      </c>
      <c r="W43" t="s">
        <v>212</v>
      </c>
    </row>
    <row r="44" spans="1:23" x14ac:dyDescent="0.25">
      <c r="A44">
        <v>22</v>
      </c>
      <c r="B44">
        <v>-1.0102006040353499</v>
      </c>
      <c r="C44" t="s">
        <v>217</v>
      </c>
      <c r="D44">
        <v>6.3114259137213094E-2</v>
      </c>
      <c r="E44">
        <v>8.2048536878377099E-2</v>
      </c>
      <c r="F44">
        <v>0.124274392944051</v>
      </c>
      <c r="G44" t="s">
        <v>218</v>
      </c>
      <c r="H44">
        <v>51.042999999999999</v>
      </c>
      <c r="I44">
        <v>22.081499999999998</v>
      </c>
      <c r="J44">
        <v>52.398000000000003</v>
      </c>
      <c r="K44">
        <v>48.531999999999996</v>
      </c>
      <c r="L44" t="s">
        <v>72</v>
      </c>
      <c r="M44" t="s">
        <v>73</v>
      </c>
      <c r="N44" t="s">
        <v>27</v>
      </c>
      <c r="O44" t="s">
        <v>27</v>
      </c>
      <c r="P44" t="s">
        <v>27</v>
      </c>
      <c r="Q44" t="s">
        <v>219</v>
      </c>
      <c r="R44" t="s">
        <v>72</v>
      </c>
      <c r="S44" t="s">
        <v>73</v>
      </c>
      <c r="T44" t="s">
        <v>27</v>
      </c>
      <c r="U44" t="s">
        <v>27</v>
      </c>
      <c r="V44" t="s">
        <v>27</v>
      </c>
      <c r="W44" t="s">
        <v>220</v>
      </c>
    </row>
    <row r="45" spans="1:23" x14ac:dyDescent="0.25">
      <c r="A45">
        <v>22</v>
      </c>
      <c r="B45">
        <v>-1.0102006040353499</v>
      </c>
      <c r="C45" t="s">
        <v>221</v>
      </c>
      <c r="D45">
        <v>6.3114259137213094E-2</v>
      </c>
      <c r="E45">
        <v>8.2048536878377099E-2</v>
      </c>
      <c r="F45">
        <v>0.12554206681820601</v>
      </c>
      <c r="G45" t="s">
        <v>218</v>
      </c>
      <c r="H45">
        <v>73.124499999999998</v>
      </c>
      <c r="I45">
        <v>22.081499999999998</v>
      </c>
      <c r="J45">
        <v>74.590500000000006</v>
      </c>
      <c r="K45">
        <v>72.59</v>
      </c>
      <c r="L45" t="s">
        <v>72</v>
      </c>
      <c r="M45" t="s">
        <v>73</v>
      </c>
      <c r="N45" t="s">
        <v>146</v>
      </c>
      <c r="O45" t="s">
        <v>222</v>
      </c>
      <c r="P45" t="s">
        <v>223</v>
      </c>
      <c r="Q45" t="s">
        <v>224</v>
      </c>
      <c r="R45" t="s">
        <v>72</v>
      </c>
      <c r="S45" t="s">
        <v>73</v>
      </c>
      <c r="T45" t="s">
        <v>27</v>
      </c>
      <c r="U45" t="s">
        <v>27</v>
      </c>
      <c r="V45" t="s">
        <v>27</v>
      </c>
      <c r="W45" t="s">
        <v>220</v>
      </c>
    </row>
    <row r="46" spans="1:23" x14ac:dyDescent="0.25">
      <c r="A46">
        <v>23</v>
      </c>
      <c r="B46">
        <v>1.03107153232771</v>
      </c>
      <c r="C46" t="s">
        <v>225</v>
      </c>
      <c r="D46">
        <v>6.5175075576132099E-2</v>
      </c>
      <c r="E46">
        <v>8.4727598248971706E-2</v>
      </c>
      <c r="F46">
        <v>0.203514489343392</v>
      </c>
      <c r="G46" t="s">
        <v>127</v>
      </c>
      <c r="H46">
        <v>74.37</v>
      </c>
      <c r="I46">
        <v>24.331250000000001</v>
      </c>
      <c r="J46">
        <v>74.37</v>
      </c>
      <c r="K46">
        <v>74.37</v>
      </c>
      <c r="L46" t="s">
        <v>25</v>
      </c>
      <c r="M46" t="s">
        <v>129</v>
      </c>
      <c r="N46" t="s">
        <v>27</v>
      </c>
      <c r="O46" t="s">
        <v>27</v>
      </c>
      <c r="P46" t="s">
        <v>27</v>
      </c>
      <c r="Q46" t="s">
        <v>226</v>
      </c>
      <c r="R46" t="s">
        <v>25</v>
      </c>
      <c r="S46" t="s">
        <v>129</v>
      </c>
      <c r="T46" t="s">
        <v>130</v>
      </c>
      <c r="U46" t="s">
        <v>131</v>
      </c>
      <c r="V46" t="s">
        <v>132</v>
      </c>
      <c r="W46" t="s">
        <v>133</v>
      </c>
    </row>
    <row r="47" spans="1:23" x14ac:dyDescent="0.25">
      <c r="A47">
        <v>23</v>
      </c>
      <c r="B47">
        <v>1.03107153232771</v>
      </c>
      <c r="C47" t="s">
        <v>227</v>
      </c>
      <c r="D47">
        <v>6.5175075576132099E-2</v>
      </c>
      <c r="E47">
        <v>8.4727598248971706E-2</v>
      </c>
      <c r="F47">
        <v>0.20983799637818301</v>
      </c>
      <c r="G47" t="s">
        <v>127</v>
      </c>
      <c r="H47">
        <v>50.03875</v>
      </c>
      <c r="I47">
        <v>24.331250000000001</v>
      </c>
      <c r="J47">
        <v>49.921900000000001</v>
      </c>
      <c r="K47">
        <v>50.1556</v>
      </c>
      <c r="L47" t="s">
        <v>25</v>
      </c>
      <c r="M47" t="s">
        <v>129</v>
      </c>
      <c r="N47" t="s">
        <v>228</v>
      </c>
      <c r="O47" t="s">
        <v>229</v>
      </c>
      <c r="P47" t="s">
        <v>230</v>
      </c>
      <c r="Q47" t="s">
        <v>231</v>
      </c>
      <c r="R47" t="s">
        <v>25</v>
      </c>
      <c r="S47" t="s">
        <v>129</v>
      </c>
      <c r="T47" t="s">
        <v>130</v>
      </c>
      <c r="U47" t="s">
        <v>131</v>
      </c>
      <c r="V47" t="s">
        <v>132</v>
      </c>
      <c r="W47" t="s">
        <v>133</v>
      </c>
    </row>
    <row r="48" spans="1:23" x14ac:dyDescent="0.25">
      <c r="A48">
        <v>24</v>
      </c>
      <c r="B48">
        <v>-1.1690090868837799</v>
      </c>
      <c r="C48" t="s">
        <v>232</v>
      </c>
      <c r="D48">
        <v>6.5620882765980201E-2</v>
      </c>
      <c r="E48">
        <v>8.5307147595774194E-2</v>
      </c>
      <c r="F48">
        <v>0.12595317491632499</v>
      </c>
      <c r="G48" t="s">
        <v>233</v>
      </c>
      <c r="H48">
        <v>44.488999999999997</v>
      </c>
      <c r="I48">
        <v>31.132999999999999</v>
      </c>
      <c r="J48">
        <v>44.488999999999997</v>
      </c>
      <c r="K48">
        <v>34.93</v>
      </c>
      <c r="L48" t="s">
        <v>25</v>
      </c>
      <c r="M48" t="s">
        <v>129</v>
      </c>
      <c r="N48" t="s">
        <v>130</v>
      </c>
      <c r="O48" t="s">
        <v>183</v>
      </c>
      <c r="P48" t="s">
        <v>187</v>
      </c>
      <c r="Q48" t="s">
        <v>234</v>
      </c>
      <c r="R48" t="s">
        <v>25</v>
      </c>
      <c r="S48" t="s">
        <v>129</v>
      </c>
      <c r="T48" t="s">
        <v>130</v>
      </c>
      <c r="U48" t="s">
        <v>235</v>
      </c>
      <c r="V48" t="s">
        <v>236</v>
      </c>
      <c r="W48" t="s">
        <v>237</v>
      </c>
    </row>
    <row r="49" spans="1:23" x14ac:dyDescent="0.25">
      <c r="A49">
        <v>24</v>
      </c>
      <c r="B49">
        <v>-1.1690090868837799</v>
      </c>
      <c r="C49" t="s">
        <v>238</v>
      </c>
      <c r="D49">
        <v>6.5620882765980201E-2</v>
      </c>
      <c r="E49">
        <v>8.5307147595774194E-2</v>
      </c>
      <c r="F49">
        <v>0.147240405999047</v>
      </c>
      <c r="G49" t="s">
        <v>233</v>
      </c>
      <c r="H49">
        <v>75.622</v>
      </c>
      <c r="I49">
        <v>31.132999999999999</v>
      </c>
      <c r="J49">
        <v>76.832999999999998</v>
      </c>
      <c r="K49">
        <v>62.948</v>
      </c>
      <c r="L49" t="s">
        <v>25</v>
      </c>
      <c r="M49" t="s">
        <v>129</v>
      </c>
      <c r="N49" t="s">
        <v>130</v>
      </c>
      <c r="O49" t="s">
        <v>239</v>
      </c>
      <c r="P49" t="s">
        <v>240</v>
      </c>
      <c r="Q49" t="s">
        <v>241</v>
      </c>
      <c r="R49" t="s">
        <v>25</v>
      </c>
      <c r="S49" t="s">
        <v>129</v>
      </c>
      <c r="T49" t="s">
        <v>130</v>
      </c>
      <c r="U49" t="s">
        <v>235</v>
      </c>
      <c r="V49" t="s">
        <v>236</v>
      </c>
      <c r="W49" t="s">
        <v>237</v>
      </c>
    </row>
    <row r="50" spans="1:23" x14ac:dyDescent="0.25">
      <c r="A50">
        <v>25</v>
      </c>
      <c r="B50">
        <v>-1.0970002463838799</v>
      </c>
      <c r="C50" t="s">
        <v>242</v>
      </c>
      <c r="D50">
        <v>6.60443920288111E-2</v>
      </c>
      <c r="E50">
        <v>8.5857709637454496E-2</v>
      </c>
      <c r="F50">
        <v>0.11475866491185401</v>
      </c>
      <c r="G50" t="s">
        <v>243</v>
      </c>
      <c r="H50">
        <v>70.793999999999997</v>
      </c>
      <c r="I50">
        <v>20.695</v>
      </c>
      <c r="J50">
        <v>70.793999999999997</v>
      </c>
      <c r="K50">
        <v>70.793999999999997</v>
      </c>
      <c r="L50" t="s">
        <v>72</v>
      </c>
      <c r="M50" t="s">
        <v>73</v>
      </c>
      <c r="N50" t="s">
        <v>27</v>
      </c>
      <c r="O50" t="s">
        <v>27</v>
      </c>
      <c r="P50" t="s">
        <v>27</v>
      </c>
      <c r="Q50" t="s">
        <v>244</v>
      </c>
      <c r="R50" t="s">
        <v>72</v>
      </c>
      <c r="S50" t="s">
        <v>73</v>
      </c>
      <c r="T50" t="s">
        <v>27</v>
      </c>
      <c r="U50" t="s">
        <v>27</v>
      </c>
      <c r="V50" t="s">
        <v>27</v>
      </c>
      <c r="W50" t="s">
        <v>245</v>
      </c>
    </row>
    <row r="51" spans="1:23" x14ac:dyDescent="0.25">
      <c r="A51">
        <v>25</v>
      </c>
      <c r="B51">
        <v>-1.0970002463838799</v>
      </c>
      <c r="C51" t="s">
        <v>246</v>
      </c>
      <c r="D51">
        <v>6.60443920288111E-2</v>
      </c>
      <c r="E51">
        <v>8.5857709637454496E-2</v>
      </c>
      <c r="F51">
        <v>0.10461133923182001</v>
      </c>
      <c r="G51" t="s">
        <v>243</v>
      </c>
      <c r="H51">
        <v>50.098999999999997</v>
      </c>
      <c r="I51">
        <v>20.695</v>
      </c>
      <c r="J51">
        <v>50.098999999999997</v>
      </c>
      <c r="K51">
        <v>50.098999999999997</v>
      </c>
      <c r="L51" t="s">
        <v>72</v>
      </c>
      <c r="M51" t="s">
        <v>73</v>
      </c>
      <c r="N51" t="s">
        <v>27</v>
      </c>
      <c r="O51" t="s">
        <v>27</v>
      </c>
      <c r="P51" t="s">
        <v>27</v>
      </c>
      <c r="Q51" t="s">
        <v>247</v>
      </c>
      <c r="R51" t="s">
        <v>72</v>
      </c>
      <c r="S51" t="s">
        <v>73</v>
      </c>
      <c r="T51" t="s">
        <v>27</v>
      </c>
      <c r="U51" t="s">
        <v>27</v>
      </c>
      <c r="V51" t="s">
        <v>27</v>
      </c>
      <c r="W51" t="s">
        <v>245</v>
      </c>
    </row>
    <row r="52" spans="1:23" x14ac:dyDescent="0.25">
      <c r="A52">
        <v>26</v>
      </c>
      <c r="B52">
        <v>1.23343577326008</v>
      </c>
      <c r="C52" t="s">
        <v>248</v>
      </c>
      <c r="D52">
        <v>6.6323039732900504E-2</v>
      </c>
      <c r="E52">
        <v>8.6219951652770604E-2</v>
      </c>
      <c r="F52">
        <v>0.12726148507427201</v>
      </c>
      <c r="G52" t="s">
        <v>249</v>
      </c>
      <c r="H52">
        <v>26.998999999999999</v>
      </c>
      <c r="I52">
        <v>31.503499999999999</v>
      </c>
      <c r="J52">
        <v>26.998999999999999</v>
      </c>
      <c r="K52">
        <v>26.998999999999999</v>
      </c>
      <c r="L52" t="s">
        <v>72</v>
      </c>
      <c r="M52" t="s">
        <v>73</v>
      </c>
      <c r="N52" t="s">
        <v>27</v>
      </c>
      <c r="O52" t="s">
        <v>27</v>
      </c>
      <c r="P52" t="s">
        <v>27</v>
      </c>
      <c r="Q52" t="s">
        <v>250</v>
      </c>
      <c r="R52" t="s">
        <v>72</v>
      </c>
      <c r="S52" t="s">
        <v>73</v>
      </c>
      <c r="T52" t="s">
        <v>27</v>
      </c>
      <c r="U52" t="s">
        <v>27</v>
      </c>
      <c r="V52" t="s">
        <v>27</v>
      </c>
      <c r="W52" t="s">
        <v>251</v>
      </c>
    </row>
    <row r="53" spans="1:23" x14ac:dyDescent="0.25">
      <c r="A53">
        <v>26</v>
      </c>
      <c r="B53">
        <v>1.23343577326008</v>
      </c>
      <c r="C53" t="s">
        <v>252</v>
      </c>
      <c r="D53">
        <v>6.6323039732900504E-2</v>
      </c>
      <c r="E53">
        <v>8.6219951652770604E-2</v>
      </c>
      <c r="F53">
        <v>0.103176418126668</v>
      </c>
      <c r="G53" t="s">
        <v>249</v>
      </c>
      <c r="H53">
        <v>58.502499999999998</v>
      </c>
      <c r="I53">
        <v>31.503499999999999</v>
      </c>
      <c r="J53">
        <v>58.261000000000003</v>
      </c>
      <c r="K53">
        <v>63.738999999999997</v>
      </c>
      <c r="L53" t="s">
        <v>72</v>
      </c>
      <c r="M53" t="s">
        <v>73</v>
      </c>
      <c r="N53" t="s">
        <v>27</v>
      </c>
      <c r="O53" t="s">
        <v>27</v>
      </c>
      <c r="P53" t="s">
        <v>27</v>
      </c>
      <c r="Q53" t="s">
        <v>253</v>
      </c>
      <c r="R53" t="s">
        <v>72</v>
      </c>
      <c r="S53" t="s">
        <v>73</v>
      </c>
      <c r="T53" t="s">
        <v>27</v>
      </c>
      <c r="U53" t="s">
        <v>27</v>
      </c>
      <c r="V53" t="s">
        <v>27</v>
      </c>
      <c r="W53" t="s">
        <v>251</v>
      </c>
    </row>
    <row r="54" spans="1:23" x14ac:dyDescent="0.25">
      <c r="A54">
        <v>27</v>
      </c>
      <c r="B54">
        <v>-1.03189017710081</v>
      </c>
      <c r="C54" t="s">
        <v>254</v>
      </c>
      <c r="D54">
        <v>7.3841518036672604E-2</v>
      </c>
      <c r="E54">
        <v>9.5993973447674394E-2</v>
      </c>
      <c r="F54">
        <v>0.12962095282856201</v>
      </c>
      <c r="G54" t="s">
        <v>255</v>
      </c>
      <c r="H54">
        <v>49.341000000000001</v>
      </c>
      <c r="I54">
        <v>25.248000000000001</v>
      </c>
      <c r="J54">
        <v>48.885899999999999</v>
      </c>
      <c r="K54">
        <v>63.746000000000002</v>
      </c>
      <c r="L54" t="s">
        <v>39</v>
      </c>
      <c r="M54" t="s">
        <v>256</v>
      </c>
      <c r="N54" t="s">
        <v>257</v>
      </c>
      <c r="O54" t="s">
        <v>258</v>
      </c>
      <c r="P54" t="s">
        <v>259</v>
      </c>
      <c r="Q54" t="s">
        <v>260</v>
      </c>
      <c r="R54" t="s">
        <v>39</v>
      </c>
      <c r="S54" t="s">
        <v>256</v>
      </c>
      <c r="T54" t="s">
        <v>27</v>
      </c>
      <c r="U54" t="s">
        <v>27</v>
      </c>
      <c r="V54" t="s">
        <v>27</v>
      </c>
      <c r="W54" t="s">
        <v>261</v>
      </c>
    </row>
    <row r="55" spans="1:23" x14ac:dyDescent="0.25">
      <c r="A55">
        <v>27</v>
      </c>
      <c r="B55">
        <v>-1.03189017710081</v>
      </c>
      <c r="C55" t="s">
        <v>262</v>
      </c>
      <c r="D55">
        <v>7.3841518036672604E-2</v>
      </c>
      <c r="E55">
        <v>9.5993973447674394E-2</v>
      </c>
      <c r="F55">
        <v>0.13375458797024201</v>
      </c>
      <c r="G55" t="s">
        <v>255</v>
      </c>
      <c r="H55">
        <v>74.588999999999999</v>
      </c>
      <c r="I55">
        <v>25.248000000000001</v>
      </c>
      <c r="J55">
        <v>74.736999999999995</v>
      </c>
      <c r="K55">
        <v>64.117000000000004</v>
      </c>
      <c r="L55" t="s">
        <v>39</v>
      </c>
      <c r="M55" t="s">
        <v>256</v>
      </c>
      <c r="N55" t="s">
        <v>257</v>
      </c>
      <c r="O55" t="s">
        <v>263</v>
      </c>
      <c r="P55" t="s">
        <v>264</v>
      </c>
      <c r="Q55" t="s">
        <v>265</v>
      </c>
      <c r="R55" t="s">
        <v>39</v>
      </c>
      <c r="S55" t="s">
        <v>256</v>
      </c>
      <c r="T55" t="s">
        <v>27</v>
      </c>
      <c r="U55" t="s">
        <v>27</v>
      </c>
      <c r="V55" t="s">
        <v>27</v>
      </c>
      <c r="W55" t="s">
        <v>261</v>
      </c>
    </row>
    <row r="56" spans="1:23" x14ac:dyDescent="0.25">
      <c r="A56">
        <v>28</v>
      </c>
      <c r="B56">
        <v>1.20101928888885</v>
      </c>
      <c r="C56" t="s">
        <v>266</v>
      </c>
      <c r="D56">
        <v>7.4136437725786597E-2</v>
      </c>
      <c r="E56">
        <v>9.6377369043522496E-2</v>
      </c>
      <c r="F56">
        <v>0.13992481610891599</v>
      </c>
      <c r="G56" t="s">
        <v>267</v>
      </c>
      <c r="H56">
        <v>12.5564</v>
      </c>
      <c r="I56">
        <v>41.493600000000001</v>
      </c>
      <c r="J56">
        <v>12.5564</v>
      </c>
      <c r="K56">
        <v>12.5564</v>
      </c>
      <c r="L56" t="s">
        <v>72</v>
      </c>
      <c r="M56" t="s">
        <v>73</v>
      </c>
      <c r="N56" t="s">
        <v>27</v>
      </c>
      <c r="O56" t="s">
        <v>27</v>
      </c>
      <c r="P56" t="s">
        <v>27</v>
      </c>
      <c r="Q56" t="s">
        <v>268</v>
      </c>
      <c r="R56" t="s">
        <v>72</v>
      </c>
      <c r="S56" t="s">
        <v>73</v>
      </c>
      <c r="T56" t="s">
        <v>269</v>
      </c>
      <c r="U56" t="s">
        <v>270</v>
      </c>
      <c r="V56" t="s">
        <v>271</v>
      </c>
      <c r="W56" t="s">
        <v>272</v>
      </c>
    </row>
    <row r="57" spans="1:23" x14ac:dyDescent="0.25">
      <c r="A57">
        <v>28</v>
      </c>
      <c r="B57">
        <v>1.20101928888885</v>
      </c>
      <c r="C57" t="s">
        <v>273</v>
      </c>
      <c r="D57">
        <v>7.4136437725786597E-2</v>
      </c>
      <c r="E57">
        <v>9.6377369043522496E-2</v>
      </c>
      <c r="F57">
        <v>0.116505053168939</v>
      </c>
      <c r="G57" t="s">
        <v>267</v>
      </c>
      <c r="H57">
        <v>54.05</v>
      </c>
      <c r="I57">
        <v>41.493600000000001</v>
      </c>
      <c r="J57">
        <v>54.05</v>
      </c>
      <c r="K57">
        <v>54.05</v>
      </c>
      <c r="L57" t="s">
        <v>72</v>
      </c>
      <c r="M57" t="s">
        <v>73</v>
      </c>
      <c r="N57" t="s">
        <v>269</v>
      </c>
      <c r="O57" t="s">
        <v>270</v>
      </c>
      <c r="P57" t="s">
        <v>274</v>
      </c>
      <c r="Q57" t="s">
        <v>275</v>
      </c>
      <c r="R57" t="s">
        <v>72</v>
      </c>
      <c r="S57" t="s">
        <v>73</v>
      </c>
      <c r="T57" t="s">
        <v>269</v>
      </c>
      <c r="U57" t="s">
        <v>270</v>
      </c>
      <c r="V57" t="s">
        <v>271</v>
      </c>
      <c r="W57" t="s">
        <v>272</v>
      </c>
    </row>
    <row r="58" spans="1:23" x14ac:dyDescent="0.25">
      <c r="A58">
        <v>29</v>
      </c>
      <c r="B58">
        <v>-1.00084403372214</v>
      </c>
      <c r="C58" t="s">
        <v>276</v>
      </c>
      <c r="D58">
        <v>7.5259349344281301E-2</v>
      </c>
      <c r="E58">
        <v>9.7837154147565705E-2</v>
      </c>
      <c r="F58">
        <v>0.108106951661983</v>
      </c>
      <c r="G58" t="s">
        <v>277</v>
      </c>
      <c r="H58">
        <v>61.036000000000001</v>
      </c>
      <c r="I58">
        <v>22.524999999999999</v>
      </c>
      <c r="J58">
        <v>61.036000000000001</v>
      </c>
      <c r="K58">
        <v>61.036000000000001</v>
      </c>
      <c r="L58" t="s">
        <v>72</v>
      </c>
      <c r="M58" t="s">
        <v>73</v>
      </c>
      <c r="N58" t="s">
        <v>27</v>
      </c>
      <c r="O58" t="s">
        <v>27</v>
      </c>
      <c r="P58" t="s">
        <v>27</v>
      </c>
      <c r="Q58" t="s">
        <v>278</v>
      </c>
      <c r="R58" t="s">
        <v>72</v>
      </c>
      <c r="S58" t="s">
        <v>73</v>
      </c>
      <c r="T58" t="s">
        <v>27</v>
      </c>
      <c r="U58" t="s">
        <v>27</v>
      </c>
      <c r="V58" t="s">
        <v>27</v>
      </c>
      <c r="W58" t="s">
        <v>279</v>
      </c>
    </row>
    <row r="59" spans="1:23" x14ac:dyDescent="0.25">
      <c r="A59">
        <v>29</v>
      </c>
      <c r="B59">
        <v>-1.00084403372214</v>
      </c>
      <c r="C59" t="s">
        <v>280</v>
      </c>
      <c r="D59">
        <v>7.5259349344281301E-2</v>
      </c>
      <c r="E59">
        <v>9.7837154147565705E-2</v>
      </c>
      <c r="F59">
        <v>0.108015782698861</v>
      </c>
      <c r="G59" t="s">
        <v>277</v>
      </c>
      <c r="H59">
        <v>38.511000000000003</v>
      </c>
      <c r="I59">
        <v>22.524999999999999</v>
      </c>
      <c r="J59">
        <v>38.511000000000003</v>
      </c>
      <c r="K59">
        <v>38.511000000000003</v>
      </c>
      <c r="L59" t="s">
        <v>72</v>
      </c>
      <c r="M59" t="s">
        <v>73</v>
      </c>
      <c r="N59" t="s">
        <v>146</v>
      </c>
      <c r="O59" t="s">
        <v>281</v>
      </c>
      <c r="P59" t="s">
        <v>282</v>
      </c>
      <c r="Q59" t="s">
        <v>283</v>
      </c>
      <c r="R59" t="s">
        <v>72</v>
      </c>
      <c r="S59" t="s">
        <v>73</v>
      </c>
      <c r="T59" t="s">
        <v>27</v>
      </c>
      <c r="U59" t="s">
        <v>27</v>
      </c>
      <c r="V59" t="s">
        <v>27</v>
      </c>
      <c r="W59" t="s">
        <v>279</v>
      </c>
    </row>
    <row r="60" spans="1:23" x14ac:dyDescent="0.25">
      <c r="A60">
        <v>30</v>
      </c>
      <c r="B60">
        <v>-1.0431941516969001</v>
      </c>
      <c r="C60" t="s">
        <v>284</v>
      </c>
      <c r="D60">
        <v>7.5431386134752504E-2</v>
      </c>
      <c r="E60">
        <v>9.8060801975178302E-2</v>
      </c>
      <c r="F60">
        <v>0.12018109259734901</v>
      </c>
      <c r="G60" t="s">
        <v>277</v>
      </c>
      <c r="H60">
        <v>50.023099999999999</v>
      </c>
      <c r="I60">
        <v>21.1539</v>
      </c>
      <c r="J60">
        <v>50.023099999999999</v>
      </c>
      <c r="K60">
        <v>50.023099999999999</v>
      </c>
      <c r="L60" t="s">
        <v>72</v>
      </c>
      <c r="M60" t="s">
        <v>73</v>
      </c>
      <c r="N60" t="s">
        <v>146</v>
      </c>
      <c r="O60" t="s">
        <v>281</v>
      </c>
      <c r="P60" t="s">
        <v>282</v>
      </c>
      <c r="Q60" t="s">
        <v>285</v>
      </c>
      <c r="R60" t="s">
        <v>72</v>
      </c>
      <c r="S60" t="s">
        <v>73</v>
      </c>
      <c r="T60" t="s">
        <v>27</v>
      </c>
      <c r="U60" t="s">
        <v>27</v>
      </c>
      <c r="V60" t="s">
        <v>27</v>
      </c>
      <c r="W60" t="s">
        <v>279</v>
      </c>
    </row>
    <row r="61" spans="1:23" x14ac:dyDescent="0.25">
      <c r="A61">
        <v>30</v>
      </c>
      <c r="B61">
        <v>-1.0431941516969001</v>
      </c>
      <c r="C61" t="s">
        <v>286</v>
      </c>
      <c r="D61">
        <v>7.5431386134752504E-2</v>
      </c>
      <c r="E61">
        <v>9.8060801975178302E-2</v>
      </c>
      <c r="F61">
        <v>0.12537221294209699</v>
      </c>
      <c r="G61" t="s">
        <v>277</v>
      </c>
      <c r="H61">
        <v>71.177000000000007</v>
      </c>
      <c r="I61">
        <v>21.1539</v>
      </c>
      <c r="J61">
        <v>74.358999999999995</v>
      </c>
      <c r="K61">
        <v>65.528000000000006</v>
      </c>
      <c r="L61" t="s">
        <v>72</v>
      </c>
      <c r="M61" t="s">
        <v>73</v>
      </c>
      <c r="N61" t="s">
        <v>27</v>
      </c>
      <c r="O61" t="s">
        <v>27</v>
      </c>
      <c r="P61" t="s">
        <v>27</v>
      </c>
      <c r="Q61" t="s">
        <v>287</v>
      </c>
      <c r="R61" t="s">
        <v>72</v>
      </c>
      <c r="S61" t="s">
        <v>73</v>
      </c>
      <c r="T61" t="s">
        <v>27</v>
      </c>
      <c r="U61" t="s">
        <v>27</v>
      </c>
      <c r="V61" t="s">
        <v>27</v>
      </c>
      <c r="W61" t="s">
        <v>279</v>
      </c>
    </row>
    <row r="62" spans="1:23" x14ac:dyDescent="0.25">
      <c r="A62">
        <v>31</v>
      </c>
      <c r="B62">
        <v>-1.02390745775591</v>
      </c>
      <c r="C62" t="s">
        <v>288</v>
      </c>
      <c r="D62">
        <v>7.7449856957752902E-2</v>
      </c>
      <c r="E62">
        <v>0.10068481404507899</v>
      </c>
      <c r="F62">
        <v>0.111915878790082</v>
      </c>
      <c r="G62" t="s">
        <v>277</v>
      </c>
      <c r="H62">
        <v>44.11</v>
      </c>
      <c r="I62">
        <v>23.645</v>
      </c>
      <c r="J62">
        <v>44.11</v>
      </c>
      <c r="K62">
        <v>44.11</v>
      </c>
      <c r="L62" t="s">
        <v>72</v>
      </c>
      <c r="M62" t="s">
        <v>73</v>
      </c>
      <c r="N62" t="s">
        <v>146</v>
      </c>
      <c r="O62" t="s">
        <v>281</v>
      </c>
      <c r="P62" t="s">
        <v>282</v>
      </c>
      <c r="Q62" t="s">
        <v>289</v>
      </c>
      <c r="R62" t="s">
        <v>72</v>
      </c>
      <c r="S62" t="s">
        <v>73</v>
      </c>
      <c r="T62" t="s">
        <v>27</v>
      </c>
      <c r="U62" t="s">
        <v>27</v>
      </c>
      <c r="V62" t="s">
        <v>27</v>
      </c>
      <c r="W62" t="s">
        <v>279</v>
      </c>
    </row>
    <row r="63" spans="1:23" x14ac:dyDescent="0.25">
      <c r="A63">
        <v>31</v>
      </c>
      <c r="B63">
        <v>-1.02390745775591</v>
      </c>
      <c r="C63" t="s">
        <v>290</v>
      </c>
      <c r="D63">
        <v>7.7449856957752902E-2</v>
      </c>
      <c r="E63">
        <v>0.10068481404507899</v>
      </c>
      <c r="F63">
        <v>0.114591502934472</v>
      </c>
      <c r="G63" t="s">
        <v>277</v>
      </c>
      <c r="H63">
        <v>67.754999999999995</v>
      </c>
      <c r="I63">
        <v>23.645</v>
      </c>
      <c r="J63">
        <v>76.590999999999994</v>
      </c>
      <c r="K63">
        <v>64.694000000000003</v>
      </c>
      <c r="L63" t="s">
        <v>72</v>
      </c>
      <c r="M63" t="s">
        <v>73</v>
      </c>
      <c r="N63" t="s">
        <v>27</v>
      </c>
      <c r="O63" t="s">
        <v>27</v>
      </c>
      <c r="P63" t="s">
        <v>27</v>
      </c>
      <c r="Q63" t="s">
        <v>291</v>
      </c>
      <c r="R63" t="s">
        <v>72</v>
      </c>
      <c r="S63" t="s">
        <v>73</v>
      </c>
      <c r="T63" t="s">
        <v>27</v>
      </c>
      <c r="U63" t="s">
        <v>27</v>
      </c>
      <c r="V63" t="s">
        <v>27</v>
      </c>
      <c r="W63" t="s">
        <v>279</v>
      </c>
    </row>
    <row r="64" spans="1:23" x14ac:dyDescent="0.25">
      <c r="A64">
        <v>32</v>
      </c>
      <c r="B64">
        <v>1.1854643783072101</v>
      </c>
      <c r="C64" t="s">
        <v>292</v>
      </c>
      <c r="D64">
        <v>8.4349196550046204E-2</v>
      </c>
      <c r="E64">
        <v>0.10965395551506001</v>
      </c>
      <c r="F64">
        <v>0.137005616925167</v>
      </c>
      <c r="G64" t="s">
        <v>293</v>
      </c>
      <c r="H64">
        <v>48.792499999999997</v>
      </c>
      <c r="I64">
        <v>25.932500000000001</v>
      </c>
      <c r="J64">
        <v>50.009</v>
      </c>
      <c r="K64">
        <v>48.036999999999999</v>
      </c>
      <c r="L64" t="s">
        <v>25</v>
      </c>
      <c r="M64" t="s">
        <v>26</v>
      </c>
      <c r="N64" t="s">
        <v>27</v>
      </c>
      <c r="O64" t="s">
        <v>27</v>
      </c>
      <c r="P64" t="s">
        <v>27</v>
      </c>
      <c r="Q64" t="s">
        <v>294</v>
      </c>
      <c r="R64" t="s">
        <v>25</v>
      </c>
      <c r="S64" t="s">
        <v>26</v>
      </c>
      <c r="T64" t="s">
        <v>295</v>
      </c>
      <c r="U64" t="s">
        <v>296</v>
      </c>
      <c r="V64" t="s">
        <v>297</v>
      </c>
      <c r="W64" t="s">
        <v>298</v>
      </c>
    </row>
    <row r="65" spans="1:23" x14ac:dyDescent="0.25">
      <c r="A65">
        <v>32</v>
      </c>
      <c r="B65">
        <v>1.1854643783072101</v>
      </c>
      <c r="C65" t="s">
        <v>299</v>
      </c>
      <c r="D65">
        <v>8.4349196550046204E-2</v>
      </c>
      <c r="E65">
        <v>0.10965395551506001</v>
      </c>
      <c r="F65">
        <v>0.115571264250728</v>
      </c>
      <c r="G65" t="s">
        <v>293</v>
      </c>
      <c r="H65">
        <v>74.724999999999994</v>
      </c>
      <c r="I65">
        <v>25.932500000000001</v>
      </c>
      <c r="J65">
        <v>74.724999999999994</v>
      </c>
      <c r="K65">
        <v>74.724999999999994</v>
      </c>
      <c r="L65" t="s">
        <v>25</v>
      </c>
      <c r="M65" t="s">
        <v>26</v>
      </c>
      <c r="N65" t="s">
        <v>295</v>
      </c>
      <c r="O65" t="s">
        <v>296</v>
      </c>
      <c r="P65" t="s">
        <v>300</v>
      </c>
      <c r="Q65" t="s">
        <v>301</v>
      </c>
      <c r="R65" t="s">
        <v>25</v>
      </c>
      <c r="S65" t="s">
        <v>26</v>
      </c>
      <c r="T65" t="s">
        <v>295</v>
      </c>
      <c r="U65" t="s">
        <v>296</v>
      </c>
      <c r="V65" t="s">
        <v>297</v>
      </c>
      <c r="W65" t="s">
        <v>298</v>
      </c>
    </row>
    <row r="66" spans="1:23" x14ac:dyDescent="0.25">
      <c r="A66">
        <v>33</v>
      </c>
      <c r="B66">
        <v>1.0963862078873501</v>
      </c>
      <c r="C66" t="s">
        <v>302</v>
      </c>
      <c r="D66">
        <v>8.5108947332641599E-2</v>
      </c>
      <c r="E66">
        <v>0.110641631532434</v>
      </c>
      <c r="F66">
        <v>0.13579115497761701</v>
      </c>
      <c r="G66" t="s">
        <v>303</v>
      </c>
      <c r="H66">
        <v>53.63</v>
      </c>
      <c r="I66">
        <v>20.768999999999998</v>
      </c>
      <c r="J66">
        <v>53.63</v>
      </c>
      <c r="K66">
        <v>53.63</v>
      </c>
      <c r="L66" t="s">
        <v>72</v>
      </c>
      <c r="M66" t="s">
        <v>73</v>
      </c>
      <c r="N66" t="s">
        <v>27</v>
      </c>
      <c r="O66" t="s">
        <v>27</v>
      </c>
      <c r="P66" t="s">
        <v>27</v>
      </c>
      <c r="Q66" t="s">
        <v>304</v>
      </c>
      <c r="R66" t="s">
        <v>72</v>
      </c>
      <c r="S66" t="s">
        <v>73</v>
      </c>
      <c r="T66" t="s">
        <v>27</v>
      </c>
      <c r="U66" t="s">
        <v>27</v>
      </c>
      <c r="V66" t="s">
        <v>27</v>
      </c>
      <c r="W66" t="s">
        <v>305</v>
      </c>
    </row>
    <row r="67" spans="1:23" x14ac:dyDescent="0.25">
      <c r="A67">
        <v>33</v>
      </c>
      <c r="B67">
        <v>1.0963862078873501</v>
      </c>
      <c r="C67" t="s">
        <v>306</v>
      </c>
      <c r="D67">
        <v>8.5108947332641599E-2</v>
      </c>
      <c r="E67">
        <v>0.110641631532434</v>
      </c>
      <c r="F67">
        <v>0.123853395820507</v>
      </c>
      <c r="G67" t="s">
        <v>303</v>
      </c>
      <c r="H67">
        <v>74.399000000000001</v>
      </c>
      <c r="I67">
        <v>20.768999999999998</v>
      </c>
      <c r="J67">
        <v>74.399000000000001</v>
      </c>
      <c r="K67">
        <v>74.399000000000001</v>
      </c>
      <c r="L67" t="s">
        <v>72</v>
      </c>
      <c r="M67" t="s">
        <v>73</v>
      </c>
      <c r="N67" t="s">
        <v>27</v>
      </c>
      <c r="O67" t="s">
        <v>27</v>
      </c>
      <c r="P67" t="s">
        <v>27</v>
      </c>
      <c r="Q67" t="s">
        <v>307</v>
      </c>
      <c r="R67" t="s">
        <v>72</v>
      </c>
      <c r="S67" t="s">
        <v>73</v>
      </c>
      <c r="T67" t="s">
        <v>27</v>
      </c>
      <c r="U67" t="s">
        <v>27</v>
      </c>
      <c r="V67" t="s">
        <v>27</v>
      </c>
      <c r="W67" t="s">
        <v>305</v>
      </c>
    </row>
    <row r="68" spans="1:23" x14ac:dyDescent="0.25">
      <c r="A68">
        <v>34</v>
      </c>
      <c r="B68">
        <v>1.0174026986025499</v>
      </c>
      <c r="C68" t="s">
        <v>308</v>
      </c>
      <c r="D68">
        <v>8.7604420611799294E-2</v>
      </c>
      <c r="E68">
        <v>0.113885746795339</v>
      </c>
      <c r="F68">
        <v>0.29612341828794297</v>
      </c>
      <c r="G68" t="s">
        <v>120</v>
      </c>
      <c r="H68">
        <v>63.652999999999999</v>
      </c>
      <c r="I68">
        <v>41.561</v>
      </c>
      <c r="J68">
        <v>24.1281</v>
      </c>
      <c r="K68">
        <v>71.275999999999996</v>
      </c>
      <c r="L68" t="s">
        <v>72</v>
      </c>
      <c r="M68" t="s">
        <v>73</v>
      </c>
      <c r="N68" t="s">
        <v>27</v>
      </c>
      <c r="O68" t="s">
        <v>27</v>
      </c>
      <c r="P68" t="s">
        <v>27</v>
      </c>
      <c r="Q68" t="s">
        <v>309</v>
      </c>
      <c r="R68" t="s">
        <v>72</v>
      </c>
      <c r="S68" t="s">
        <v>73</v>
      </c>
      <c r="T68" t="s">
        <v>113</v>
      </c>
      <c r="U68" t="s">
        <v>114</v>
      </c>
      <c r="V68" t="s">
        <v>121</v>
      </c>
      <c r="W68" t="s">
        <v>122</v>
      </c>
    </row>
    <row r="69" spans="1:23" x14ac:dyDescent="0.25">
      <c r="A69">
        <v>34</v>
      </c>
      <c r="B69">
        <v>1.0174026986025499</v>
      </c>
      <c r="C69" t="s">
        <v>310</v>
      </c>
      <c r="D69">
        <v>8.7604420611799294E-2</v>
      </c>
      <c r="E69">
        <v>0.113885746795339</v>
      </c>
      <c r="F69">
        <v>0.30127676488556598</v>
      </c>
      <c r="G69" t="s">
        <v>120</v>
      </c>
      <c r="H69">
        <v>22.091999999999999</v>
      </c>
      <c r="I69">
        <v>41.561</v>
      </c>
      <c r="J69">
        <v>9.7569999999999997</v>
      </c>
      <c r="K69">
        <v>23.024999999999999</v>
      </c>
      <c r="L69" t="s">
        <v>72</v>
      </c>
      <c r="M69" t="s">
        <v>73</v>
      </c>
      <c r="N69" t="s">
        <v>27</v>
      </c>
      <c r="O69" t="s">
        <v>27</v>
      </c>
      <c r="P69" t="s">
        <v>27</v>
      </c>
      <c r="Q69" t="s">
        <v>311</v>
      </c>
      <c r="R69" t="s">
        <v>72</v>
      </c>
      <c r="S69" t="s">
        <v>73</v>
      </c>
      <c r="T69" t="s">
        <v>113</v>
      </c>
      <c r="U69" t="s">
        <v>114</v>
      </c>
      <c r="V69" t="s">
        <v>121</v>
      </c>
      <c r="W69" t="s">
        <v>122</v>
      </c>
    </row>
    <row r="70" spans="1:23" x14ac:dyDescent="0.25">
      <c r="A70">
        <v>35</v>
      </c>
      <c r="B70">
        <v>1.01975650568889</v>
      </c>
      <c r="C70" t="s">
        <v>312</v>
      </c>
      <c r="D70">
        <v>9.5520288857968996E-2</v>
      </c>
      <c r="E70">
        <v>0.12417637551536</v>
      </c>
      <c r="F70">
        <v>0.197354691375488</v>
      </c>
      <c r="G70" t="s">
        <v>313</v>
      </c>
      <c r="H70">
        <v>48.048999999999999</v>
      </c>
      <c r="I70">
        <v>23.9</v>
      </c>
      <c r="J70">
        <v>48.048999999999999</v>
      </c>
      <c r="K70">
        <v>48.048999999999999</v>
      </c>
      <c r="L70" t="s">
        <v>25</v>
      </c>
      <c r="M70" t="s">
        <v>129</v>
      </c>
      <c r="N70" t="s">
        <v>27</v>
      </c>
      <c r="O70" t="s">
        <v>27</v>
      </c>
      <c r="P70" t="s">
        <v>27</v>
      </c>
      <c r="Q70" t="s">
        <v>314</v>
      </c>
      <c r="R70" t="s">
        <v>25</v>
      </c>
      <c r="S70" t="s">
        <v>129</v>
      </c>
      <c r="T70" t="s">
        <v>27</v>
      </c>
      <c r="U70" t="s">
        <v>27</v>
      </c>
      <c r="V70" t="s">
        <v>27</v>
      </c>
      <c r="W70" t="s">
        <v>315</v>
      </c>
    </row>
    <row r="71" spans="1:23" x14ac:dyDescent="0.25">
      <c r="A71">
        <v>35</v>
      </c>
      <c r="B71">
        <v>1.01975650568889</v>
      </c>
      <c r="C71" t="s">
        <v>167</v>
      </c>
      <c r="D71">
        <v>9.5520288857968996E-2</v>
      </c>
      <c r="E71">
        <v>0.12417637551536</v>
      </c>
      <c r="F71">
        <v>0.19353119129371599</v>
      </c>
      <c r="G71" t="s">
        <v>313</v>
      </c>
      <c r="H71">
        <v>71.948999999999998</v>
      </c>
      <c r="I71">
        <v>23.9</v>
      </c>
      <c r="J71">
        <v>73.075999999999993</v>
      </c>
      <c r="K71">
        <v>70.822000000000003</v>
      </c>
      <c r="L71" t="s">
        <v>25</v>
      </c>
      <c r="M71" t="s">
        <v>129</v>
      </c>
      <c r="N71" t="s">
        <v>130</v>
      </c>
      <c r="O71" t="s">
        <v>169</v>
      </c>
      <c r="P71" t="s">
        <v>170</v>
      </c>
      <c r="Q71" t="s">
        <v>171</v>
      </c>
      <c r="R71" t="s">
        <v>25</v>
      </c>
      <c r="S71" t="s">
        <v>129</v>
      </c>
      <c r="T71" t="s">
        <v>27</v>
      </c>
      <c r="U71" t="s">
        <v>27</v>
      </c>
      <c r="V71" t="s">
        <v>27</v>
      </c>
      <c r="W71" t="s">
        <v>315</v>
      </c>
    </row>
    <row r="72" spans="1:23" x14ac:dyDescent="0.25">
      <c r="A72">
        <v>36</v>
      </c>
      <c r="B72">
        <v>1.0848609081557401</v>
      </c>
      <c r="C72" t="s">
        <v>316</v>
      </c>
      <c r="D72">
        <v>9.5523356140530799E-2</v>
      </c>
      <c r="E72">
        <v>0.12418036298269</v>
      </c>
      <c r="F72">
        <v>0.147566986539893</v>
      </c>
      <c r="G72" t="s">
        <v>317</v>
      </c>
      <c r="H72">
        <v>49.366999999999997</v>
      </c>
      <c r="I72">
        <v>25.596499999999999</v>
      </c>
      <c r="J72">
        <v>49.366999999999997</v>
      </c>
      <c r="K72">
        <v>49.366999999999997</v>
      </c>
      <c r="L72" t="s">
        <v>25</v>
      </c>
      <c r="M72" t="s">
        <v>61</v>
      </c>
      <c r="N72" t="s">
        <v>27</v>
      </c>
      <c r="O72" t="s">
        <v>27</v>
      </c>
      <c r="P72" t="s">
        <v>27</v>
      </c>
      <c r="Q72" t="s">
        <v>318</v>
      </c>
      <c r="R72" t="s">
        <v>25</v>
      </c>
      <c r="S72" t="s">
        <v>61</v>
      </c>
      <c r="T72" t="s">
        <v>63</v>
      </c>
      <c r="U72" t="s">
        <v>319</v>
      </c>
      <c r="V72" t="s">
        <v>320</v>
      </c>
      <c r="W72" t="s">
        <v>321</v>
      </c>
    </row>
    <row r="73" spans="1:23" x14ac:dyDescent="0.25">
      <c r="A73">
        <v>36</v>
      </c>
      <c r="B73">
        <v>1.0848609081557401</v>
      </c>
      <c r="C73" t="s">
        <v>322</v>
      </c>
      <c r="D73">
        <v>9.5523356140530799E-2</v>
      </c>
      <c r="E73">
        <v>0.12418036298269</v>
      </c>
      <c r="F73">
        <v>0.13602387682191999</v>
      </c>
      <c r="G73" t="s">
        <v>317</v>
      </c>
      <c r="H73">
        <v>74.963499999999996</v>
      </c>
      <c r="I73">
        <v>25.596499999999999</v>
      </c>
      <c r="J73">
        <v>75.25</v>
      </c>
      <c r="K73">
        <v>74.677000000000007</v>
      </c>
      <c r="L73" t="s">
        <v>25</v>
      </c>
      <c r="M73" t="s">
        <v>61</v>
      </c>
      <c r="N73" t="s">
        <v>27</v>
      </c>
      <c r="O73" t="s">
        <v>27</v>
      </c>
      <c r="P73" t="s">
        <v>27</v>
      </c>
      <c r="Q73" t="s">
        <v>323</v>
      </c>
      <c r="R73" t="s">
        <v>25</v>
      </c>
      <c r="S73" t="s">
        <v>61</v>
      </c>
      <c r="T73" t="s">
        <v>63</v>
      </c>
      <c r="U73" t="s">
        <v>319</v>
      </c>
      <c r="V73" t="s">
        <v>320</v>
      </c>
      <c r="W73" t="s">
        <v>321</v>
      </c>
    </row>
    <row r="74" spans="1:23" x14ac:dyDescent="0.25">
      <c r="A74">
        <v>37</v>
      </c>
      <c r="B74">
        <v>1.0397534644809301</v>
      </c>
      <c r="C74" t="s">
        <v>324</v>
      </c>
      <c r="D74">
        <v>9.78880467982845E-2</v>
      </c>
      <c r="E74">
        <v>0.12725446083777001</v>
      </c>
      <c r="F74">
        <v>0.18903017964909999</v>
      </c>
      <c r="G74" t="s">
        <v>325</v>
      </c>
      <c r="H74">
        <v>54.314999999999998</v>
      </c>
      <c r="I74">
        <v>39.764000000000003</v>
      </c>
      <c r="J74">
        <v>54.537999999999997</v>
      </c>
      <c r="K74">
        <v>54.314999999999998</v>
      </c>
      <c r="L74" t="s">
        <v>72</v>
      </c>
      <c r="M74" t="s">
        <v>73</v>
      </c>
      <c r="N74" t="s">
        <v>27</v>
      </c>
      <c r="O74" t="s">
        <v>27</v>
      </c>
      <c r="P74" t="s">
        <v>27</v>
      </c>
      <c r="Q74" t="s">
        <v>326</v>
      </c>
      <c r="R74" t="s">
        <v>72</v>
      </c>
      <c r="S74" t="s">
        <v>73</v>
      </c>
      <c r="T74" t="s">
        <v>27</v>
      </c>
      <c r="U74" t="s">
        <v>27</v>
      </c>
      <c r="V74" t="s">
        <v>27</v>
      </c>
      <c r="W74" t="s">
        <v>327</v>
      </c>
    </row>
    <row r="75" spans="1:23" x14ac:dyDescent="0.25">
      <c r="A75">
        <v>37</v>
      </c>
      <c r="B75">
        <v>1.0397534644809301</v>
      </c>
      <c r="C75" t="s">
        <v>328</v>
      </c>
      <c r="D75">
        <v>9.78880467982845E-2</v>
      </c>
      <c r="E75">
        <v>0.12725446083777001</v>
      </c>
      <c r="F75">
        <v>0.19654478418160501</v>
      </c>
      <c r="G75" t="s">
        <v>325</v>
      </c>
      <c r="H75">
        <v>14.551</v>
      </c>
      <c r="I75">
        <v>39.764000000000003</v>
      </c>
      <c r="J75">
        <v>14.551</v>
      </c>
      <c r="K75">
        <v>14.551</v>
      </c>
      <c r="L75" t="s">
        <v>72</v>
      </c>
      <c r="M75" t="s">
        <v>73</v>
      </c>
      <c r="N75" t="s">
        <v>329</v>
      </c>
      <c r="O75" t="s">
        <v>330</v>
      </c>
      <c r="P75" t="s">
        <v>331</v>
      </c>
      <c r="Q75" t="s">
        <v>332</v>
      </c>
      <c r="R75" t="s">
        <v>72</v>
      </c>
      <c r="S75" t="s">
        <v>73</v>
      </c>
      <c r="T75" t="s">
        <v>27</v>
      </c>
      <c r="U75" t="s">
        <v>27</v>
      </c>
      <c r="V75" t="s">
        <v>27</v>
      </c>
      <c r="W75" t="s">
        <v>327</v>
      </c>
    </row>
    <row r="76" spans="1:23" x14ac:dyDescent="0.25">
      <c r="A76">
        <v>38</v>
      </c>
      <c r="B76">
        <v>1.2469057791906</v>
      </c>
      <c r="C76" t="s">
        <v>333</v>
      </c>
      <c r="D76">
        <v>9.9920274182114896E-2</v>
      </c>
      <c r="E76">
        <v>0.12989635643674899</v>
      </c>
      <c r="F76">
        <v>0.13386860453896801</v>
      </c>
      <c r="G76" t="s">
        <v>334</v>
      </c>
      <c r="H76">
        <v>66.716999999999999</v>
      </c>
      <c r="I76">
        <v>22.334</v>
      </c>
      <c r="J76">
        <v>66.716999999999999</v>
      </c>
      <c r="K76">
        <v>66.716999999999999</v>
      </c>
      <c r="L76" t="s">
        <v>72</v>
      </c>
      <c r="M76" t="s">
        <v>73</v>
      </c>
      <c r="N76" t="s">
        <v>146</v>
      </c>
      <c r="O76" t="s">
        <v>147</v>
      </c>
      <c r="P76" t="s">
        <v>335</v>
      </c>
      <c r="Q76" t="s">
        <v>336</v>
      </c>
      <c r="R76" t="s">
        <v>72</v>
      </c>
      <c r="S76" t="s">
        <v>73</v>
      </c>
      <c r="T76" t="s">
        <v>146</v>
      </c>
      <c r="U76" t="s">
        <v>337</v>
      </c>
      <c r="V76" t="s">
        <v>338</v>
      </c>
      <c r="W76" t="s">
        <v>339</v>
      </c>
    </row>
    <row r="77" spans="1:23" x14ac:dyDescent="0.25">
      <c r="A77">
        <v>38</v>
      </c>
      <c r="B77">
        <v>1.2469057791906</v>
      </c>
      <c r="C77" t="s">
        <v>340</v>
      </c>
      <c r="D77">
        <v>9.9920274182114896E-2</v>
      </c>
      <c r="E77">
        <v>0.12989635643674899</v>
      </c>
      <c r="F77">
        <v>0.16692153665182</v>
      </c>
      <c r="G77" t="s">
        <v>334</v>
      </c>
      <c r="H77">
        <v>44.383000000000003</v>
      </c>
      <c r="I77">
        <v>22.334</v>
      </c>
      <c r="J77">
        <v>44.383000000000003</v>
      </c>
      <c r="K77">
        <v>44.383000000000003</v>
      </c>
      <c r="L77" t="s">
        <v>72</v>
      </c>
      <c r="M77" t="s">
        <v>73</v>
      </c>
      <c r="N77" t="s">
        <v>27</v>
      </c>
      <c r="O77" t="s">
        <v>27</v>
      </c>
      <c r="P77" t="s">
        <v>27</v>
      </c>
      <c r="Q77" t="s">
        <v>341</v>
      </c>
      <c r="R77" t="s">
        <v>72</v>
      </c>
      <c r="S77" t="s">
        <v>73</v>
      </c>
      <c r="T77" t="s">
        <v>146</v>
      </c>
      <c r="U77" t="s">
        <v>337</v>
      </c>
      <c r="V77" t="s">
        <v>338</v>
      </c>
      <c r="W77" t="s">
        <v>339</v>
      </c>
    </row>
    <row r="78" spans="1:23" x14ac:dyDescent="0.25">
      <c r="A78">
        <v>39</v>
      </c>
      <c r="B78">
        <v>1.1994802910292599</v>
      </c>
      <c r="C78" t="s">
        <v>342</v>
      </c>
      <c r="D78">
        <v>0.103574869760414</v>
      </c>
      <c r="E78">
        <v>0.13464733068853901</v>
      </c>
      <c r="F78">
        <v>0.231654028835414</v>
      </c>
      <c r="G78" t="s">
        <v>343</v>
      </c>
      <c r="H78">
        <v>47.207999999999998</v>
      </c>
      <c r="I78">
        <v>20.318000000000001</v>
      </c>
      <c r="J78">
        <v>51.095999999999997</v>
      </c>
      <c r="K78">
        <v>44.253</v>
      </c>
      <c r="L78" t="s">
        <v>72</v>
      </c>
      <c r="M78" t="s">
        <v>73</v>
      </c>
      <c r="N78" t="s">
        <v>113</v>
      </c>
      <c r="O78" t="s">
        <v>114</v>
      </c>
      <c r="P78" t="s">
        <v>344</v>
      </c>
      <c r="Q78" t="s">
        <v>345</v>
      </c>
      <c r="R78" t="s">
        <v>72</v>
      </c>
      <c r="S78" t="s">
        <v>73</v>
      </c>
      <c r="T78" t="s">
        <v>113</v>
      </c>
      <c r="U78" t="s">
        <v>346</v>
      </c>
      <c r="V78" t="s">
        <v>347</v>
      </c>
      <c r="W78" t="s">
        <v>348</v>
      </c>
    </row>
    <row r="79" spans="1:23" x14ac:dyDescent="0.25">
      <c r="A79">
        <v>39</v>
      </c>
      <c r="B79">
        <v>1.1994802910292599</v>
      </c>
      <c r="C79" t="s">
        <v>106</v>
      </c>
      <c r="D79">
        <v>0.103574869760414</v>
      </c>
      <c r="E79">
        <v>0.13464733068853901</v>
      </c>
      <c r="F79">
        <v>0.193128666279823</v>
      </c>
      <c r="G79" t="s">
        <v>343</v>
      </c>
      <c r="H79">
        <v>67.525999999999996</v>
      </c>
      <c r="I79">
        <v>20.318000000000001</v>
      </c>
      <c r="J79">
        <v>73.123999999999995</v>
      </c>
      <c r="K79">
        <v>53.404000000000003</v>
      </c>
      <c r="L79" t="s">
        <v>72</v>
      </c>
      <c r="M79" t="s">
        <v>73</v>
      </c>
      <c r="N79" t="s">
        <v>27</v>
      </c>
      <c r="O79" t="s">
        <v>27</v>
      </c>
      <c r="P79" t="s">
        <v>27</v>
      </c>
      <c r="Q79" t="s">
        <v>108</v>
      </c>
      <c r="R79" t="s">
        <v>72</v>
      </c>
      <c r="S79" t="s">
        <v>73</v>
      </c>
      <c r="T79" t="s">
        <v>113</v>
      </c>
      <c r="U79" t="s">
        <v>346</v>
      </c>
      <c r="V79" t="s">
        <v>347</v>
      </c>
      <c r="W79" t="s">
        <v>348</v>
      </c>
    </row>
    <row r="80" spans="1:23" x14ac:dyDescent="0.25">
      <c r="A80">
        <v>40</v>
      </c>
      <c r="B80">
        <v>1.0328840655271401</v>
      </c>
      <c r="C80" t="s">
        <v>349</v>
      </c>
      <c r="D80">
        <v>0.10430866444284</v>
      </c>
      <c r="E80">
        <v>0.13560126377569201</v>
      </c>
      <c r="F80">
        <v>0.17253475961578599</v>
      </c>
      <c r="G80" t="s">
        <v>350</v>
      </c>
      <c r="H80">
        <v>14.978</v>
      </c>
      <c r="I80">
        <v>29.946999999999999</v>
      </c>
      <c r="J80">
        <v>14.978</v>
      </c>
      <c r="K80">
        <v>14.978</v>
      </c>
      <c r="L80" t="s">
        <v>72</v>
      </c>
      <c r="M80" t="s">
        <v>96</v>
      </c>
      <c r="N80" t="s">
        <v>97</v>
      </c>
      <c r="O80" t="s">
        <v>351</v>
      </c>
      <c r="P80" t="s">
        <v>352</v>
      </c>
      <c r="Q80" t="s">
        <v>353</v>
      </c>
      <c r="R80" t="s">
        <v>72</v>
      </c>
      <c r="S80" t="s">
        <v>96</v>
      </c>
      <c r="T80" t="s">
        <v>97</v>
      </c>
      <c r="U80" t="s">
        <v>354</v>
      </c>
      <c r="V80" t="s">
        <v>355</v>
      </c>
      <c r="W80" t="s">
        <v>356</v>
      </c>
    </row>
    <row r="81" spans="1:23" x14ac:dyDescent="0.25">
      <c r="A81">
        <v>40</v>
      </c>
      <c r="B81">
        <v>1.0328840655271401</v>
      </c>
      <c r="C81" t="s">
        <v>357</v>
      </c>
      <c r="D81">
        <v>0.10430866444284</v>
      </c>
      <c r="E81">
        <v>0.13560126377569201</v>
      </c>
      <c r="F81">
        <v>0.167041747834236</v>
      </c>
      <c r="G81" t="s">
        <v>350</v>
      </c>
      <c r="H81">
        <v>44.924999999999997</v>
      </c>
      <c r="I81">
        <v>29.946999999999999</v>
      </c>
      <c r="J81">
        <v>44.924999999999997</v>
      </c>
      <c r="K81">
        <v>44.924999999999997</v>
      </c>
      <c r="L81" t="s">
        <v>72</v>
      </c>
      <c r="M81" t="s">
        <v>96</v>
      </c>
      <c r="N81" t="s">
        <v>97</v>
      </c>
      <c r="O81" t="s">
        <v>351</v>
      </c>
      <c r="P81" t="s">
        <v>352</v>
      </c>
      <c r="Q81" t="s">
        <v>358</v>
      </c>
      <c r="R81" t="s">
        <v>72</v>
      </c>
      <c r="S81" t="s">
        <v>96</v>
      </c>
      <c r="T81" t="s">
        <v>97</v>
      </c>
      <c r="U81" t="s">
        <v>354</v>
      </c>
      <c r="V81" t="s">
        <v>355</v>
      </c>
      <c r="W81" t="s">
        <v>356</v>
      </c>
    </row>
    <row r="82" spans="1:23" x14ac:dyDescent="0.25">
      <c r="A82">
        <v>41</v>
      </c>
      <c r="B82">
        <v>1.06122121604898</v>
      </c>
      <c r="C82" t="s">
        <v>359</v>
      </c>
      <c r="D82">
        <v>0.106344500568478</v>
      </c>
      <c r="E82">
        <v>0.13824785073902099</v>
      </c>
      <c r="F82">
        <v>0.19996404703647</v>
      </c>
      <c r="G82" t="s">
        <v>360</v>
      </c>
      <c r="H82">
        <v>38.85</v>
      </c>
      <c r="I82">
        <v>35.0092</v>
      </c>
      <c r="J82">
        <v>38.85</v>
      </c>
      <c r="K82">
        <v>38.85</v>
      </c>
      <c r="L82" t="s">
        <v>361</v>
      </c>
      <c r="M82" t="s">
        <v>362</v>
      </c>
      <c r="N82" t="s">
        <v>27</v>
      </c>
      <c r="O82" t="s">
        <v>27</v>
      </c>
      <c r="P82" t="s">
        <v>27</v>
      </c>
      <c r="Q82" t="s">
        <v>363</v>
      </c>
      <c r="R82" t="s">
        <v>361</v>
      </c>
      <c r="S82" t="s">
        <v>362</v>
      </c>
      <c r="T82" t="s">
        <v>364</v>
      </c>
      <c r="U82" t="s">
        <v>365</v>
      </c>
      <c r="V82" t="s">
        <v>366</v>
      </c>
      <c r="W82" t="s">
        <v>367</v>
      </c>
    </row>
    <row r="83" spans="1:23" x14ac:dyDescent="0.25">
      <c r="A83">
        <v>41</v>
      </c>
      <c r="B83">
        <v>1.06122121604898</v>
      </c>
      <c r="C83" t="s">
        <v>368</v>
      </c>
      <c r="D83">
        <v>0.106344500568478</v>
      </c>
      <c r="E83">
        <v>0.13824785073902099</v>
      </c>
      <c r="F83">
        <v>0.188428240985375</v>
      </c>
      <c r="G83" t="s">
        <v>360</v>
      </c>
      <c r="H83">
        <v>73.859200000000001</v>
      </c>
      <c r="I83">
        <v>35.0092</v>
      </c>
      <c r="J83">
        <v>76.596199999999996</v>
      </c>
      <c r="K83">
        <v>72.045299999999997</v>
      </c>
      <c r="L83" t="s">
        <v>361</v>
      </c>
      <c r="M83" t="s">
        <v>362</v>
      </c>
      <c r="N83" t="s">
        <v>364</v>
      </c>
      <c r="O83" t="s">
        <v>369</v>
      </c>
      <c r="P83" t="s">
        <v>370</v>
      </c>
      <c r="Q83" t="s">
        <v>371</v>
      </c>
      <c r="R83" t="s">
        <v>361</v>
      </c>
      <c r="S83" t="s">
        <v>362</v>
      </c>
      <c r="T83" t="s">
        <v>364</v>
      </c>
      <c r="U83" t="s">
        <v>365</v>
      </c>
      <c r="V83" t="s">
        <v>366</v>
      </c>
      <c r="W83" t="s">
        <v>367</v>
      </c>
    </row>
    <row r="84" spans="1:23" x14ac:dyDescent="0.25">
      <c r="A84">
        <v>42</v>
      </c>
      <c r="B84">
        <v>1.00599476341793</v>
      </c>
      <c r="C84" t="s">
        <v>372</v>
      </c>
      <c r="D84">
        <v>0.10983000609589499</v>
      </c>
      <c r="E84">
        <v>0.142779007924663</v>
      </c>
      <c r="F84">
        <v>0.158153462357491</v>
      </c>
      <c r="G84" t="s">
        <v>373</v>
      </c>
      <c r="H84">
        <v>29.441500000000001</v>
      </c>
      <c r="I84">
        <v>42.582000000000001</v>
      </c>
      <c r="J84">
        <v>44.066000000000003</v>
      </c>
      <c r="K84">
        <v>14.817</v>
      </c>
      <c r="L84" t="s">
        <v>72</v>
      </c>
      <c r="M84" t="s">
        <v>96</v>
      </c>
      <c r="N84" t="s">
        <v>97</v>
      </c>
      <c r="O84" t="s">
        <v>98</v>
      </c>
      <c r="P84" t="s">
        <v>374</v>
      </c>
      <c r="Q84" t="s">
        <v>375</v>
      </c>
      <c r="R84" t="s">
        <v>72</v>
      </c>
      <c r="S84" t="s">
        <v>96</v>
      </c>
      <c r="T84" t="s">
        <v>27</v>
      </c>
      <c r="U84" t="s">
        <v>27</v>
      </c>
      <c r="V84" t="s">
        <v>27</v>
      </c>
      <c r="W84" t="s">
        <v>376</v>
      </c>
    </row>
    <row r="85" spans="1:23" x14ac:dyDescent="0.25">
      <c r="A85">
        <v>42</v>
      </c>
      <c r="B85">
        <v>1.00599476341793</v>
      </c>
      <c r="C85" t="s">
        <v>377</v>
      </c>
      <c r="D85">
        <v>0.10983000609589499</v>
      </c>
      <c r="E85">
        <v>0.142779007924663</v>
      </c>
      <c r="F85">
        <v>0.15721101948896399</v>
      </c>
      <c r="G85" t="s">
        <v>373</v>
      </c>
      <c r="H85">
        <v>72.023499999999999</v>
      </c>
      <c r="I85">
        <v>42.582000000000001</v>
      </c>
      <c r="J85">
        <v>73.124499999999998</v>
      </c>
      <c r="K85">
        <v>71.985299999999995</v>
      </c>
      <c r="L85" t="s">
        <v>72</v>
      </c>
      <c r="M85" t="s">
        <v>96</v>
      </c>
      <c r="N85" t="s">
        <v>97</v>
      </c>
      <c r="O85" t="s">
        <v>378</v>
      </c>
      <c r="P85" t="s">
        <v>379</v>
      </c>
      <c r="Q85" t="s">
        <v>380</v>
      </c>
      <c r="R85" t="s">
        <v>72</v>
      </c>
      <c r="S85" t="s">
        <v>96</v>
      </c>
      <c r="T85" t="s">
        <v>27</v>
      </c>
      <c r="U85" t="s">
        <v>27</v>
      </c>
      <c r="V85" t="s">
        <v>27</v>
      </c>
      <c r="W85" t="s">
        <v>376</v>
      </c>
    </row>
    <row r="86" spans="1:23" x14ac:dyDescent="0.25">
      <c r="A86">
        <v>43</v>
      </c>
      <c r="B86">
        <v>-1.0982500826497601</v>
      </c>
      <c r="C86" t="s">
        <v>267</v>
      </c>
      <c r="D86">
        <v>0.113870045130107</v>
      </c>
      <c r="E86">
        <v>0.14803105866913999</v>
      </c>
      <c r="F86">
        <v>0.168729128206528</v>
      </c>
      <c r="G86" t="s">
        <v>381</v>
      </c>
      <c r="H86">
        <v>48.814599999999999</v>
      </c>
      <c r="I86">
        <v>25.0487</v>
      </c>
      <c r="J86">
        <v>48.814599999999999</v>
      </c>
      <c r="K86">
        <v>48.814599999999999</v>
      </c>
      <c r="L86" t="s">
        <v>72</v>
      </c>
      <c r="M86" t="s">
        <v>73</v>
      </c>
      <c r="N86" t="s">
        <v>269</v>
      </c>
      <c r="O86" t="s">
        <v>270</v>
      </c>
      <c r="P86" t="s">
        <v>271</v>
      </c>
      <c r="Q86" t="s">
        <v>272</v>
      </c>
      <c r="R86" t="s">
        <v>72</v>
      </c>
      <c r="S86" t="s">
        <v>73</v>
      </c>
      <c r="T86" t="s">
        <v>269</v>
      </c>
      <c r="U86" t="s">
        <v>270</v>
      </c>
      <c r="V86" t="s">
        <v>274</v>
      </c>
      <c r="W86" t="s">
        <v>382</v>
      </c>
    </row>
    <row r="87" spans="1:23" x14ac:dyDescent="0.25">
      <c r="A87">
        <v>43</v>
      </c>
      <c r="B87">
        <v>-1.0982500826497601</v>
      </c>
      <c r="C87" t="s">
        <v>383</v>
      </c>
      <c r="D87">
        <v>0.113870045130107</v>
      </c>
      <c r="E87">
        <v>0.14803105866913999</v>
      </c>
      <c r="F87">
        <v>0.153634523568105</v>
      </c>
      <c r="G87" t="s">
        <v>381</v>
      </c>
      <c r="H87">
        <v>23.765899999999998</v>
      </c>
      <c r="I87">
        <v>25.0487</v>
      </c>
      <c r="J87">
        <v>23.765899999999998</v>
      </c>
      <c r="K87">
        <v>23.765899999999998</v>
      </c>
      <c r="L87" t="s">
        <v>72</v>
      </c>
      <c r="M87" t="s">
        <v>73</v>
      </c>
      <c r="N87" t="s">
        <v>27</v>
      </c>
      <c r="O87" t="s">
        <v>27</v>
      </c>
      <c r="P87" t="s">
        <v>27</v>
      </c>
      <c r="Q87" t="s">
        <v>384</v>
      </c>
      <c r="R87" t="s">
        <v>72</v>
      </c>
      <c r="S87" t="s">
        <v>73</v>
      </c>
      <c r="T87" t="s">
        <v>269</v>
      </c>
      <c r="U87" t="s">
        <v>270</v>
      </c>
      <c r="V87" t="s">
        <v>274</v>
      </c>
      <c r="W87" t="s">
        <v>382</v>
      </c>
    </row>
    <row r="88" spans="1:23" x14ac:dyDescent="0.25">
      <c r="A88">
        <v>44</v>
      </c>
      <c r="B88">
        <v>1.0357288196697301</v>
      </c>
      <c r="C88" t="s">
        <v>255</v>
      </c>
      <c r="D88">
        <v>0.11743133207563</v>
      </c>
      <c r="E88">
        <v>0.15266073169831901</v>
      </c>
      <c r="F88">
        <v>0.17379041949601501</v>
      </c>
      <c r="G88" t="s">
        <v>385</v>
      </c>
      <c r="H88">
        <v>33.448</v>
      </c>
      <c r="I88">
        <v>30.686</v>
      </c>
      <c r="J88">
        <v>33.448</v>
      </c>
      <c r="K88">
        <v>33.448</v>
      </c>
      <c r="L88" t="s">
        <v>39</v>
      </c>
      <c r="M88" t="s">
        <v>256</v>
      </c>
      <c r="N88" t="s">
        <v>27</v>
      </c>
      <c r="O88" t="s">
        <v>27</v>
      </c>
      <c r="P88" t="s">
        <v>27</v>
      </c>
      <c r="Q88" t="s">
        <v>261</v>
      </c>
      <c r="R88" t="s">
        <v>39</v>
      </c>
      <c r="S88" t="s">
        <v>256</v>
      </c>
      <c r="T88" t="s">
        <v>386</v>
      </c>
      <c r="U88" t="s">
        <v>387</v>
      </c>
      <c r="V88" t="s">
        <v>388</v>
      </c>
      <c r="W88" t="s">
        <v>389</v>
      </c>
    </row>
    <row r="89" spans="1:23" x14ac:dyDescent="0.25">
      <c r="A89">
        <v>44</v>
      </c>
      <c r="B89">
        <v>1.0357288196697301</v>
      </c>
      <c r="C89" t="s">
        <v>390</v>
      </c>
      <c r="D89">
        <v>0.11743133207563</v>
      </c>
      <c r="E89">
        <v>0.15266073169831901</v>
      </c>
      <c r="F89">
        <v>0.16779529177476499</v>
      </c>
      <c r="G89" t="s">
        <v>385</v>
      </c>
      <c r="H89">
        <v>64.134</v>
      </c>
      <c r="I89">
        <v>30.686</v>
      </c>
      <c r="J89">
        <v>64.134</v>
      </c>
      <c r="K89">
        <v>63.402000000000001</v>
      </c>
      <c r="L89" t="s">
        <v>39</v>
      </c>
      <c r="M89" t="s">
        <v>256</v>
      </c>
      <c r="N89" t="s">
        <v>27</v>
      </c>
      <c r="O89" t="s">
        <v>27</v>
      </c>
      <c r="P89" t="s">
        <v>27</v>
      </c>
      <c r="Q89" t="s">
        <v>391</v>
      </c>
      <c r="R89" t="s">
        <v>39</v>
      </c>
      <c r="S89" t="s">
        <v>256</v>
      </c>
      <c r="T89" t="s">
        <v>386</v>
      </c>
      <c r="U89" t="s">
        <v>387</v>
      </c>
      <c r="V89" t="s">
        <v>388</v>
      </c>
      <c r="W89" t="s">
        <v>389</v>
      </c>
    </row>
    <row r="90" spans="1:23" x14ac:dyDescent="0.25">
      <c r="A90">
        <v>45</v>
      </c>
      <c r="B90">
        <v>-1.0677823219428599</v>
      </c>
      <c r="C90" t="s">
        <v>392</v>
      </c>
      <c r="D90">
        <v>0.118737978140873</v>
      </c>
      <c r="E90">
        <v>0.15435937158313501</v>
      </c>
      <c r="F90">
        <v>0.16373673724461599</v>
      </c>
      <c r="G90" t="s">
        <v>393</v>
      </c>
      <c r="H90">
        <v>14.557</v>
      </c>
      <c r="I90">
        <v>29.6</v>
      </c>
      <c r="J90">
        <v>14.557</v>
      </c>
      <c r="K90">
        <v>14.557</v>
      </c>
      <c r="L90" t="s">
        <v>72</v>
      </c>
      <c r="M90" t="s">
        <v>96</v>
      </c>
      <c r="N90" t="s">
        <v>394</v>
      </c>
      <c r="O90" t="s">
        <v>395</v>
      </c>
      <c r="P90" t="s">
        <v>396</v>
      </c>
      <c r="Q90" t="s">
        <v>397</v>
      </c>
      <c r="R90" t="s">
        <v>72</v>
      </c>
      <c r="S90" t="s">
        <v>96</v>
      </c>
      <c r="T90" t="s">
        <v>394</v>
      </c>
      <c r="U90" t="s">
        <v>398</v>
      </c>
      <c r="V90" t="s">
        <v>399</v>
      </c>
      <c r="W90" t="s">
        <v>400</v>
      </c>
    </row>
    <row r="91" spans="1:23" x14ac:dyDescent="0.25">
      <c r="A91">
        <v>45</v>
      </c>
      <c r="B91">
        <v>-1.0677823219428599</v>
      </c>
      <c r="C91" t="s">
        <v>401</v>
      </c>
      <c r="D91">
        <v>0.118737978140873</v>
      </c>
      <c r="E91">
        <v>0.15435937158313501</v>
      </c>
      <c r="F91">
        <v>0.17483519348240401</v>
      </c>
      <c r="G91" t="s">
        <v>393</v>
      </c>
      <c r="H91">
        <v>44.156999999999996</v>
      </c>
      <c r="I91">
        <v>29.6</v>
      </c>
      <c r="J91">
        <v>44.244999999999997</v>
      </c>
      <c r="K91">
        <v>44.069000000000003</v>
      </c>
      <c r="L91" t="s">
        <v>72</v>
      </c>
      <c r="M91" t="s">
        <v>96</v>
      </c>
      <c r="N91" t="s">
        <v>394</v>
      </c>
      <c r="O91" t="s">
        <v>395</v>
      </c>
      <c r="P91" t="s">
        <v>402</v>
      </c>
      <c r="Q91" t="s">
        <v>403</v>
      </c>
      <c r="R91" t="s">
        <v>72</v>
      </c>
      <c r="S91" t="s">
        <v>96</v>
      </c>
      <c r="T91" t="s">
        <v>394</v>
      </c>
      <c r="U91" t="s">
        <v>398</v>
      </c>
      <c r="V91" t="s">
        <v>399</v>
      </c>
      <c r="W91" t="s">
        <v>400</v>
      </c>
    </row>
    <row r="92" spans="1:23" x14ac:dyDescent="0.25">
      <c r="A92">
        <v>46</v>
      </c>
      <c r="B92">
        <v>1.2272227397424</v>
      </c>
      <c r="C92" t="s">
        <v>404</v>
      </c>
      <c r="D92">
        <v>0.121415344075169</v>
      </c>
      <c r="E92">
        <v>0.15783994729772</v>
      </c>
      <c r="F92">
        <v>0.20084866631397499</v>
      </c>
      <c r="G92" t="s">
        <v>405</v>
      </c>
      <c r="H92">
        <v>42.17</v>
      </c>
      <c r="I92">
        <v>27.981999999999999</v>
      </c>
      <c r="J92">
        <v>42.17</v>
      </c>
      <c r="K92">
        <v>42.17</v>
      </c>
      <c r="L92" t="s">
        <v>406</v>
      </c>
      <c r="M92" t="s">
        <v>407</v>
      </c>
      <c r="N92" t="s">
        <v>408</v>
      </c>
      <c r="O92" t="s">
        <v>409</v>
      </c>
      <c r="P92" t="s">
        <v>410</v>
      </c>
      <c r="Q92" t="s">
        <v>411</v>
      </c>
      <c r="R92" t="s">
        <v>406</v>
      </c>
      <c r="S92" t="s">
        <v>407</v>
      </c>
      <c r="T92" t="s">
        <v>408</v>
      </c>
      <c r="U92" t="s">
        <v>412</v>
      </c>
      <c r="V92" t="s">
        <v>413</v>
      </c>
      <c r="W92" t="s">
        <v>414</v>
      </c>
    </row>
    <row r="93" spans="1:23" x14ac:dyDescent="0.25">
      <c r="A93">
        <v>46</v>
      </c>
      <c r="B93">
        <v>1.2272227397424</v>
      </c>
      <c r="C93" t="s">
        <v>415</v>
      </c>
      <c r="D93">
        <v>0.121415344075169</v>
      </c>
      <c r="E93">
        <v>0.15783994729772</v>
      </c>
      <c r="F93">
        <v>0.16366113486141401</v>
      </c>
      <c r="G93" t="s">
        <v>405</v>
      </c>
      <c r="H93">
        <v>70.152000000000001</v>
      </c>
      <c r="I93">
        <v>27.981999999999999</v>
      </c>
      <c r="J93">
        <v>48.86</v>
      </c>
      <c r="K93">
        <v>76.284999999999997</v>
      </c>
      <c r="L93" t="s">
        <v>406</v>
      </c>
      <c r="M93" t="s">
        <v>407</v>
      </c>
      <c r="N93" t="s">
        <v>408</v>
      </c>
      <c r="O93" t="s">
        <v>416</v>
      </c>
      <c r="P93" t="s">
        <v>417</v>
      </c>
      <c r="Q93" t="s">
        <v>418</v>
      </c>
      <c r="R93" t="s">
        <v>406</v>
      </c>
      <c r="S93" t="s">
        <v>407</v>
      </c>
      <c r="T93" t="s">
        <v>408</v>
      </c>
      <c r="U93" t="s">
        <v>412</v>
      </c>
      <c r="V93" t="s">
        <v>413</v>
      </c>
      <c r="W93" t="s">
        <v>414</v>
      </c>
    </row>
    <row r="94" spans="1:23" x14ac:dyDescent="0.25">
      <c r="A94">
        <v>47</v>
      </c>
      <c r="B94">
        <v>-1.00525920008918</v>
      </c>
      <c r="C94" t="s">
        <v>393</v>
      </c>
      <c r="D94">
        <v>0.12322138446947099</v>
      </c>
      <c r="E94">
        <v>0.160187799810313</v>
      </c>
      <c r="F94">
        <v>0.16373673724461599</v>
      </c>
      <c r="G94" t="s">
        <v>392</v>
      </c>
      <c r="H94">
        <v>52.698300000000003</v>
      </c>
      <c r="I94">
        <v>38.141300000000001</v>
      </c>
      <c r="J94">
        <v>52.698300000000003</v>
      </c>
      <c r="K94">
        <v>52.698300000000003</v>
      </c>
      <c r="L94" t="s">
        <v>72</v>
      </c>
      <c r="M94" t="s">
        <v>96</v>
      </c>
      <c r="N94" t="s">
        <v>394</v>
      </c>
      <c r="O94" t="s">
        <v>398</v>
      </c>
      <c r="P94" t="s">
        <v>399</v>
      </c>
      <c r="Q94" t="s">
        <v>400</v>
      </c>
      <c r="R94" t="s">
        <v>72</v>
      </c>
      <c r="S94" t="s">
        <v>96</v>
      </c>
      <c r="T94" t="s">
        <v>394</v>
      </c>
      <c r="U94" t="s">
        <v>395</v>
      </c>
      <c r="V94" t="s">
        <v>396</v>
      </c>
      <c r="W94" t="s">
        <v>397</v>
      </c>
    </row>
    <row r="95" spans="1:23" x14ac:dyDescent="0.25">
      <c r="A95">
        <v>47</v>
      </c>
      <c r="B95">
        <v>-1.00525920008918</v>
      </c>
      <c r="C95" t="s">
        <v>419</v>
      </c>
      <c r="D95">
        <v>0.12322138446947099</v>
      </c>
      <c r="E95">
        <v>0.160187799810313</v>
      </c>
      <c r="F95">
        <v>0.162880118112911</v>
      </c>
      <c r="G95" t="s">
        <v>392</v>
      </c>
      <c r="H95">
        <v>14.557</v>
      </c>
      <c r="I95">
        <v>38.141300000000001</v>
      </c>
      <c r="J95">
        <v>14.557</v>
      </c>
      <c r="K95">
        <v>14.557</v>
      </c>
      <c r="L95" t="s">
        <v>72</v>
      </c>
      <c r="M95" t="s">
        <v>96</v>
      </c>
      <c r="N95" t="s">
        <v>394</v>
      </c>
      <c r="O95" t="s">
        <v>398</v>
      </c>
      <c r="P95" t="s">
        <v>420</v>
      </c>
      <c r="Q95" t="s">
        <v>421</v>
      </c>
      <c r="R95" t="s">
        <v>72</v>
      </c>
      <c r="S95" t="s">
        <v>96</v>
      </c>
      <c r="T95" t="s">
        <v>394</v>
      </c>
      <c r="U95" t="s">
        <v>395</v>
      </c>
      <c r="V95" t="s">
        <v>396</v>
      </c>
      <c r="W95" t="s">
        <v>397</v>
      </c>
    </row>
    <row r="96" spans="1:23" x14ac:dyDescent="0.25">
      <c r="A96">
        <v>48</v>
      </c>
      <c r="B96">
        <v>-1.0021056049412</v>
      </c>
      <c r="C96" t="s">
        <v>422</v>
      </c>
      <c r="D96">
        <v>0.12574893924934999</v>
      </c>
      <c r="E96">
        <v>0.163473621024155</v>
      </c>
      <c r="F96">
        <v>0.181137810095227</v>
      </c>
      <c r="G96" t="s">
        <v>423</v>
      </c>
      <c r="H96">
        <v>61.576000000000001</v>
      </c>
      <c r="I96">
        <v>24.245000000000001</v>
      </c>
      <c r="J96">
        <v>74.405000000000001</v>
      </c>
      <c r="K96">
        <v>40.127000000000002</v>
      </c>
      <c r="L96" t="s">
        <v>25</v>
      </c>
      <c r="M96" t="s">
        <v>424</v>
      </c>
      <c r="N96" t="s">
        <v>27</v>
      </c>
      <c r="O96" t="s">
        <v>27</v>
      </c>
      <c r="P96" t="s">
        <v>27</v>
      </c>
      <c r="Q96" t="s">
        <v>425</v>
      </c>
      <c r="R96" t="s">
        <v>25</v>
      </c>
      <c r="S96" t="s">
        <v>424</v>
      </c>
      <c r="T96" t="s">
        <v>426</v>
      </c>
      <c r="U96" t="s">
        <v>427</v>
      </c>
      <c r="V96" t="s">
        <v>428</v>
      </c>
      <c r="W96" t="s">
        <v>429</v>
      </c>
    </row>
    <row r="97" spans="1:23" x14ac:dyDescent="0.25">
      <c r="A97">
        <v>48</v>
      </c>
      <c r="B97">
        <v>-1.0021056049412</v>
      </c>
      <c r="C97" t="s">
        <v>430</v>
      </c>
      <c r="D97">
        <v>0.12574893924934999</v>
      </c>
      <c r="E97">
        <v>0.163473621024155</v>
      </c>
      <c r="F97">
        <v>0.18075720682737301</v>
      </c>
      <c r="G97" t="s">
        <v>423</v>
      </c>
      <c r="H97">
        <v>37.331000000000003</v>
      </c>
      <c r="I97">
        <v>24.245000000000001</v>
      </c>
      <c r="J97">
        <v>37.331000000000003</v>
      </c>
      <c r="K97">
        <v>37.331000000000003</v>
      </c>
      <c r="L97" t="s">
        <v>25</v>
      </c>
      <c r="M97" t="s">
        <v>424</v>
      </c>
      <c r="N97" t="s">
        <v>426</v>
      </c>
      <c r="O97" t="s">
        <v>431</v>
      </c>
      <c r="P97" t="s">
        <v>432</v>
      </c>
      <c r="Q97" t="s">
        <v>433</v>
      </c>
      <c r="R97" t="s">
        <v>25</v>
      </c>
      <c r="S97" t="s">
        <v>424</v>
      </c>
      <c r="T97" t="s">
        <v>426</v>
      </c>
      <c r="U97" t="s">
        <v>427</v>
      </c>
      <c r="V97" t="s">
        <v>428</v>
      </c>
      <c r="W97" t="s">
        <v>429</v>
      </c>
    </row>
    <row r="98" spans="1:23" x14ac:dyDescent="0.25">
      <c r="A98">
        <v>49</v>
      </c>
      <c r="B98">
        <v>-1.1638552353999001</v>
      </c>
      <c r="C98" t="s">
        <v>434</v>
      </c>
      <c r="D98">
        <v>0.12609399430042501</v>
      </c>
      <c r="E98">
        <v>0.16392219259055199</v>
      </c>
      <c r="F98">
        <v>0.167865355589112</v>
      </c>
      <c r="G98" t="s">
        <v>435</v>
      </c>
      <c r="H98">
        <v>54.314999999999998</v>
      </c>
      <c r="I98">
        <v>20.275500000000001</v>
      </c>
      <c r="J98">
        <v>54.548000000000002</v>
      </c>
      <c r="K98">
        <v>54.225000000000001</v>
      </c>
      <c r="L98" t="s">
        <v>72</v>
      </c>
      <c r="M98" t="s">
        <v>73</v>
      </c>
      <c r="N98" t="s">
        <v>27</v>
      </c>
      <c r="O98" t="s">
        <v>27</v>
      </c>
      <c r="P98" t="s">
        <v>27</v>
      </c>
      <c r="Q98" t="s">
        <v>436</v>
      </c>
      <c r="R98" t="s">
        <v>72</v>
      </c>
      <c r="S98" t="s">
        <v>73</v>
      </c>
      <c r="T98" t="s">
        <v>27</v>
      </c>
      <c r="U98" t="s">
        <v>27</v>
      </c>
      <c r="V98" t="s">
        <v>27</v>
      </c>
      <c r="W98" t="s">
        <v>437</v>
      </c>
    </row>
    <row r="99" spans="1:23" x14ac:dyDescent="0.25">
      <c r="A99">
        <v>49</v>
      </c>
      <c r="B99">
        <v>-1.1638552353999001</v>
      </c>
      <c r="C99" t="s">
        <v>438</v>
      </c>
      <c r="D99">
        <v>0.12609399430042501</v>
      </c>
      <c r="E99">
        <v>0.16392219259055199</v>
      </c>
      <c r="F99">
        <v>0.195370972944654</v>
      </c>
      <c r="G99" t="s">
        <v>435</v>
      </c>
      <c r="H99">
        <v>74.590500000000006</v>
      </c>
      <c r="I99">
        <v>20.275500000000001</v>
      </c>
      <c r="J99">
        <v>76.602000000000004</v>
      </c>
      <c r="K99">
        <v>70.793999999999997</v>
      </c>
      <c r="L99" t="s">
        <v>72</v>
      </c>
      <c r="M99" t="s">
        <v>73</v>
      </c>
      <c r="N99" t="s">
        <v>269</v>
      </c>
      <c r="O99" t="s">
        <v>439</v>
      </c>
      <c r="P99" t="s">
        <v>440</v>
      </c>
      <c r="Q99" t="s">
        <v>441</v>
      </c>
      <c r="R99" t="s">
        <v>72</v>
      </c>
      <c r="S99" t="s">
        <v>73</v>
      </c>
      <c r="T99" t="s">
        <v>27</v>
      </c>
      <c r="U99" t="s">
        <v>27</v>
      </c>
      <c r="V99" t="s">
        <v>27</v>
      </c>
      <c r="W99" t="s">
        <v>437</v>
      </c>
    </row>
    <row r="100" spans="1:23" x14ac:dyDescent="0.25">
      <c r="A100">
        <v>50</v>
      </c>
      <c r="B100">
        <v>1.03918926320875</v>
      </c>
      <c r="C100" t="s">
        <v>442</v>
      </c>
      <c r="D100">
        <v>0.127447074602136</v>
      </c>
      <c r="E100">
        <v>0.165681196982777</v>
      </c>
      <c r="F100">
        <v>0.167379393373357</v>
      </c>
      <c r="G100" t="s">
        <v>213</v>
      </c>
      <c r="H100">
        <v>44.066000000000003</v>
      </c>
      <c r="I100">
        <v>26.867999999999999</v>
      </c>
      <c r="J100">
        <v>44.066000000000003</v>
      </c>
      <c r="K100">
        <v>44.066000000000003</v>
      </c>
      <c r="L100" t="s">
        <v>72</v>
      </c>
      <c r="M100" t="s">
        <v>96</v>
      </c>
      <c r="N100" t="s">
        <v>97</v>
      </c>
      <c r="O100" t="s">
        <v>443</v>
      </c>
      <c r="P100" t="s">
        <v>444</v>
      </c>
      <c r="Q100" t="s">
        <v>445</v>
      </c>
      <c r="R100" t="s">
        <v>72</v>
      </c>
      <c r="S100" t="s">
        <v>96</v>
      </c>
      <c r="T100" t="s">
        <v>97</v>
      </c>
      <c r="U100" t="s">
        <v>214</v>
      </c>
      <c r="V100" t="s">
        <v>215</v>
      </c>
      <c r="W100" t="s">
        <v>216</v>
      </c>
    </row>
    <row r="101" spans="1:23" x14ac:dyDescent="0.25">
      <c r="A101">
        <v>50</v>
      </c>
      <c r="B101">
        <v>1.03918926320875</v>
      </c>
      <c r="C101" t="s">
        <v>446</v>
      </c>
      <c r="D101">
        <v>0.127447074602136</v>
      </c>
      <c r="E101">
        <v>0.165681196982777</v>
      </c>
      <c r="F101">
        <v>0.173938868475987</v>
      </c>
      <c r="G101" t="s">
        <v>213</v>
      </c>
      <c r="H101">
        <v>17.198</v>
      </c>
      <c r="I101">
        <v>26.867999999999999</v>
      </c>
      <c r="J101">
        <v>17.198</v>
      </c>
      <c r="K101">
        <v>17.198</v>
      </c>
      <c r="L101" t="s">
        <v>72</v>
      </c>
      <c r="M101" t="s">
        <v>96</v>
      </c>
      <c r="N101" t="s">
        <v>97</v>
      </c>
      <c r="O101" t="s">
        <v>447</v>
      </c>
      <c r="P101" t="s">
        <v>448</v>
      </c>
      <c r="Q101" t="s">
        <v>449</v>
      </c>
      <c r="R101" t="s">
        <v>72</v>
      </c>
      <c r="S101" t="s">
        <v>96</v>
      </c>
      <c r="T101" t="s">
        <v>97</v>
      </c>
      <c r="U101" t="s">
        <v>214</v>
      </c>
      <c r="V101" t="s">
        <v>215</v>
      </c>
      <c r="W101" t="s">
        <v>216</v>
      </c>
    </row>
    <row r="102" spans="1:23" x14ac:dyDescent="0.25">
      <c r="A102">
        <v>51</v>
      </c>
      <c r="B102">
        <v>1.02766487707923</v>
      </c>
      <c r="C102" t="s">
        <v>450</v>
      </c>
      <c r="D102">
        <v>0.128323546522152</v>
      </c>
      <c r="E102">
        <v>0.16682061047879801</v>
      </c>
      <c r="F102">
        <v>0.16701774976247699</v>
      </c>
      <c r="G102" t="s">
        <v>451</v>
      </c>
      <c r="H102">
        <v>71.174999999999997</v>
      </c>
      <c r="I102">
        <v>26.923999999999999</v>
      </c>
      <c r="J102">
        <v>74.477000000000004</v>
      </c>
      <c r="K102">
        <v>64.914000000000001</v>
      </c>
      <c r="L102" t="s">
        <v>72</v>
      </c>
      <c r="M102" t="s">
        <v>73</v>
      </c>
      <c r="N102" t="s">
        <v>27</v>
      </c>
      <c r="O102" t="s">
        <v>27</v>
      </c>
      <c r="P102" t="s">
        <v>27</v>
      </c>
      <c r="Q102" t="s">
        <v>452</v>
      </c>
      <c r="R102" t="s">
        <v>72</v>
      </c>
      <c r="S102" t="s">
        <v>73</v>
      </c>
      <c r="T102" t="s">
        <v>146</v>
      </c>
      <c r="U102" t="s">
        <v>27</v>
      </c>
      <c r="V102" t="s">
        <v>27</v>
      </c>
      <c r="W102" t="s">
        <v>453</v>
      </c>
    </row>
    <row r="103" spans="1:23" x14ac:dyDescent="0.25">
      <c r="A103">
        <v>51</v>
      </c>
      <c r="B103">
        <v>1.02766487707923</v>
      </c>
      <c r="C103" t="s">
        <v>454</v>
      </c>
      <c r="D103">
        <v>0.128323546522152</v>
      </c>
      <c r="E103">
        <v>0.16682061047879801</v>
      </c>
      <c r="F103">
        <v>0.17163827527970499</v>
      </c>
      <c r="G103" t="s">
        <v>451</v>
      </c>
      <c r="H103">
        <v>44.250999999999998</v>
      </c>
      <c r="I103">
        <v>26.923999999999999</v>
      </c>
      <c r="J103">
        <v>44.567</v>
      </c>
      <c r="K103">
        <v>44.244</v>
      </c>
      <c r="L103" t="s">
        <v>72</v>
      </c>
      <c r="M103" t="s">
        <v>73</v>
      </c>
      <c r="N103" t="s">
        <v>27</v>
      </c>
      <c r="O103" t="s">
        <v>27</v>
      </c>
      <c r="P103" t="s">
        <v>27</v>
      </c>
      <c r="Q103" t="s">
        <v>455</v>
      </c>
      <c r="R103" t="s">
        <v>72</v>
      </c>
      <c r="S103" t="s">
        <v>73</v>
      </c>
      <c r="T103" t="s">
        <v>146</v>
      </c>
      <c r="U103" t="s">
        <v>27</v>
      </c>
      <c r="V103" t="s">
        <v>27</v>
      </c>
      <c r="W103" t="s">
        <v>453</v>
      </c>
    </row>
    <row r="104" spans="1:23" x14ac:dyDescent="0.25">
      <c r="A104">
        <v>52</v>
      </c>
      <c r="B104">
        <v>1.0161513812474801</v>
      </c>
      <c r="C104" t="s">
        <v>456</v>
      </c>
      <c r="D104">
        <v>0.13121215091119701</v>
      </c>
      <c r="E104">
        <v>0.17057579618455601</v>
      </c>
      <c r="F104">
        <v>0.17109872774623799</v>
      </c>
      <c r="G104" t="s">
        <v>218</v>
      </c>
      <c r="H104">
        <v>70.850999999999999</v>
      </c>
      <c r="I104">
        <v>26.783000000000001</v>
      </c>
      <c r="J104">
        <v>70.936999999999998</v>
      </c>
      <c r="K104">
        <v>70.843999999999994</v>
      </c>
      <c r="L104" t="s">
        <v>72</v>
      </c>
      <c r="M104" t="s">
        <v>73</v>
      </c>
      <c r="N104" t="s">
        <v>27</v>
      </c>
      <c r="O104" t="s">
        <v>27</v>
      </c>
      <c r="P104" t="s">
        <v>27</v>
      </c>
      <c r="Q104" t="s">
        <v>457</v>
      </c>
      <c r="R104" t="s">
        <v>72</v>
      </c>
      <c r="S104" t="s">
        <v>73</v>
      </c>
      <c r="T104" t="s">
        <v>27</v>
      </c>
      <c r="U104" t="s">
        <v>27</v>
      </c>
      <c r="V104" t="s">
        <v>27</v>
      </c>
      <c r="W104" t="s">
        <v>220</v>
      </c>
    </row>
    <row r="105" spans="1:23" x14ac:dyDescent="0.25">
      <c r="A105">
        <v>52</v>
      </c>
      <c r="B105">
        <v>1.0161513812474801</v>
      </c>
      <c r="C105" t="s">
        <v>458</v>
      </c>
      <c r="D105">
        <v>0.13121215091119701</v>
      </c>
      <c r="E105">
        <v>0.17057579618455601</v>
      </c>
      <c r="F105">
        <v>0.17386220852902601</v>
      </c>
      <c r="G105" t="s">
        <v>218</v>
      </c>
      <c r="H105">
        <v>44.067999999999998</v>
      </c>
      <c r="I105">
        <v>26.783000000000001</v>
      </c>
      <c r="J105">
        <v>44.067999999999998</v>
      </c>
      <c r="K105">
        <v>44.067999999999998</v>
      </c>
      <c r="L105" t="s">
        <v>72</v>
      </c>
      <c r="M105" t="s">
        <v>73</v>
      </c>
      <c r="N105" t="s">
        <v>146</v>
      </c>
      <c r="O105" t="s">
        <v>147</v>
      </c>
      <c r="P105" t="s">
        <v>459</v>
      </c>
      <c r="Q105" t="s">
        <v>460</v>
      </c>
      <c r="R105" t="s">
        <v>72</v>
      </c>
      <c r="S105" t="s">
        <v>73</v>
      </c>
      <c r="T105" t="s">
        <v>27</v>
      </c>
      <c r="U105" t="s">
        <v>27</v>
      </c>
      <c r="V105" t="s">
        <v>27</v>
      </c>
      <c r="W105" t="s">
        <v>220</v>
      </c>
    </row>
    <row r="106" spans="1:23" x14ac:dyDescent="0.25">
      <c r="A106">
        <v>53</v>
      </c>
      <c r="B106">
        <v>1.0842507634732299</v>
      </c>
      <c r="C106" t="s">
        <v>461</v>
      </c>
      <c r="D106">
        <v>0.13133067466193299</v>
      </c>
      <c r="E106">
        <v>0.17072987706051301</v>
      </c>
      <c r="F106">
        <v>0.185587867925677</v>
      </c>
      <c r="G106" t="s">
        <v>462</v>
      </c>
      <c r="H106">
        <v>67.623999999999995</v>
      </c>
      <c r="I106">
        <v>28.213999999999999</v>
      </c>
      <c r="J106">
        <v>67.623999999999995</v>
      </c>
      <c r="K106">
        <v>67.623999999999995</v>
      </c>
      <c r="L106" t="s">
        <v>25</v>
      </c>
      <c r="M106" t="s">
        <v>129</v>
      </c>
      <c r="N106" t="s">
        <v>130</v>
      </c>
      <c r="O106" t="s">
        <v>183</v>
      </c>
      <c r="P106" t="s">
        <v>184</v>
      </c>
      <c r="Q106" t="s">
        <v>463</v>
      </c>
      <c r="R106" t="s">
        <v>25</v>
      </c>
      <c r="S106" t="s">
        <v>129</v>
      </c>
      <c r="T106" t="s">
        <v>130</v>
      </c>
      <c r="U106" t="s">
        <v>27</v>
      </c>
      <c r="V106" t="s">
        <v>27</v>
      </c>
      <c r="W106" t="s">
        <v>464</v>
      </c>
    </row>
    <row r="107" spans="1:23" x14ac:dyDescent="0.25">
      <c r="A107">
        <v>53</v>
      </c>
      <c r="B107">
        <v>1.0842507634732299</v>
      </c>
      <c r="C107" t="s">
        <v>465</v>
      </c>
      <c r="D107">
        <v>0.13133067466193299</v>
      </c>
      <c r="E107">
        <v>0.17072987706051301</v>
      </c>
      <c r="F107">
        <v>0.20122378748978501</v>
      </c>
      <c r="G107" t="s">
        <v>462</v>
      </c>
      <c r="H107">
        <v>39.409999999999997</v>
      </c>
      <c r="I107">
        <v>28.213999999999999</v>
      </c>
      <c r="J107">
        <v>42.655000000000001</v>
      </c>
      <c r="K107">
        <v>37.274000000000001</v>
      </c>
      <c r="L107" t="s">
        <v>25</v>
      </c>
      <c r="M107" t="s">
        <v>129</v>
      </c>
      <c r="N107" t="s">
        <v>130</v>
      </c>
      <c r="O107" t="s">
        <v>466</v>
      </c>
      <c r="P107" t="s">
        <v>467</v>
      </c>
      <c r="Q107" t="s">
        <v>468</v>
      </c>
      <c r="R107" t="s">
        <v>25</v>
      </c>
      <c r="S107" t="s">
        <v>129</v>
      </c>
      <c r="T107" t="s">
        <v>130</v>
      </c>
      <c r="U107" t="s">
        <v>27</v>
      </c>
      <c r="V107" t="s">
        <v>27</v>
      </c>
      <c r="W107" t="s">
        <v>464</v>
      </c>
    </row>
    <row r="108" spans="1:23" x14ac:dyDescent="0.25">
      <c r="A108">
        <v>54</v>
      </c>
      <c r="B108">
        <v>-1.0160276039131799</v>
      </c>
      <c r="C108" t="s">
        <v>469</v>
      </c>
      <c r="D108">
        <v>0.13367469624300199</v>
      </c>
      <c r="E108">
        <v>0.173777105115903</v>
      </c>
      <c r="F108">
        <v>0.19628440008938999</v>
      </c>
      <c r="G108" t="s">
        <v>470</v>
      </c>
      <c r="H108">
        <v>72.099999999999994</v>
      </c>
      <c r="I108">
        <v>23.242100000000001</v>
      </c>
      <c r="J108">
        <v>72.099999999999994</v>
      </c>
      <c r="K108">
        <v>72.099999999999994</v>
      </c>
      <c r="L108" t="s">
        <v>72</v>
      </c>
      <c r="M108" t="s">
        <v>73</v>
      </c>
      <c r="N108" t="s">
        <v>27</v>
      </c>
      <c r="O108" t="s">
        <v>27</v>
      </c>
      <c r="P108" t="s">
        <v>27</v>
      </c>
      <c r="Q108" t="s">
        <v>471</v>
      </c>
      <c r="R108" t="s">
        <v>72</v>
      </c>
      <c r="S108" t="s">
        <v>73</v>
      </c>
      <c r="T108" t="s">
        <v>27</v>
      </c>
      <c r="U108" t="s">
        <v>27</v>
      </c>
      <c r="V108" t="s">
        <v>27</v>
      </c>
      <c r="W108" t="s">
        <v>472</v>
      </c>
    </row>
    <row r="109" spans="1:23" x14ac:dyDescent="0.25">
      <c r="A109">
        <v>54</v>
      </c>
      <c r="B109">
        <v>-1.0160276039131799</v>
      </c>
      <c r="C109" t="s">
        <v>473</v>
      </c>
      <c r="D109">
        <v>0.13367469624300199</v>
      </c>
      <c r="E109">
        <v>0.173777105115903</v>
      </c>
      <c r="F109">
        <v>0.19318805840846301</v>
      </c>
      <c r="G109" t="s">
        <v>470</v>
      </c>
      <c r="H109">
        <v>48.857900000000001</v>
      </c>
      <c r="I109">
        <v>23.242100000000001</v>
      </c>
      <c r="J109">
        <v>48.857100000000003</v>
      </c>
      <c r="K109">
        <v>49.546999999999997</v>
      </c>
      <c r="L109" t="s">
        <v>72</v>
      </c>
      <c r="M109" t="s">
        <v>73</v>
      </c>
      <c r="N109" t="s">
        <v>269</v>
      </c>
      <c r="O109" t="s">
        <v>270</v>
      </c>
      <c r="P109" t="s">
        <v>474</v>
      </c>
      <c r="Q109" t="s">
        <v>475</v>
      </c>
      <c r="R109" t="s">
        <v>72</v>
      </c>
      <c r="S109" t="s">
        <v>73</v>
      </c>
      <c r="T109" t="s">
        <v>27</v>
      </c>
      <c r="U109" t="s">
        <v>27</v>
      </c>
      <c r="V109" t="s">
        <v>27</v>
      </c>
      <c r="W109" t="s">
        <v>472</v>
      </c>
    </row>
    <row r="110" spans="1:23" x14ac:dyDescent="0.25">
      <c r="A110">
        <v>55</v>
      </c>
      <c r="B110">
        <v>-1.0388862364626501</v>
      </c>
      <c r="C110" t="s">
        <v>476</v>
      </c>
      <c r="D110">
        <v>0.138540663189095</v>
      </c>
      <c r="E110">
        <v>0.18010286214582399</v>
      </c>
      <c r="F110">
        <v>0.20422902022011</v>
      </c>
      <c r="G110" t="s">
        <v>477</v>
      </c>
      <c r="H110">
        <v>15.811</v>
      </c>
      <c r="I110">
        <v>20.489000000000001</v>
      </c>
      <c r="J110">
        <v>15.811</v>
      </c>
      <c r="K110">
        <v>15.811</v>
      </c>
      <c r="L110" t="s">
        <v>72</v>
      </c>
      <c r="M110" t="s">
        <v>73</v>
      </c>
      <c r="N110" t="s">
        <v>478</v>
      </c>
      <c r="O110" t="s">
        <v>479</v>
      </c>
      <c r="P110" t="s">
        <v>480</v>
      </c>
      <c r="Q110" t="s">
        <v>481</v>
      </c>
      <c r="R110" t="s">
        <v>72</v>
      </c>
      <c r="S110" t="s">
        <v>73</v>
      </c>
      <c r="T110" t="s">
        <v>27</v>
      </c>
      <c r="U110" t="s">
        <v>27</v>
      </c>
      <c r="V110" t="s">
        <v>27</v>
      </c>
      <c r="W110" t="s">
        <v>482</v>
      </c>
    </row>
    <row r="111" spans="1:23" x14ac:dyDescent="0.25">
      <c r="A111">
        <v>55</v>
      </c>
      <c r="B111">
        <v>-1.0388862364626501</v>
      </c>
      <c r="C111" t="s">
        <v>483</v>
      </c>
      <c r="D111">
        <v>0.138540663189095</v>
      </c>
      <c r="E111">
        <v>0.18010286214582399</v>
      </c>
      <c r="F111">
        <v>0.21217071819292499</v>
      </c>
      <c r="G111" t="s">
        <v>477</v>
      </c>
      <c r="H111">
        <v>36.299999999999997</v>
      </c>
      <c r="I111">
        <v>20.489000000000001</v>
      </c>
      <c r="J111">
        <v>36.299999999999997</v>
      </c>
      <c r="K111">
        <v>36.299999999999997</v>
      </c>
      <c r="L111" t="s">
        <v>72</v>
      </c>
      <c r="M111" t="s">
        <v>73</v>
      </c>
      <c r="N111" t="s">
        <v>478</v>
      </c>
      <c r="O111" t="s">
        <v>479</v>
      </c>
      <c r="P111" t="s">
        <v>484</v>
      </c>
      <c r="Q111" t="s">
        <v>485</v>
      </c>
      <c r="R111" t="s">
        <v>72</v>
      </c>
      <c r="S111" t="s">
        <v>73</v>
      </c>
      <c r="T111" t="s">
        <v>27</v>
      </c>
      <c r="U111" t="s">
        <v>27</v>
      </c>
      <c r="V111" t="s">
        <v>27</v>
      </c>
      <c r="W111" t="s">
        <v>482</v>
      </c>
    </row>
    <row r="112" spans="1:23" x14ac:dyDescent="0.25">
      <c r="A112">
        <v>56</v>
      </c>
      <c r="B112">
        <v>1.0898285809666699</v>
      </c>
      <c r="C112" t="s">
        <v>486</v>
      </c>
      <c r="D112">
        <v>0.13876539280459499</v>
      </c>
      <c r="E112">
        <v>0.18039501064597299</v>
      </c>
      <c r="F112">
        <v>0.183464070186871</v>
      </c>
      <c r="G112" t="s">
        <v>401</v>
      </c>
      <c r="H112">
        <v>49.311</v>
      </c>
      <c r="I112">
        <v>36.709000000000003</v>
      </c>
      <c r="J112">
        <v>52.459000000000003</v>
      </c>
      <c r="K112">
        <v>42.728999999999999</v>
      </c>
      <c r="L112" t="s">
        <v>72</v>
      </c>
      <c r="M112" t="s">
        <v>73</v>
      </c>
      <c r="N112" t="s">
        <v>113</v>
      </c>
      <c r="O112" t="s">
        <v>346</v>
      </c>
      <c r="P112" t="s">
        <v>487</v>
      </c>
      <c r="Q112" t="s">
        <v>488</v>
      </c>
      <c r="R112" t="s">
        <v>72</v>
      </c>
      <c r="S112" t="s">
        <v>96</v>
      </c>
      <c r="T112" t="s">
        <v>394</v>
      </c>
      <c r="U112" t="s">
        <v>395</v>
      </c>
      <c r="V112" t="s">
        <v>402</v>
      </c>
      <c r="W112" t="s">
        <v>403</v>
      </c>
    </row>
    <row r="113" spans="1:23" x14ac:dyDescent="0.25">
      <c r="A113">
        <v>56</v>
      </c>
      <c r="B113">
        <v>1.0898285809666699</v>
      </c>
      <c r="C113" t="s">
        <v>343</v>
      </c>
      <c r="D113">
        <v>0.13876539280459499</v>
      </c>
      <c r="E113">
        <v>0.18039501064597299</v>
      </c>
      <c r="F113">
        <v>0.199944387270128</v>
      </c>
      <c r="G113" t="s">
        <v>401</v>
      </c>
      <c r="H113">
        <v>12.602</v>
      </c>
      <c r="I113">
        <v>36.709000000000003</v>
      </c>
      <c r="J113">
        <v>12.602</v>
      </c>
      <c r="K113">
        <v>12.602</v>
      </c>
      <c r="L113" t="s">
        <v>72</v>
      </c>
      <c r="M113" t="s">
        <v>73</v>
      </c>
      <c r="N113" t="s">
        <v>113</v>
      </c>
      <c r="O113" t="s">
        <v>346</v>
      </c>
      <c r="P113" t="s">
        <v>347</v>
      </c>
      <c r="Q113" t="s">
        <v>348</v>
      </c>
      <c r="R113" t="s">
        <v>72</v>
      </c>
      <c r="S113" t="s">
        <v>96</v>
      </c>
      <c r="T113" t="s">
        <v>394</v>
      </c>
      <c r="U113" t="s">
        <v>395</v>
      </c>
      <c r="V113" t="s">
        <v>402</v>
      </c>
      <c r="W113" t="s">
        <v>403</v>
      </c>
    </row>
    <row r="114" spans="1:23" x14ac:dyDescent="0.25">
      <c r="A114">
        <v>57</v>
      </c>
      <c r="B114">
        <v>1.00805301610959</v>
      </c>
      <c r="C114" t="s">
        <v>489</v>
      </c>
      <c r="D114">
        <v>0.143365967276327</v>
      </c>
      <c r="E114">
        <v>0.18637575745922499</v>
      </c>
      <c r="F114">
        <v>0.19246910999598199</v>
      </c>
      <c r="G114" t="s">
        <v>194</v>
      </c>
      <c r="H114">
        <v>14.679</v>
      </c>
      <c r="I114">
        <v>28.251999999999999</v>
      </c>
      <c r="J114">
        <v>14.679</v>
      </c>
      <c r="K114">
        <v>14.679</v>
      </c>
      <c r="L114" t="s">
        <v>39</v>
      </c>
      <c r="M114" t="s">
        <v>490</v>
      </c>
      <c r="N114" t="s">
        <v>491</v>
      </c>
      <c r="O114" t="s">
        <v>27</v>
      </c>
      <c r="P114" t="s">
        <v>27</v>
      </c>
      <c r="Q114" t="s">
        <v>492</v>
      </c>
      <c r="R114" t="s">
        <v>39</v>
      </c>
      <c r="S114" t="s">
        <v>195</v>
      </c>
      <c r="T114" t="s">
        <v>196</v>
      </c>
      <c r="U114" t="s">
        <v>200</v>
      </c>
      <c r="V114" t="s">
        <v>201</v>
      </c>
      <c r="W114" t="s">
        <v>202</v>
      </c>
    </row>
    <row r="115" spans="1:23" x14ac:dyDescent="0.25">
      <c r="A115">
        <v>57</v>
      </c>
      <c r="B115">
        <v>1.00805301610959</v>
      </c>
      <c r="C115" t="s">
        <v>493</v>
      </c>
      <c r="D115">
        <v>0.143365967276327</v>
      </c>
      <c r="E115">
        <v>0.18637575745922499</v>
      </c>
      <c r="F115">
        <v>0.19093153526665199</v>
      </c>
      <c r="G115" t="s">
        <v>194</v>
      </c>
      <c r="H115">
        <v>42.930999999999997</v>
      </c>
      <c r="I115">
        <v>28.251999999999999</v>
      </c>
      <c r="J115">
        <v>43.027999999999999</v>
      </c>
      <c r="K115">
        <v>42.17</v>
      </c>
      <c r="L115" t="s">
        <v>39</v>
      </c>
      <c r="M115" t="s">
        <v>490</v>
      </c>
      <c r="N115" t="s">
        <v>491</v>
      </c>
      <c r="O115" t="s">
        <v>494</v>
      </c>
      <c r="P115" t="s">
        <v>495</v>
      </c>
      <c r="Q115" t="s">
        <v>496</v>
      </c>
      <c r="R115" t="s">
        <v>39</v>
      </c>
      <c r="S115" t="s">
        <v>195</v>
      </c>
      <c r="T115" t="s">
        <v>196</v>
      </c>
      <c r="U115" t="s">
        <v>200</v>
      </c>
      <c r="V115" t="s">
        <v>201</v>
      </c>
      <c r="W115" t="s">
        <v>202</v>
      </c>
    </row>
    <row r="116" spans="1:23" x14ac:dyDescent="0.25">
      <c r="A116">
        <v>58</v>
      </c>
      <c r="B116">
        <v>-1.03695311321006</v>
      </c>
      <c r="C116" t="s">
        <v>497</v>
      </c>
      <c r="D116">
        <v>0.14357804757313999</v>
      </c>
      <c r="E116">
        <v>0.186651461845082</v>
      </c>
      <c r="F116">
        <v>0.19125564217070501</v>
      </c>
      <c r="G116" t="s">
        <v>498</v>
      </c>
      <c r="H116">
        <v>2.59</v>
      </c>
      <c r="I116">
        <v>29.283999999999999</v>
      </c>
      <c r="J116">
        <v>0.372</v>
      </c>
      <c r="K116">
        <v>20.465</v>
      </c>
      <c r="L116" t="s">
        <v>39</v>
      </c>
      <c r="M116" t="s">
        <v>86</v>
      </c>
      <c r="N116" t="s">
        <v>27</v>
      </c>
      <c r="O116" t="s">
        <v>27</v>
      </c>
      <c r="P116" t="s">
        <v>27</v>
      </c>
      <c r="Q116" t="s">
        <v>499</v>
      </c>
      <c r="R116" t="s">
        <v>39</v>
      </c>
      <c r="S116" t="s">
        <v>40</v>
      </c>
      <c r="T116" t="s">
        <v>41</v>
      </c>
      <c r="U116" t="s">
        <v>42</v>
      </c>
      <c r="V116" t="s">
        <v>500</v>
      </c>
      <c r="W116" t="s">
        <v>501</v>
      </c>
    </row>
    <row r="117" spans="1:23" x14ac:dyDescent="0.25">
      <c r="A117">
        <v>58</v>
      </c>
      <c r="B117">
        <v>-1.03695311321006</v>
      </c>
      <c r="C117" t="s">
        <v>502</v>
      </c>
      <c r="D117">
        <v>0.14357804757313999</v>
      </c>
      <c r="E117">
        <v>0.186651461845082</v>
      </c>
      <c r="F117">
        <v>0.19832313356790199</v>
      </c>
      <c r="G117" t="s">
        <v>498</v>
      </c>
      <c r="H117">
        <v>31.873999999999999</v>
      </c>
      <c r="I117">
        <v>29.283999999999999</v>
      </c>
      <c r="J117">
        <v>31.873999999999999</v>
      </c>
      <c r="K117">
        <v>31.873999999999999</v>
      </c>
      <c r="L117" t="s">
        <v>39</v>
      </c>
      <c r="M117" t="s">
        <v>86</v>
      </c>
      <c r="N117" t="s">
        <v>87</v>
      </c>
      <c r="O117" t="s">
        <v>503</v>
      </c>
      <c r="P117" t="s">
        <v>504</v>
      </c>
      <c r="Q117" t="s">
        <v>505</v>
      </c>
      <c r="R117" t="s">
        <v>39</v>
      </c>
      <c r="S117" t="s">
        <v>40</v>
      </c>
      <c r="T117" t="s">
        <v>41</v>
      </c>
      <c r="U117" t="s">
        <v>42</v>
      </c>
      <c r="V117" t="s">
        <v>500</v>
      </c>
      <c r="W117" t="s">
        <v>501</v>
      </c>
    </row>
    <row r="118" spans="1:23" x14ac:dyDescent="0.25">
      <c r="A118">
        <v>59</v>
      </c>
      <c r="B118">
        <v>-1.0279264382739</v>
      </c>
      <c r="C118" t="s">
        <v>506</v>
      </c>
      <c r="D118">
        <v>0.14420090653543699</v>
      </c>
      <c r="E118">
        <v>0.187461178496068</v>
      </c>
      <c r="F118">
        <v>0.202908676639833</v>
      </c>
      <c r="G118" t="s">
        <v>507</v>
      </c>
      <c r="H118">
        <v>15.782500000000001</v>
      </c>
      <c r="I118">
        <v>28.323499999999999</v>
      </c>
      <c r="J118">
        <v>3.0369999999999999</v>
      </c>
      <c r="K118">
        <v>28.527999999999999</v>
      </c>
      <c r="L118" t="s">
        <v>39</v>
      </c>
      <c r="M118" t="s">
        <v>256</v>
      </c>
      <c r="N118" t="s">
        <v>27</v>
      </c>
      <c r="O118" t="s">
        <v>27</v>
      </c>
      <c r="P118" t="s">
        <v>27</v>
      </c>
      <c r="Q118" t="s">
        <v>508</v>
      </c>
      <c r="R118" t="s">
        <v>39</v>
      </c>
      <c r="S118" t="s">
        <v>256</v>
      </c>
      <c r="T118" t="s">
        <v>509</v>
      </c>
      <c r="U118" t="s">
        <v>510</v>
      </c>
      <c r="V118" t="s">
        <v>511</v>
      </c>
      <c r="W118" t="s">
        <v>512</v>
      </c>
    </row>
    <row r="119" spans="1:23" x14ac:dyDescent="0.25">
      <c r="A119">
        <v>59</v>
      </c>
      <c r="B119">
        <v>-1.0279264382739</v>
      </c>
      <c r="C119" t="s">
        <v>385</v>
      </c>
      <c r="D119">
        <v>0.14420090653543699</v>
      </c>
      <c r="E119">
        <v>0.187461178496068</v>
      </c>
      <c r="F119">
        <v>0.20857519327325399</v>
      </c>
      <c r="G119" t="s">
        <v>507</v>
      </c>
      <c r="H119">
        <v>44.106000000000002</v>
      </c>
      <c r="I119">
        <v>28.323499999999999</v>
      </c>
      <c r="J119">
        <v>44.273000000000003</v>
      </c>
      <c r="K119">
        <v>42.484999999999999</v>
      </c>
      <c r="L119" t="s">
        <v>39</v>
      </c>
      <c r="M119" t="s">
        <v>256</v>
      </c>
      <c r="N119" t="s">
        <v>386</v>
      </c>
      <c r="O119" t="s">
        <v>387</v>
      </c>
      <c r="P119" t="s">
        <v>388</v>
      </c>
      <c r="Q119" t="s">
        <v>389</v>
      </c>
      <c r="R119" t="s">
        <v>39</v>
      </c>
      <c r="S119" t="s">
        <v>256</v>
      </c>
      <c r="T119" t="s">
        <v>509</v>
      </c>
      <c r="U119" t="s">
        <v>510</v>
      </c>
      <c r="V119" t="s">
        <v>511</v>
      </c>
      <c r="W119" t="s">
        <v>512</v>
      </c>
    </row>
    <row r="120" spans="1:23" x14ac:dyDescent="0.25">
      <c r="A120">
        <v>60</v>
      </c>
      <c r="B120">
        <v>1.0666784775184099</v>
      </c>
      <c r="C120" t="s">
        <v>513</v>
      </c>
      <c r="D120">
        <v>0.14483757901123301</v>
      </c>
      <c r="E120">
        <v>0.18828885271460299</v>
      </c>
      <c r="F120">
        <v>0.20590674508720899</v>
      </c>
      <c r="G120" t="s">
        <v>514</v>
      </c>
      <c r="H120">
        <v>74.358000000000004</v>
      </c>
      <c r="I120">
        <v>57.62</v>
      </c>
      <c r="J120">
        <v>74.358999999999995</v>
      </c>
      <c r="K120">
        <v>60.968000000000004</v>
      </c>
      <c r="L120" t="s">
        <v>72</v>
      </c>
      <c r="M120" t="s">
        <v>73</v>
      </c>
      <c r="N120" t="s">
        <v>27</v>
      </c>
      <c r="O120" t="s">
        <v>27</v>
      </c>
      <c r="P120" t="s">
        <v>27</v>
      </c>
      <c r="Q120" t="s">
        <v>515</v>
      </c>
      <c r="R120" t="s">
        <v>72</v>
      </c>
      <c r="S120" t="s">
        <v>73</v>
      </c>
      <c r="T120" t="s">
        <v>27</v>
      </c>
      <c r="U120" t="s">
        <v>27</v>
      </c>
      <c r="V120" t="s">
        <v>27</v>
      </c>
      <c r="W120" t="s">
        <v>516</v>
      </c>
    </row>
    <row r="121" spans="1:23" x14ac:dyDescent="0.25">
      <c r="A121">
        <v>60</v>
      </c>
      <c r="B121">
        <v>1.0666784775184099</v>
      </c>
      <c r="C121" t="s">
        <v>517</v>
      </c>
      <c r="D121">
        <v>0.14483757901123301</v>
      </c>
      <c r="E121">
        <v>0.18828885271460299</v>
      </c>
      <c r="F121">
        <v>0.219636293360395</v>
      </c>
      <c r="G121" t="s">
        <v>514</v>
      </c>
      <c r="H121">
        <v>16.738</v>
      </c>
      <c r="I121">
        <v>57.62</v>
      </c>
      <c r="J121">
        <v>16.738</v>
      </c>
      <c r="K121">
        <v>16.738</v>
      </c>
      <c r="L121" t="s">
        <v>72</v>
      </c>
      <c r="M121" t="s">
        <v>73</v>
      </c>
      <c r="N121" t="s">
        <v>146</v>
      </c>
      <c r="O121" t="s">
        <v>518</v>
      </c>
      <c r="P121" t="s">
        <v>519</v>
      </c>
      <c r="Q121" t="s">
        <v>520</v>
      </c>
      <c r="R121" t="s">
        <v>72</v>
      </c>
      <c r="S121" t="s">
        <v>73</v>
      </c>
      <c r="T121" t="s">
        <v>27</v>
      </c>
      <c r="U121" t="s">
        <v>27</v>
      </c>
      <c r="V121" t="s">
        <v>27</v>
      </c>
      <c r="W121" t="s">
        <v>516</v>
      </c>
    </row>
    <row r="122" spans="1:23" x14ac:dyDescent="0.25">
      <c r="A122">
        <v>61</v>
      </c>
      <c r="B122">
        <v>-1.1297479801939301</v>
      </c>
      <c r="C122" t="s">
        <v>521</v>
      </c>
      <c r="D122">
        <v>0.14567209284277</v>
      </c>
      <c r="E122">
        <v>0.18937372069560099</v>
      </c>
      <c r="F122">
        <v>0.22042332105555601</v>
      </c>
      <c r="G122" t="s">
        <v>522</v>
      </c>
      <c r="H122">
        <v>73.123999999999995</v>
      </c>
      <c r="I122">
        <v>24.648499999999999</v>
      </c>
      <c r="J122">
        <v>73.123999999999995</v>
      </c>
      <c r="K122">
        <v>73.123999999999995</v>
      </c>
      <c r="L122" t="s">
        <v>25</v>
      </c>
      <c r="M122" t="s">
        <v>29</v>
      </c>
      <c r="N122" t="s">
        <v>523</v>
      </c>
      <c r="O122" t="s">
        <v>524</v>
      </c>
      <c r="P122" t="s">
        <v>525</v>
      </c>
      <c r="Q122" t="s">
        <v>526</v>
      </c>
      <c r="R122" t="s">
        <v>25</v>
      </c>
      <c r="S122" t="s">
        <v>61</v>
      </c>
      <c r="T122" t="s">
        <v>63</v>
      </c>
      <c r="U122" t="s">
        <v>527</v>
      </c>
      <c r="V122" t="s">
        <v>528</v>
      </c>
      <c r="W122" t="s">
        <v>529</v>
      </c>
    </row>
    <row r="123" spans="1:23" x14ac:dyDescent="0.25">
      <c r="A123">
        <v>61</v>
      </c>
      <c r="B123">
        <v>-1.1297479801939301</v>
      </c>
      <c r="C123" t="s">
        <v>530</v>
      </c>
      <c r="D123">
        <v>0.14567209284277</v>
      </c>
      <c r="E123">
        <v>0.18937372069560099</v>
      </c>
      <c r="F123">
        <v>0.19510840020950401</v>
      </c>
      <c r="G123" t="s">
        <v>522</v>
      </c>
      <c r="H123">
        <v>48.475499999999997</v>
      </c>
      <c r="I123">
        <v>24.648499999999999</v>
      </c>
      <c r="J123">
        <v>55.371000000000002</v>
      </c>
      <c r="K123">
        <v>60.957000000000001</v>
      </c>
      <c r="L123" t="s">
        <v>25</v>
      </c>
      <c r="M123" t="s">
        <v>29</v>
      </c>
      <c r="N123" t="s">
        <v>27</v>
      </c>
      <c r="O123" t="s">
        <v>27</v>
      </c>
      <c r="P123" t="s">
        <v>27</v>
      </c>
      <c r="Q123" t="s">
        <v>531</v>
      </c>
      <c r="R123" t="s">
        <v>25</v>
      </c>
      <c r="S123" t="s">
        <v>61</v>
      </c>
      <c r="T123" t="s">
        <v>63</v>
      </c>
      <c r="U123" t="s">
        <v>527</v>
      </c>
      <c r="V123" t="s">
        <v>528</v>
      </c>
      <c r="W123" t="s">
        <v>529</v>
      </c>
    </row>
    <row r="125" spans="1:23" x14ac:dyDescent="0.25">
      <c r="C125" t="s">
        <v>564</v>
      </c>
      <c r="D125">
        <f>AVERAGE(D2:D124)</f>
        <v>8.380732122865181E-2</v>
      </c>
    </row>
    <row r="126" spans="1:23" x14ac:dyDescent="0.25">
      <c r="C126" t="s">
        <v>554</v>
      </c>
      <c r="D126">
        <f>MEDIAN(D2:D123)</f>
        <v>7.7449856957752902E-2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2" sqref="A2:XFD2"/>
    </sheetView>
  </sheetViews>
  <sheetFormatPr defaultRowHeight="15" x14ac:dyDescent="0.25"/>
  <cols>
    <col min="1" max="1" width="15.5703125" customWidth="1"/>
    <col min="2" max="2" width="17" customWidth="1"/>
    <col min="3" max="3" width="16.85546875" customWidth="1"/>
  </cols>
  <sheetData>
    <row r="1" spans="1:3" x14ac:dyDescent="0.25">
      <c r="A1" t="s">
        <v>532</v>
      </c>
      <c r="B1" t="s">
        <v>533</v>
      </c>
      <c r="C1" t="s">
        <v>534</v>
      </c>
    </row>
    <row r="2" spans="1:3" x14ac:dyDescent="0.25">
      <c r="A2" t="s">
        <v>535</v>
      </c>
      <c r="B2">
        <v>1.1927999999999999E-2</v>
      </c>
      <c r="C2">
        <v>1.5020000000000001E-3</v>
      </c>
    </row>
    <row r="3" spans="1:3" x14ac:dyDescent="0.25">
      <c r="A3" t="s">
        <v>25</v>
      </c>
      <c r="B3">
        <v>0.23788500000000001</v>
      </c>
      <c r="C3">
        <v>7.3685E-2</v>
      </c>
    </row>
    <row r="4" spans="1:3" x14ac:dyDescent="0.25">
      <c r="A4" t="s">
        <v>39</v>
      </c>
      <c r="B4">
        <v>1</v>
      </c>
      <c r="C4">
        <v>1</v>
      </c>
    </row>
    <row r="5" spans="1:3" x14ac:dyDescent="0.25">
      <c r="A5" t="s">
        <v>72</v>
      </c>
      <c r="B5">
        <v>7.0755999999999999E-2</v>
      </c>
      <c r="C5">
        <v>1.2433E-2</v>
      </c>
    </row>
    <row r="6" spans="1:3" x14ac:dyDescent="0.25">
      <c r="A6" t="s">
        <v>361</v>
      </c>
      <c r="B6">
        <v>1</v>
      </c>
      <c r="C6">
        <v>1</v>
      </c>
    </row>
    <row r="7" spans="1:3" x14ac:dyDescent="0.25">
      <c r="A7" t="s">
        <v>406</v>
      </c>
      <c r="B7">
        <v>1</v>
      </c>
      <c r="C7">
        <v>1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4"/>
  <sheetViews>
    <sheetView workbookViewId="0">
      <selection activeCell="G27" sqref="G27"/>
    </sheetView>
  </sheetViews>
  <sheetFormatPr defaultRowHeight="15" x14ac:dyDescent="0.25"/>
  <cols>
    <col min="4" max="4" width="12.85546875" customWidth="1"/>
    <col min="8" max="8" width="13.140625" customWidth="1"/>
    <col min="9" max="9" width="12.5703125" customWidth="1"/>
    <col min="10" max="10" width="11.28515625" bestFit="1" customWidth="1"/>
    <col min="15" max="15" width="12.85546875" customWidth="1"/>
    <col min="21" max="21" width="12.85546875" customWidth="1"/>
    <col min="28" max="28" width="12.85546875" customWidth="1"/>
  </cols>
  <sheetData>
    <row r="1" spans="1:31" x14ac:dyDescent="0.25">
      <c r="A1" t="s">
        <v>536</v>
      </c>
      <c r="B1" t="s">
        <v>537</v>
      </c>
      <c r="C1" t="s">
        <v>538</v>
      </c>
      <c r="D1" t="s">
        <v>539</v>
      </c>
      <c r="H1" s="1" t="s">
        <v>550</v>
      </c>
      <c r="I1" t="s">
        <v>551</v>
      </c>
      <c r="K1" t="s">
        <v>552</v>
      </c>
      <c r="M1" t="s">
        <v>537</v>
      </c>
      <c r="N1" t="s">
        <v>538</v>
      </c>
      <c r="O1" t="s">
        <v>539</v>
      </c>
      <c r="Q1" t="s">
        <v>553</v>
      </c>
      <c r="S1" t="s">
        <v>537</v>
      </c>
      <c r="T1" t="s">
        <v>538</v>
      </c>
      <c r="U1" t="s">
        <v>539</v>
      </c>
      <c r="W1" t="s">
        <v>25</v>
      </c>
      <c r="X1" t="s">
        <v>537</v>
      </c>
      <c r="Y1" t="s">
        <v>538</v>
      </c>
      <c r="Z1" t="s">
        <v>539</v>
      </c>
      <c r="AB1" t="s">
        <v>72</v>
      </c>
      <c r="AC1" t="s">
        <v>537</v>
      </c>
      <c r="AD1" t="s">
        <v>538</v>
      </c>
      <c r="AE1" t="s">
        <v>539</v>
      </c>
    </row>
    <row r="2" spans="1:31" x14ac:dyDescent="0.25">
      <c r="A2">
        <v>1</v>
      </c>
      <c r="B2">
        <v>1.146075</v>
      </c>
      <c r="C2" t="s">
        <v>540</v>
      </c>
      <c r="D2" t="s">
        <v>25</v>
      </c>
      <c r="H2" s="2" t="s">
        <v>541</v>
      </c>
      <c r="I2" s="3">
        <v>19</v>
      </c>
      <c r="M2">
        <v>-1.136981</v>
      </c>
      <c r="N2" t="s">
        <v>541</v>
      </c>
      <c r="O2" t="s">
        <v>25</v>
      </c>
      <c r="S2">
        <v>-1.1638550000000001</v>
      </c>
      <c r="T2" t="s">
        <v>541</v>
      </c>
      <c r="U2" t="s">
        <v>72</v>
      </c>
      <c r="X2">
        <v>-1.136981</v>
      </c>
      <c r="Y2" t="s">
        <v>541</v>
      </c>
      <c r="Z2" t="s">
        <v>25</v>
      </c>
      <c r="AC2">
        <v>-1.1638550000000001</v>
      </c>
      <c r="AD2" t="s">
        <v>541</v>
      </c>
      <c r="AE2" t="s">
        <v>72</v>
      </c>
    </row>
    <row r="3" spans="1:31" x14ac:dyDescent="0.25">
      <c r="A3">
        <v>2</v>
      </c>
      <c r="B3">
        <v>-1.0442469999999999</v>
      </c>
      <c r="C3" t="s">
        <v>541</v>
      </c>
      <c r="D3" t="s">
        <v>39</v>
      </c>
      <c r="H3" s="2" t="s">
        <v>540</v>
      </c>
      <c r="I3" s="3">
        <v>39</v>
      </c>
      <c r="M3">
        <v>-1.129748</v>
      </c>
      <c r="N3" t="s">
        <v>541</v>
      </c>
      <c r="O3" t="s">
        <v>25</v>
      </c>
      <c r="S3">
        <v>-1.136981</v>
      </c>
      <c r="T3" t="s">
        <v>541</v>
      </c>
      <c r="U3" t="s">
        <v>25</v>
      </c>
      <c r="X3">
        <v>-1.129748</v>
      </c>
      <c r="Y3" t="s">
        <v>541</v>
      </c>
      <c r="Z3" t="s">
        <v>25</v>
      </c>
      <c r="AC3">
        <v>-1.0982499999999999</v>
      </c>
      <c r="AD3" t="s">
        <v>541</v>
      </c>
      <c r="AE3" t="s">
        <v>72</v>
      </c>
    </row>
    <row r="4" spans="1:31" x14ac:dyDescent="0.25">
      <c r="A4">
        <v>3</v>
      </c>
      <c r="B4">
        <v>1.0520529999999999</v>
      </c>
      <c r="C4" t="s">
        <v>540</v>
      </c>
      <c r="D4" t="s">
        <v>25</v>
      </c>
      <c r="H4" s="2" t="s">
        <v>549</v>
      </c>
      <c r="I4" s="3">
        <v>58</v>
      </c>
      <c r="M4">
        <v>-1.0484389999999999</v>
      </c>
      <c r="N4" t="s">
        <v>541</v>
      </c>
      <c r="O4" t="s">
        <v>25</v>
      </c>
      <c r="S4">
        <v>-1.129748</v>
      </c>
      <c r="T4" t="s">
        <v>541</v>
      </c>
      <c r="U4" t="s">
        <v>25</v>
      </c>
      <c r="X4">
        <v>-1.0484389999999999</v>
      </c>
      <c r="Y4" t="s">
        <v>541</v>
      </c>
      <c r="Z4" t="s">
        <v>25</v>
      </c>
      <c r="AC4">
        <v>-1.097</v>
      </c>
      <c r="AD4" t="s">
        <v>541</v>
      </c>
      <c r="AE4" t="s">
        <v>72</v>
      </c>
    </row>
    <row r="5" spans="1:31" x14ac:dyDescent="0.25">
      <c r="A5">
        <v>4</v>
      </c>
      <c r="B5">
        <v>-1.136981</v>
      </c>
      <c r="C5" t="s">
        <v>541</v>
      </c>
      <c r="D5" t="s">
        <v>25</v>
      </c>
      <c r="M5">
        <v>-1.038729</v>
      </c>
      <c r="N5" t="s">
        <v>541</v>
      </c>
      <c r="O5" t="s">
        <v>25</v>
      </c>
      <c r="S5">
        <v>-1.0982499999999999</v>
      </c>
      <c r="T5" t="s">
        <v>541</v>
      </c>
      <c r="U5" t="s">
        <v>72</v>
      </c>
      <c r="X5">
        <v>-1.038729</v>
      </c>
      <c r="Y5" t="s">
        <v>541</v>
      </c>
      <c r="Z5" t="s">
        <v>25</v>
      </c>
      <c r="AC5">
        <v>-1.067782</v>
      </c>
      <c r="AD5" t="s">
        <v>541</v>
      </c>
      <c r="AE5" t="s">
        <v>72</v>
      </c>
    </row>
    <row r="6" spans="1:31" x14ac:dyDescent="0.25">
      <c r="A6">
        <v>5</v>
      </c>
      <c r="B6">
        <v>1.0829070000000001</v>
      </c>
      <c r="C6" t="s">
        <v>540</v>
      </c>
      <c r="D6" t="s">
        <v>72</v>
      </c>
      <c r="M6">
        <v>-1.02305</v>
      </c>
      <c r="N6" t="s">
        <v>541</v>
      </c>
      <c r="O6" t="s">
        <v>25</v>
      </c>
      <c r="S6">
        <v>-1.097</v>
      </c>
      <c r="T6" t="s">
        <v>541</v>
      </c>
      <c r="U6" t="s">
        <v>72</v>
      </c>
      <c r="X6">
        <v>-1.02305</v>
      </c>
      <c r="Y6" t="s">
        <v>541</v>
      </c>
      <c r="Z6" t="s">
        <v>25</v>
      </c>
      <c r="AC6">
        <v>-1.038886</v>
      </c>
      <c r="AD6" t="s">
        <v>541</v>
      </c>
      <c r="AE6" t="s">
        <v>72</v>
      </c>
    </row>
    <row r="7" spans="1:31" x14ac:dyDescent="0.25">
      <c r="A7">
        <v>6</v>
      </c>
      <c r="B7">
        <v>1.5090509999999999</v>
      </c>
      <c r="C7" t="s">
        <v>540</v>
      </c>
      <c r="D7" t="s">
        <v>25</v>
      </c>
      <c r="M7">
        <v>-1.0021059999999999</v>
      </c>
      <c r="N7" t="s">
        <v>541</v>
      </c>
      <c r="O7" t="s">
        <v>25</v>
      </c>
      <c r="S7">
        <v>-1.067782</v>
      </c>
      <c r="T7" t="s">
        <v>541</v>
      </c>
      <c r="U7" t="s">
        <v>72</v>
      </c>
      <c r="X7">
        <v>-1.0021059999999999</v>
      </c>
      <c r="Y7" t="s">
        <v>541</v>
      </c>
      <c r="Z7" t="s">
        <v>25</v>
      </c>
      <c r="AC7">
        <v>-1.0239069999999999</v>
      </c>
      <c r="AD7" t="s">
        <v>541</v>
      </c>
      <c r="AE7" t="s">
        <v>72</v>
      </c>
    </row>
    <row r="8" spans="1:31" x14ac:dyDescent="0.25">
      <c r="A8">
        <v>7</v>
      </c>
      <c r="B8">
        <v>1.0291669999999999</v>
      </c>
      <c r="C8" t="s">
        <v>540</v>
      </c>
      <c r="D8" t="s">
        <v>39</v>
      </c>
      <c r="M8">
        <v>1.0019169999999999</v>
      </c>
      <c r="N8" t="s">
        <v>540</v>
      </c>
      <c r="O8" t="s">
        <v>25</v>
      </c>
      <c r="S8">
        <v>-1.0484389999999999</v>
      </c>
      <c r="T8" t="s">
        <v>541</v>
      </c>
      <c r="U8" t="s">
        <v>25</v>
      </c>
      <c r="X8">
        <v>1.0019169999999999</v>
      </c>
      <c r="Y8" t="s">
        <v>540</v>
      </c>
      <c r="Z8" t="s">
        <v>25</v>
      </c>
      <c r="AC8">
        <v>-1.022019</v>
      </c>
      <c r="AD8" t="s">
        <v>541</v>
      </c>
      <c r="AE8" t="s">
        <v>72</v>
      </c>
    </row>
    <row r="9" spans="1:31" x14ac:dyDescent="0.25">
      <c r="A9">
        <v>8</v>
      </c>
      <c r="B9">
        <v>1.294522</v>
      </c>
      <c r="C9" t="s">
        <v>540</v>
      </c>
      <c r="D9" t="s">
        <v>72</v>
      </c>
      <c r="M9">
        <v>1.019757</v>
      </c>
      <c r="N9" t="s">
        <v>540</v>
      </c>
      <c r="O9" t="s">
        <v>25</v>
      </c>
      <c r="S9">
        <v>-1.0442469999999999</v>
      </c>
      <c r="T9" t="s">
        <v>541</v>
      </c>
      <c r="U9" t="s">
        <v>39</v>
      </c>
      <c r="X9">
        <v>1.019757</v>
      </c>
      <c r="Y9" t="s">
        <v>540</v>
      </c>
      <c r="Z9" t="s">
        <v>25</v>
      </c>
      <c r="AC9">
        <v>-1.0160279999999999</v>
      </c>
      <c r="AD9" t="s">
        <v>541</v>
      </c>
      <c r="AE9" t="s">
        <v>72</v>
      </c>
    </row>
    <row r="10" spans="1:31" x14ac:dyDescent="0.25">
      <c r="A10">
        <v>9</v>
      </c>
      <c r="B10">
        <v>1.095618</v>
      </c>
      <c r="C10" t="s">
        <v>540</v>
      </c>
      <c r="D10" t="s">
        <v>72</v>
      </c>
      <c r="M10">
        <v>1.031072</v>
      </c>
      <c r="N10" t="s">
        <v>540</v>
      </c>
      <c r="O10" t="s">
        <v>25</v>
      </c>
      <c r="S10">
        <v>-1.038886</v>
      </c>
      <c r="T10" t="s">
        <v>541</v>
      </c>
      <c r="U10" t="s">
        <v>72</v>
      </c>
      <c r="X10">
        <v>1.031072</v>
      </c>
      <c r="Y10" t="s">
        <v>540</v>
      </c>
      <c r="Z10" t="s">
        <v>25</v>
      </c>
      <c r="AC10">
        <v>-1.0102009999999999</v>
      </c>
      <c r="AD10" t="s">
        <v>541</v>
      </c>
      <c r="AE10" t="s">
        <v>72</v>
      </c>
    </row>
    <row r="11" spans="1:31" x14ac:dyDescent="0.25">
      <c r="A11">
        <v>10</v>
      </c>
      <c r="B11">
        <v>1.0626</v>
      </c>
      <c r="C11" t="s">
        <v>540</v>
      </c>
      <c r="D11" t="s">
        <v>72</v>
      </c>
      <c r="M11">
        <v>1.0520529999999999</v>
      </c>
      <c r="N11" t="s">
        <v>540</v>
      </c>
      <c r="O11" t="s">
        <v>25</v>
      </c>
      <c r="S11">
        <v>-1.038729</v>
      </c>
      <c r="T11" t="s">
        <v>541</v>
      </c>
      <c r="U11" t="s">
        <v>25</v>
      </c>
      <c r="X11">
        <v>1.0520529999999999</v>
      </c>
      <c r="Y11" t="s">
        <v>540</v>
      </c>
      <c r="Z11" t="s">
        <v>25</v>
      </c>
      <c r="AC11">
        <v>-1.0052589999999999</v>
      </c>
      <c r="AD11" t="s">
        <v>541</v>
      </c>
      <c r="AE11" t="s">
        <v>72</v>
      </c>
    </row>
    <row r="12" spans="1:31" x14ac:dyDescent="0.25">
      <c r="A12">
        <v>11</v>
      </c>
      <c r="B12">
        <v>1.322063</v>
      </c>
      <c r="C12" t="s">
        <v>540</v>
      </c>
      <c r="D12" t="s">
        <v>72</v>
      </c>
      <c r="M12">
        <v>1.080837</v>
      </c>
      <c r="N12" t="s">
        <v>540</v>
      </c>
      <c r="O12" t="s">
        <v>25</v>
      </c>
      <c r="S12">
        <v>-1.036953</v>
      </c>
      <c r="T12" t="s">
        <v>541</v>
      </c>
      <c r="U12" t="s">
        <v>39</v>
      </c>
      <c r="X12">
        <v>1.080837</v>
      </c>
      <c r="Y12" t="s">
        <v>540</v>
      </c>
      <c r="Z12" t="s">
        <v>25</v>
      </c>
      <c r="AC12">
        <v>1.005995</v>
      </c>
      <c r="AD12" t="s">
        <v>540</v>
      </c>
      <c r="AE12" t="s">
        <v>72</v>
      </c>
    </row>
    <row r="13" spans="1:31" x14ac:dyDescent="0.25">
      <c r="A13">
        <v>12</v>
      </c>
      <c r="B13">
        <v>1.080837</v>
      </c>
      <c r="C13" t="s">
        <v>540</v>
      </c>
      <c r="D13" t="s">
        <v>25</v>
      </c>
      <c r="M13">
        <v>1.0842510000000001</v>
      </c>
      <c r="N13" t="s">
        <v>540</v>
      </c>
      <c r="O13" t="s">
        <v>25</v>
      </c>
      <c r="S13">
        <v>-1.0279259999999999</v>
      </c>
      <c r="T13" t="s">
        <v>541</v>
      </c>
      <c r="U13" t="s">
        <v>39</v>
      </c>
      <c r="X13">
        <v>1.0842510000000001</v>
      </c>
      <c r="Y13" t="s">
        <v>540</v>
      </c>
      <c r="Z13" t="s">
        <v>25</v>
      </c>
      <c r="AC13">
        <v>1.016151</v>
      </c>
      <c r="AD13" t="s">
        <v>540</v>
      </c>
      <c r="AE13" t="s">
        <v>72</v>
      </c>
    </row>
    <row r="14" spans="1:31" x14ac:dyDescent="0.25">
      <c r="A14">
        <v>13</v>
      </c>
      <c r="B14">
        <v>-1.0484389999999999</v>
      </c>
      <c r="C14" t="s">
        <v>541</v>
      </c>
      <c r="D14" t="s">
        <v>25</v>
      </c>
      <c r="M14">
        <v>1.0848610000000001</v>
      </c>
      <c r="N14" t="s">
        <v>540</v>
      </c>
      <c r="O14" t="s">
        <v>25</v>
      </c>
      <c r="S14">
        <v>-1.0239069999999999</v>
      </c>
      <c r="T14" t="s">
        <v>541</v>
      </c>
      <c r="U14" t="s">
        <v>72</v>
      </c>
      <c r="X14">
        <v>1.0848610000000001</v>
      </c>
      <c r="Y14" t="s">
        <v>540</v>
      </c>
      <c r="Z14" t="s">
        <v>25</v>
      </c>
      <c r="AC14">
        <v>1.0174030000000001</v>
      </c>
      <c r="AD14" t="s">
        <v>540</v>
      </c>
      <c r="AE14" t="s">
        <v>72</v>
      </c>
    </row>
    <row r="15" spans="1:31" x14ac:dyDescent="0.25">
      <c r="A15">
        <v>14</v>
      </c>
      <c r="B15">
        <v>1.1438919999999999</v>
      </c>
      <c r="C15" t="s">
        <v>540</v>
      </c>
      <c r="D15" t="s">
        <v>72</v>
      </c>
      <c r="M15">
        <v>1.146075</v>
      </c>
      <c r="N15" t="s">
        <v>540</v>
      </c>
      <c r="O15" t="s">
        <v>25</v>
      </c>
      <c r="S15">
        <v>-1.02305</v>
      </c>
      <c r="T15" t="s">
        <v>541</v>
      </c>
      <c r="U15" t="s">
        <v>25</v>
      </c>
      <c r="X15">
        <v>1.146075</v>
      </c>
      <c r="Y15" t="s">
        <v>540</v>
      </c>
      <c r="Z15" t="s">
        <v>25</v>
      </c>
      <c r="AC15">
        <v>1.026772</v>
      </c>
      <c r="AD15" t="s">
        <v>540</v>
      </c>
      <c r="AE15" t="s">
        <v>72</v>
      </c>
    </row>
    <row r="16" spans="1:31" x14ac:dyDescent="0.25">
      <c r="A16">
        <v>15</v>
      </c>
      <c r="B16">
        <v>1.1609259999999999</v>
      </c>
      <c r="C16" t="s">
        <v>540</v>
      </c>
      <c r="D16" t="s">
        <v>25</v>
      </c>
      <c r="M16">
        <v>1.1609259999999999</v>
      </c>
      <c r="N16" t="s">
        <v>540</v>
      </c>
      <c r="O16" t="s">
        <v>25</v>
      </c>
      <c r="S16">
        <v>-1.022019</v>
      </c>
      <c r="T16" t="s">
        <v>541</v>
      </c>
      <c r="U16" t="s">
        <v>72</v>
      </c>
      <c r="X16">
        <v>1.1609259999999999</v>
      </c>
      <c r="Y16" t="s">
        <v>540</v>
      </c>
      <c r="Z16" t="s">
        <v>25</v>
      </c>
      <c r="AC16">
        <v>1.0276650000000001</v>
      </c>
      <c r="AD16" t="s">
        <v>540</v>
      </c>
      <c r="AE16" t="s">
        <v>72</v>
      </c>
    </row>
    <row r="17" spans="1:31" x14ac:dyDescent="0.25">
      <c r="A17">
        <v>16</v>
      </c>
      <c r="B17">
        <v>1.258116</v>
      </c>
      <c r="C17" t="s">
        <v>540</v>
      </c>
      <c r="D17" t="s">
        <v>25</v>
      </c>
      <c r="M17">
        <v>1.1854640000000001</v>
      </c>
      <c r="N17" t="s">
        <v>540</v>
      </c>
      <c r="O17" t="s">
        <v>25</v>
      </c>
      <c r="S17">
        <v>-1.0160279999999999</v>
      </c>
      <c r="T17" t="s">
        <v>541</v>
      </c>
      <c r="U17" t="s">
        <v>72</v>
      </c>
      <c r="X17">
        <v>1.1854640000000001</v>
      </c>
      <c r="Y17" t="s">
        <v>540</v>
      </c>
      <c r="Z17" t="s">
        <v>25</v>
      </c>
      <c r="AC17">
        <v>1.0328839999999999</v>
      </c>
      <c r="AD17" t="s">
        <v>540</v>
      </c>
      <c r="AE17" t="s">
        <v>72</v>
      </c>
    </row>
    <row r="18" spans="1:31" x14ac:dyDescent="0.25">
      <c r="A18">
        <v>17</v>
      </c>
      <c r="B18">
        <v>-1.02305</v>
      </c>
      <c r="C18" t="s">
        <v>541</v>
      </c>
      <c r="D18" t="s">
        <v>25</v>
      </c>
      <c r="M18">
        <v>1.258116</v>
      </c>
      <c r="N18" t="s">
        <v>540</v>
      </c>
      <c r="O18" t="s">
        <v>25</v>
      </c>
      <c r="S18">
        <v>-1.0102009999999999</v>
      </c>
      <c r="T18" t="s">
        <v>541</v>
      </c>
      <c r="U18" t="s">
        <v>72</v>
      </c>
      <c r="X18">
        <v>1.258116</v>
      </c>
      <c r="Y18" t="s">
        <v>540</v>
      </c>
      <c r="Z18" t="s">
        <v>25</v>
      </c>
      <c r="AC18">
        <v>1.0391889999999999</v>
      </c>
      <c r="AD18" t="s">
        <v>540</v>
      </c>
      <c r="AE18" t="s">
        <v>72</v>
      </c>
    </row>
    <row r="19" spans="1:31" x14ac:dyDescent="0.25">
      <c r="A19">
        <v>19</v>
      </c>
      <c r="B19">
        <v>1.0019169999999999</v>
      </c>
      <c r="C19" t="s">
        <v>540</v>
      </c>
      <c r="D19" t="s">
        <v>25</v>
      </c>
      <c r="M19">
        <v>1.5090509999999999</v>
      </c>
      <c r="N19" t="s">
        <v>540</v>
      </c>
      <c r="O19" t="s">
        <v>25</v>
      </c>
      <c r="S19">
        <v>-1.0052589999999999</v>
      </c>
      <c r="T19" t="s">
        <v>541</v>
      </c>
      <c r="U19" t="s">
        <v>72</v>
      </c>
      <c r="X19">
        <v>1.5090509999999999</v>
      </c>
      <c r="Y19" t="s">
        <v>540</v>
      </c>
      <c r="Z19" t="s">
        <v>25</v>
      </c>
      <c r="AC19">
        <v>1.0397529999999999</v>
      </c>
      <c r="AD19" t="s">
        <v>540</v>
      </c>
      <c r="AE19" t="s">
        <v>72</v>
      </c>
    </row>
    <row r="20" spans="1:31" x14ac:dyDescent="0.25">
      <c r="A20">
        <v>20</v>
      </c>
      <c r="B20">
        <v>1.1049869999999999</v>
      </c>
      <c r="C20" t="s">
        <v>540</v>
      </c>
      <c r="D20" t="s">
        <v>39</v>
      </c>
      <c r="M20">
        <v>1.227223</v>
      </c>
      <c r="N20" t="s">
        <v>540</v>
      </c>
      <c r="O20" t="s">
        <v>406</v>
      </c>
      <c r="S20">
        <v>-1.0021059999999999</v>
      </c>
      <c r="T20" t="s">
        <v>541</v>
      </c>
      <c r="U20" t="s">
        <v>25</v>
      </c>
      <c r="AC20">
        <v>1.0626</v>
      </c>
      <c r="AD20" t="s">
        <v>540</v>
      </c>
      <c r="AE20" t="s">
        <v>72</v>
      </c>
    </row>
    <row r="21" spans="1:31" x14ac:dyDescent="0.25">
      <c r="A21">
        <v>21</v>
      </c>
      <c r="B21">
        <v>1.026772</v>
      </c>
      <c r="C21" t="s">
        <v>540</v>
      </c>
      <c r="D21" t="s">
        <v>72</v>
      </c>
      <c r="M21">
        <v>-1.0442469999999999</v>
      </c>
      <c r="N21" t="s">
        <v>541</v>
      </c>
      <c r="O21" t="s">
        <v>39</v>
      </c>
      <c r="S21">
        <v>1.0019169999999999</v>
      </c>
      <c r="T21" t="s">
        <v>540</v>
      </c>
      <c r="U21" t="s">
        <v>25</v>
      </c>
      <c r="W21" t="s">
        <v>554</v>
      </c>
      <c r="X21">
        <f>MEDIAN(X2:X19)</f>
        <v>1.0415624999999999</v>
      </c>
      <c r="AC21">
        <v>1.066678</v>
      </c>
      <c r="AD21" t="s">
        <v>540</v>
      </c>
      <c r="AE21" t="s">
        <v>72</v>
      </c>
    </row>
    <row r="22" spans="1:31" x14ac:dyDescent="0.25">
      <c r="A22">
        <v>22</v>
      </c>
      <c r="B22">
        <v>-1.0102009999999999</v>
      </c>
      <c r="C22" t="s">
        <v>541</v>
      </c>
      <c r="D22" t="s">
        <v>72</v>
      </c>
      <c r="M22">
        <v>-1.036953</v>
      </c>
      <c r="N22" t="s">
        <v>541</v>
      </c>
      <c r="O22" t="s">
        <v>39</v>
      </c>
      <c r="S22">
        <v>1.0019199999999999</v>
      </c>
      <c r="T22" t="s">
        <v>540</v>
      </c>
      <c r="U22" t="s">
        <v>39</v>
      </c>
      <c r="AC22">
        <v>1.0829070000000001</v>
      </c>
      <c r="AD22" t="s">
        <v>540</v>
      </c>
      <c r="AE22" t="s">
        <v>72</v>
      </c>
    </row>
    <row r="23" spans="1:31" x14ac:dyDescent="0.25">
      <c r="A23">
        <v>23</v>
      </c>
      <c r="B23">
        <v>1.031072</v>
      </c>
      <c r="C23" t="s">
        <v>540</v>
      </c>
      <c r="D23" t="s">
        <v>25</v>
      </c>
      <c r="M23">
        <v>-1.0279259999999999</v>
      </c>
      <c r="N23" t="s">
        <v>541</v>
      </c>
      <c r="O23" t="s">
        <v>39</v>
      </c>
      <c r="S23">
        <v>1.005995</v>
      </c>
      <c r="T23" t="s">
        <v>540</v>
      </c>
      <c r="U23" t="s">
        <v>72</v>
      </c>
      <c r="AC23">
        <v>1.0898289999999999</v>
      </c>
      <c r="AD23" t="s">
        <v>540</v>
      </c>
      <c r="AE23" t="s">
        <v>72</v>
      </c>
    </row>
    <row r="24" spans="1:31" x14ac:dyDescent="0.25">
      <c r="A24">
        <v>25</v>
      </c>
      <c r="B24">
        <v>-1.097</v>
      </c>
      <c r="C24" t="s">
        <v>541</v>
      </c>
      <c r="D24" t="s">
        <v>72</v>
      </c>
      <c r="M24">
        <v>1.0019199999999999</v>
      </c>
      <c r="N24" t="s">
        <v>540</v>
      </c>
      <c r="O24" t="s">
        <v>39</v>
      </c>
      <c r="S24">
        <v>1.0080530000000001</v>
      </c>
      <c r="T24" t="s">
        <v>540</v>
      </c>
      <c r="U24" t="s">
        <v>39</v>
      </c>
      <c r="AC24">
        <v>1.095618</v>
      </c>
      <c r="AD24" t="s">
        <v>540</v>
      </c>
      <c r="AE24" t="s">
        <v>72</v>
      </c>
    </row>
    <row r="25" spans="1:31" x14ac:dyDescent="0.25">
      <c r="A25">
        <v>26</v>
      </c>
      <c r="B25">
        <v>1.233436</v>
      </c>
      <c r="C25" t="s">
        <v>540</v>
      </c>
      <c r="D25" t="s">
        <v>72</v>
      </c>
      <c r="M25">
        <v>1.0080530000000001</v>
      </c>
      <c r="N25" t="s">
        <v>540</v>
      </c>
      <c r="O25" t="s">
        <v>39</v>
      </c>
      <c r="S25">
        <v>1.016151</v>
      </c>
      <c r="T25" t="s">
        <v>540</v>
      </c>
      <c r="U25" t="s">
        <v>72</v>
      </c>
      <c r="AC25">
        <v>1.0963860000000001</v>
      </c>
      <c r="AD25" t="s">
        <v>540</v>
      </c>
      <c r="AE25" t="s">
        <v>72</v>
      </c>
    </row>
    <row r="26" spans="1:31" x14ac:dyDescent="0.25">
      <c r="A26">
        <v>28</v>
      </c>
      <c r="B26">
        <v>1.2010190000000001</v>
      </c>
      <c r="C26" t="s">
        <v>540</v>
      </c>
      <c r="D26" t="s">
        <v>72</v>
      </c>
      <c r="M26">
        <v>1.0291669999999999</v>
      </c>
      <c r="N26" t="s">
        <v>540</v>
      </c>
      <c r="O26" t="s">
        <v>39</v>
      </c>
      <c r="S26">
        <v>1.0174030000000001</v>
      </c>
      <c r="T26" t="s">
        <v>540</v>
      </c>
      <c r="U26" t="s">
        <v>72</v>
      </c>
      <c r="AC26">
        <v>1.1438919999999999</v>
      </c>
      <c r="AD26" t="s">
        <v>540</v>
      </c>
      <c r="AE26" t="s">
        <v>72</v>
      </c>
    </row>
    <row r="27" spans="1:31" x14ac:dyDescent="0.25">
      <c r="A27">
        <v>31</v>
      </c>
      <c r="B27">
        <v>-1.0239069999999999</v>
      </c>
      <c r="C27" t="s">
        <v>541</v>
      </c>
      <c r="D27" t="s">
        <v>72</v>
      </c>
      <c r="M27">
        <v>1.1049869999999999</v>
      </c>
      <c r="N27" t="s">
        <v>540</v>
      </c>
      <c r="O27" t="s">
        <v>39</v>
      </c>
      <c r="S27">
        <v>1.019757</v>
      </c>
      <c r="T27" t="s">
        <v>540</v>
      </c>
      <c r="U27" t="s">
        <v>25</v>
      </c>
      <c r="AC27">
        <v>1.1994800000000001</v>
      </c>
      <c r="AD27" t="s">
        <v>540</v>
      </c>
      <c r="AE27" t="s">
        <v>72</v>
      </c>
    </row>
    <row r="28" spans="1:31" x14ac:dyDescent="0.25">
      <c r="A28">
        <v>32</v>
      </c>
      <c r="B28">
        <v>1.1854640000000001</v>
      </c>
      <c r="C28" t="s">
        <v>540</v>
      </c>
      <c r="D28" t="s">
        <v>25</v>
      </c>
      <c r="M28">
        <v>1.061221</v>
      </c>
      <c r="N28" t="s">
        <v>540</v>
      </c>
      <c r="O28" t="s">
        <v>361</v>
      </c>
      <c r="S28">
        <v>1.026772</v>
      </c>
      <c r="T28" t="s">
        <v>540</v>
      </c>
      <c r="U28" t="s">
        <v>72</v>
      </c>
      <c r="AC28">
        <v>1.2010190000000001</v>
      </c>
      <c r="AD28" t="s">
        <v>540</v>
      </c>
      <c r="AE28" t="s">
        <v>72</v>
      </c>
    </row>
    <row r="29" spans="1:31" x14ac:dyDescent="0.25">
      <c r="A29">
        <v>33</v>
      </c>
      <c r="B29">
        <v>1.0963860000000001</v>
      </c>
      <c r="C29" t="s">
        <v>540</v>
      </c>
      <c r="D29" t="s">
        <v>72</v>
      </c>
      <c r="M29">
        <v>-1.1638550000000001</v>
      </c>
      <c r="N29" t="s">
        <v>541</v>
      </c>
      <c r="O29" t="s">
        <v>72</v>
      </c>
      <c r="S29">
        <v>1.0276650000000001</v>
      </c>
      <c r="T29" t="s">
        <v>540</v>
      </c>
      <c r="U29" t="s">
        <v>72</v>
      </c>
      <c r="AC29">
        <v>1.233436</v>
      </c>
      <c r="AD29" t="s">
        <v>540</v>
      </c>
      <c r="AE29" t="s">
        <v>72</v>
      </c>
    </row>
    <row r="30" spans="1:31" x14ac:dyDescent="0.25">
      <c r="A30">
        <v>34</v>
      </c>
      <c r="B30">
        <v>1.0174030000000001</v>
      </c>
      <c r="C30" t="s">
        <v>540</v>
      </c>
      <c r="D30" t="s">
        <v>72</v>
      </c>
      <c r="M30">
        <v>-1.0982499999999999</v>
      </c>
      <c r="N30" t="s">
        <v>541</v>
      </c>
      <c r="O30" t="s">
        <v>72</v>
      </c>
      <c r="S30">
        <v>1.0291669999999999</v>
      </c>
      <c r="T30" t="s">
        <v>540</v>
      </c>
      <c r="U30" t="s">
        <v>39</v>
      </c>
      <c r="AC30">
        <v>1.2469060000000001</v>
      </c>
      <c r="AD30" t="s">
        <v>540</v>
      </c>
      <c r="AE30" t="s">
        <v>72</v>
      </c>
    </row>
    <row r="31" spans="1:31" x14ac:dyDescent="0.25">
      <c r="A31">
        <v>35</v>
      </c>
      <c r="B31">
        <v>1.019757</v>
      </c>
      <c r="C31" t="s">
        <v>540</v>
      </c>
      <c r="D31" t="s">
        <v>25</v>
      </c>
      <c r="M31">
        <v>-1.097</v>
      </c>
      <c r="N31" t="s">
        <v>541</v>
      </c>
      <c r="O31" t="s">
        <v>72</v>
      </c>
      <c r="S31">
        <v>1.031072</v>
      </c>
      <c r="T31" t="s">
        <v>540</v>
      </c>
      <c r="U31" t="s">
        <v>25</v>
      </c>
      <c r="AC31">
        <v>1.294522</v>
      </c>
      <c r="AD31" t="s">
        <v>540</v>
      </c>
      <c r="AE31" t="s">
        <v>72</v>
      </c>
    </row>
    <row r="32" spans="1:31" x14ac:dyDescent="0.25">
      <c r="A32">
        <v>36</v>
      </c>
      <c r="B32">
        <v>1.0848610000000001</v>
      </c>
      <c r="C32" t="s">
        <v>540</v>
      </c>
      <c r="D32" t="s">
        <v>25</v>
      </c>
      <c r="M32">
        <v>-1.067782</v>
      </c>
      <c r="N32" t="s">
        <v>541</v>
      </c>
      <c r="O32" t="s">
        <v>72</v>
      </c>
      <c r="S32">
        <v>1.0328839999999999</v>
      </c>
      <c r="T32" t="s">
        <v>540</v>
      </c>
      <c r="U32" t="s">
        <v>72</v>
      </c>
      <c r="AC32">
        <v>1.322063</v>
      </c>
      <c r="AD32" t="s">
        <v>540</v>
      </c>
      <c r="AE32" t="s">
        <v>72</v>
      </c>
    </row>
    <row r="33" spans="1:21" x14ac:dyDescent="0.25">
      <c r="A33">
        <v>37</v>
      </c>
      <c r="B33">
        <v>1.0397529999999999</v>
      </c>
      <c r="C33" t="s">
        <v>540</v>
      </c>
      <c r="D33" t="s">
        <v>72</v>
      </c>
      <c r="M33">
        <v>-1.038886</v>
      </c>
      <c r="N33" t="s">
        <v>541</v>
      </c>
      <c r="O33" t="s">
        <v>72</v>
      </c>
      <c r="S33">
        <v>1.0391889999999999</v>
      </c>
      <c r="T33" t="s">
        <v>540</v>
      </c>
      <c r="U33" t="s">
        <v>72</v>
      </c>
    </row>
    <row r="34" spans="1:21" x14ac:dyDescent="0.25">
      <c r="A34">
        <v>38</v>
      </c>
      <c r="B34">
        <v>1.2469060000000001</v>
      </c>
      <c r="C34" t="s">
        <v>540</v>
      </c>
      <c r="D34" t="s">
        <v>72</v>
      </c>
      <c r="M34">
        <v>-1.0239069999999999</v>
      </c>
      <c r="N34" t="s">
        <v>541</v>
      </c>
      <c r="O34" t="s">
        <v>72</v>
      </c>
      <c r="S34">
        <v>1.0397529999999999</v>
      </c>
      <c r="T34" t="s">
        <v>540</v>
      </c>
      <c r="U34" t="s">
        <v>72</v>
      </c>
    </row>
    <row r="35" spans="1:21" x14ac:dyDescent="0.25">
      <c r="A35">
        <v>39</v>
      </c>
      <c r="B35">
        <v>1.1994800000000001</v>
      </c>
      <c r="C35" t="s">
        <v>540</v>
      </c>
      <c r="D35" t="s">
        <v>72</v>
      </c>
      <c r="M35">
        <v>-1.022019</v>
      </c>
      <c r="N35" t="s">
        <v>541</v>
      </c>
      <c r="O35" t="s">
        <v>72</v>
      </c>
      <c r="S35">
        <v>1.0520529999999999</v>
      </c>
      <c r="T35" t="s">
        <v>540</v>
      </c>
      <c r="U35" t="s">
        <v>25</v>
      </c>
    </row>
    <row r="36" spans="1:21" x14ac:dyDescent="0.25">
      <c r="A36">
        <v>40</v>
      </c>
      <c r="B36">
        <v>1.0328839999999999</v>
      </c>
      <c r="C36" t="s">
        <v>540</v>
      </c>
      <c r="D36" t="s">
        <v>72</v>
      </c>
      <c r="M36">
        <v>-1.0160279999999999</v>
      </c>
      <c r="N36" t="s">
        <v>541</v>
      </c>
      <c r="O36" t="s">
        <v>72</v>
      </c>
      <c r="S36">
        <v>1.061221</v>
      </c>
      <c r="T36" t="s">
        <v>540</v>
      </c>
      <c r="U36" t="s">
        <v>361</v>
      </c>
    </row>
    <row r="37" spans="1:21" x14ac:dyDescent="0.25">
      <c r="A37">
        <v>41</v>
      </c>
      <c r="B37">
        <v>1.061221</v>
      </c>
      <c r="C37" t="s">
        <v>540</v>
      </c>
      <c r="D37" t="s">
        <v>361</v>
      </c>
      <c r="M37">
        <v>-1.0102009999999999</v>
      </c>
      <c r="N37" t="s">
        <v>541</v>
      </c>
      <c r="O37" t="s">
        <v>72</v>
      </c>
      <c r="S37">
        <v>1.0626</v>
      </c>
      <c r="T37" t="s">
        <v>540</v>
      </c>
      <c r="U37" t="s">
        <v>72</v>
      </c>
    </row>
    <row r="38" spans="1:21" x14ac:dyDescent="0.25">
      <c r="A38">
        <v>42</v>
      </c>
      <c r="B38">
        <v>1.005995</v>
      </c>
      <c r="C38" t="s">
        <v>540</v>
      </c>
      <c r="D38" t="s">
        <v>72</v>
      </c>
      <c r="M38">
        <v>-1.0052589999999999</v>
      </c>
      <c r="N38" t="s">
        <v>541</v>
      </c>
      <c r="O38" t="s">
        <v>72</v>
      </c>
      <c r="S38">
        <v>1.066678</v>
      </c>
      <c r="T38" t="s">
        <v>540</v>
      </c>
      <c r="U38" t="s">
        <v>72</v>
      </c>
    </row>
    <row r="39" spans="1:21" x14ac:dyDescent="0.25">
      <c r="A39">
        <v>43</v>
      </c>
      <c r="B39">
        <v>-1.0982499999999999</v>
      </c>
      <c r="C39" t="s">
        <v>541</v>
      </c>
      <c r="D39" t="s">
        <v>72</v>
      </c>
      <c r="M39">
        <v>1.005995</v>
      </c>
      <c r="N39" t="s">
        <v>540</v>
      </c>
      <c r="O39" t="s">
        <v>72</v>
      </c>
      <c r="S39">
        <v>1.080837</v>
      </c>
      <c r="T39" t="s">
        <v>540</v>
      </c>
      <c r="U39" t="s">
        <v>25</v>
      </c>
    </row>
    <row r="40" spans="1:21" x14ac:dyDescent="0.25">
      <c r="A40">
        <v>45</v>
      </c>
      <c r="B40">
        <v>-1.067782</v>
      </c>
      <c r="C40" t="s">
        <v>541</v>
      </c>
      <c r="D40" t="s">
        <v>72</v>
      </c>
      <c r="M40">
        <v>1.016151</v>
      </c>
      <c r="N40" t="s">
        <v>540</v>
      </c>
      <c r="O40" t="s">
        <v>72</v>
      </c>
      <c r="S40">
        <v>1.0829070000000001</v>
      </c>
      <c r="T40" t="s">
        <v>540</v>
      </c>
      <c r="U40" t="s">
        <v>72</v>
      </c>
    </row>
    <row r="41" spans="1:21" x14ac:dyDescent="0.25">
      <c r="A41">
        <v>46</v>
      </c>
      <c r="B41">
        <v>1.227223</v>
      </c>
      <c r="C41" t="s">
        <v>540</v>
      </c>
      <c r="D41" t="s">
        <v>406</v>
      </c>
      <c r="M41">
        <v>1.0174030000000001</v>
      </c>
      <c r="N41" t="s">
        <v>540</v>
      </c>
      <c r="O41" t="s">
        <v>72</v>
      </c>
      <c r="S41">
        <v>1.0842510000000001</v>
      </c>
      <c r="T41" t="s">
        <v>540</v>
      </c>
      <c r="U41" t="s">
        <v>25</v>
      </c>
    </row>
    <row r="42" spans="1:21" x14ac:dyDescent="0.25">
      <c r="A42">
        <v>47</v>
      </c>
      <c r="B42">
        <v>-1.0052589999999999</v>
      </c>
      <c r="C42" t="s">
        <v>541</v>
      </c>
      <c r="D42" t="s">
        <v>72</v>
      </c>
      <c r="M42">
        <v>1.026772</v>
      </c>
      <c r="N42" t="s">
        <v>540</v>
      </c>
      <c r="O42" t="s">
        <v>72</v>
      </c>
      <c r="S42">
        <v>1.0848610000000001</v>
      </c>
      <c r="T42" t="s">
        <v>540</v>
      </c>
      <c r="U42" t="s">
        <v>25</v>
      </c>
    </row>
    <row r="43" spans="1:21" x14ac:dyDescent="0.25">
      <c r="A43">
        <v>48</v>
      </c>
      <c r="B43">
        <v>-1.0021059999999999</v>
      </c>
      <c r="C43" t="s">
        <v>541</v>
      </c>
      <c r="D43" t="s">
        <v>25</v>
      </c>
      <c r="M43">
        <v>1.0276650000000001</v>
      </c>
      <c r="N43" t="s">
        <v>540</v>
      </c>
      <c r="O43" t="s">
        <v>72</v>
      </c>
      <c r="S43">
        <v>1.0898289999999999</v>
      </c>
      <c r="T43" t="s">
        <v>540</v>
      </c>
      <c r="U43" t="s">
        <v>72</v>
      </c>
    </row>
    <row r="44" spans="1:21" x14ac:dyDescent="0.25">
      <c r="A44">
        <v>49</v>
      </c>
      <c r="B44">
        <v>-1.1638550000000001</v>
      </c>
      <c r="C44" t="s">
        <v>541</v>
      </c>
      <c r="D44" t="s">
        <v>72</v>
      </c>
      <c r="M44">
        <v>1.0328839999999999</v>
      </c>
      <c r="N44" t="s">
        <v>540</v>
      </c>
      <c r="O44" t="s">
        <v>72</v>
      </c>
      <c r="S44">
        <v>1.095618</v>
      </c>
      <c r="T44" t="s">
        <v>540</v>
      </c>
      <c r="U44" t="s">
        <v>72</v>
      </c>
    </row>
    <row r="45" spans="1:21" x14ac:dyDescent="0.25">
      <c r="A45">
        <v>50</v>
      </c>
      <c r="B45">
        <v>1.0391889999999999</v>
      </c>
      <c r="C45" t="s">
        <v>540</v>
      </c>
      <c r="D45" t="s">
        <v>72</v>
      </c>
      <c r="M45">
        <v>1.0391889999999999</v>
      </c>
      <c r="N45" t="s">
        <v>540</v>
      </c>
      <c r="O45" t="s">
        <v>72</v>
      </c>
      <c r="S45">
        <v>1.0963860000000001</v>
      </c>
      <c r="T45" t="s">
        <v>540</v>
      </c>
      <c r="U45" t="s">
        <v>72</v>
      </c>
    </row>
    <row r="46" spans="1:21" x14ac:dyDescent="0.25">
      <c r="A46">
        <v>51</v>
      </c>
      <c r="B46">
        <v>1.0276650000000001</v>
      </c>
      <c r="C46" t="s">
        <v>540</v>
      </c>
      <c r="D46" t="s">
        <v>72</v>
      </c>
      <c r="M46">
        <v>1.0397529999999999</v>
      </c>
      <c r="N46" t="s">
        <v>540</v>
      </c>
      <c r="O46" t="s">
        <v>72</v>
      </c>
      <c r="S46">
        <v>1.1049869999999999</v>
      </c>
      <c r="T46" t="s">
        <v>540</v>
      </c>
      <c r="U46" t="s">
        <v>39</v>
      </c>
    </row>
    <row r="47" spans="1:21" x14ac:dyDescent="0.25">
      <c r="A47">
        <v>52</v>
      </c>
      <c r="B47">
        <v>1.016151</v>
      </c>
      <c r="C47" t="s">
        <v>540</v>
      </c>
      <c r="D47" t="s">
        <v>72</v>
      </c>
      <c r="M47">
        <v>1.0626</v>
      </c>
      <c r="N47" t="s">
        <v>540</v>
      </c>
      <c r="O47" t="s">
        <v>72</v>
      </c>
      <c r="S47">
        <v>1.1438919999999999</v>
      </c>
      <c r="T47" t="s">
        <v>540</v>
      </c>
      <c r="U47" t="s">
        <v>72</v>
      </c>
    </row>
    <row r="48" spans="1:21" x14ac:dyDescent="0.25">
      <c r="A48">
        <v>53</v>
      </c>
      <c r="B48">
        <v>1.0842510000000001</v>
      </c>
      <c r="C48" t="s">
        <v>540</v>
      </c>
      <c r="D48" t="s">
        <v>25</v>
      </c>
      <c r="M48">
        <v>1.066678</v>
      </c>
      <c r="N48" t="s">
        <v>540</v>
      </c>
      <c r="O48" t="s">
        <v>72</v>
      </c>
      <c r="S48">
        <v>1.146075</v>
      </c>
      <c r="T48" t="s">
        <v>540</v>
      </c>
      <c r="U48" t="s">
        <v>25</v>
      </c>
    </row>
    <row r="49" spans="1:21" x14ac:dyDescent="0.25">
      <c r="A49">
        <v>54</v>
      </c>
      <c r="B49">
        <v>-1.0160279999999999</v>
      </c>
      <c r="C49" t="s">
        <v>541</v>
      </c>
      <c r="D49" t="s">
        <v>72</v>
      </c>
      <c r="M49">
        <v>1.0829070000000001</v>
      </c>
      <c r="N49" t="s">
        <v>540</v>
      </c>
      <c r="O49" t="s">
        <v>72</v>
      </c>
      <c r="S49">
        <v>1.1609259999999999</v>
      </c>
      <c r="T49" t="s">
        <v>540</v>
      </c>
      <c r="U49" t="s">
        <v>25</v>
      </c>
    </row>
    <row r="50" spans="1:21" x14ac:dyDescent="0.25">
      <c r="A50">
        <v>55</v>
      </c>
      <c r="B50">
        <v>-1.038886</v>
      </c>
      <c r="C50" t="s">
        <v>541</v>
      </c>
      <c r="D50" t="s">
        <v>72</v>
      </c>
      <c r="M50">
        <v>1.0898289999999999</v>
      </c>
      <c r="N50" t="s">
        <v>540</v>
      </c>
      <c r="O50" t="s">
        <v>72</v>
      </c>
      <c r="S50">
        <v>1.1854640000000001</v>
      </c>
      <c r="T50" t="s">
        <v>540</v>
      </c>
      <c r="U50" t="s">
        <v>25</v>
      </c>
    </row>
    <row r="51" spans="1:21" x14ac:dyDescent="0.25">
      <c r="A51">
        <v>56</v>
      </c>
      <c r="B51">
        <v>1.0898289999999999</v>
      </c>
      <c r="C51" t="s">
        <v>540</v>
      </c>
      <c r="D51" t="s">
        <v>72</v>
      </c>
      <c r="M51">
        <v>1.095618</v>
      </c>
      <c r="N51" t="s">
        <v>540</v>
      </c>
      <c r="O51" t="s">
        <v>72</v>
      </c>
      <c r="S51">
        <v>1.1994800000000001</v>
      </c>
      <c r="T51" t="s">
        <v>540</v>
      </c>
      <c r="U51" t="s">
        <v>72</v>
      </c>
    </row>
    <row r="52" spans="1:21" x14ac:dyDescent="0.25">
      <c r="A52">
        <v>57</v>
      </c>
      <c r="B52">
        <v>1.0080530000000001</v>
      </c>
      <c r="C52" t="s">
        <v>540</v>
      </c>
      <c r="D52" t="s">
        <v>39</v>
      </c>
      <c r="M52">
        <v>1.0963860000000001</v>
      </c>
      <c r="N52" t="s">
        <v>540</v>
      </c>
      <c r="O52" t="s">
        <v>72</v>
      </c>
      <c r="S52">
        <v>1.2010190000000001</v>
      </c>
      <c r="T52" t="s">
        <v>540</v>
      </c>
      <c r="U52" t="s">
        <v>72</v>
      </c>
    </row>
    <row r="53" spans="1:21" x14ac:dyDescent="0.25">
      <c r="A53">
        <v>58</v>
      </c>
      <c r="B53">
        <v>-1.036953</v>
      </c>
      <c r="C53" t="s">
        <v>541</v>
      </c>
      <c r="D53" t="s">
        <v>39</v>
      </c>
      <c r="M53">
        <v>1.1438919999999999</v>
      </c>
      <c r="N53" t="s">
        <v>540</v>
      </c>
      <c r="O53" t="s">
        <v>72</v>
      </c>
      <c r="S53">
        <v>1.227223</v>
      </c>
      <c r="T53" t="s">
        <v>540</v>
      </c>
      <c r="U53" t="s">
        <v>406</v>
      </c>
    </row>
    <row r="54" spans="1:21" x14ac:dyDescent="0.25">
      <c r="A54">
        <v>59</v>
      </c>
      <c r="B54">
        <v>-1.0279259999999999</v>
      </c>
      <c r="C54" t="s">
        <v>541</v>
      </c>
      <c r="D54" t="s">
        <v>39</v>
      </c>
      <c r="M54">
        <v>1.1994800000000001</v>
      </c>
      <c r="N54" t="s">
        <v>540</v>
      </c>
      <c r="O54" t="s">
        <v>72</v>
      </c>
      <c r="S54">
        <v>1.233436</v>
      </c>
      <c r="T54" t="s">
        <v>540</v>
      </c>
      <c r="U54" t="s">
        <v>72</v>
      </c>
    </row>
    <row r="55" spans="1:21" x14ac:dyDescent="0.25">
      <c r="A55">
        <v>60</v>
      </c>
      <c r="B55">
        <v>1.066678</v>
      </c>
      <c r="C55" t="s">
        <v>540</v>
      </c>
      <c r="D55" t="s">
        <v>72</v>
      </c>
      <c r="M55">
        <v>1.2010190000000001</v>
      </c>
      <c r="N55" t="s">
        <v>540</v>
      </c>
      <c r="O55" t="s">
        <v>72</v>
      </c>
      <c r="S55">
        <v>1.2469060000000001</v>
      </c>
      <c r="T55" t="s">
        <v>540</v>
      </c>
      <c r="U55" t="s">
        <v>72</v>
      </c>
    </row>
    <row r="56" spans="1:21" x14ac:dyDescent="0.25">
      <c r="A56">
        <v>61</v>
      </c>
      <c r="B56">
        <v>-1.129748</v>
      </c>
      <c r="C56" t="s">
        <v>541</v>
      </c>
      <c r="D56" t="s">
        <v>25</v>
      </c>
      <c r="M56">
        <v>1.233436</v>
      </c>
      <c r="N56" t="s">
        <v>540</v>
      </c>
      <c r="O56" t="s">
        <v>72</v>
      </c>
      <c r="S56">
        <v>1.258116</v>
      </c>
      <c r="T56" t="s">
        <v>540</v>
      </c>
      <c r="U56" t="s">
        <v>25</v>
      </c>
    </row>
    <row r="57" spans="1:21" x14ac:dyDescent="0.25">
      <c r="A57" t="s">
        <v>542</v>
      </c>
      <c r="B57">
        <v>-1.038729</v>
      </c>
      <c r="C57" t="s">
        <v>541</v>
      </c>
      <c r="D57" t="s">
        <v>25</v>
      </c>
      <c r="M57">
        <v>1.2469060000000001</v>
      </c>
      <c r="N57" t="s">
        <v>540</v>
      </c>
      <c r="O57" t="s">
        <v>72</v>
      </c>
      <c r="S57">
        <v>1.294522</v>
      </c>
      <c r="T57" t="s">
        <v>540</v>
      </c>
      <c r="U57" t="s">
        <v>72</v>
      </c>
    </row>
    <row r="58" spans="1:21" x14ac:dyDescent="0.25">
      <c r="A58" t="s">
        <v>543</v>
      </c>
      <c r="B58">
        <v>-1.022019</v>
      </c>
      <c r="C58" t="s">
        <v>541</v>
      </c>
      <c r="D58" t="s">
        <v>72</v>
      </c>
      <c r="M58">
        <v>1.294522</v>
      </c>
      <c r="N58" t="s">
        <v>540</v>
      </c>
      <c r="O58" t="s">
        <v>72</v>
      </c>
      <c r="S58">
        <v>1.322063</v>
      </c>
      <c r="T58" t="s">
        <v>540</v>
      </c>
      <c r="U58" t="s">
        <v>72</v>
      </c>
    </row>
    <row r="59" spans="1:21" x14ac:dyDescent="0.25">
      <c r="A59" t="s">
        <v>544</v>
      </c>
      <c r="B59">
        <v>1.0019199999999999</v>
      </c>
      <c r="C59" t="s">
        <v>540</v>
      </c>
      <c r="D59" t="s">
        <v>39</v>
      </c>
      <c r="M59">
        <v>1.322063</v>
      </c>
      <c r="N59" t="s">
        <v>540</v>
      </c>
      <c r="O59" t="s">
        <v>72</v>
      </c>
      <c r="S59">
        <v>1.5090509999999999</v>
      </c>
      <c r="T59" t="s">
        <v>540</v>
      </c>
      <c r="U59" t="s">
        <v>25</v>
      </c>
    </row>
    <row r="61" spans="1:21" x14ac:dyDescent="0.25">
      <c r="A61" t="s">
        <v>545</v>
      </c>
      <c r="B61">
        <f>AVERAGE(B2:B60)</f>
        <v>0.40270229310344813</v>
      </c>
    </row>
    <row r="62" spans="1:21" x14ac:dyDescent="0.25">
      <c r="A62" t="s">
        <v>546</v>
      </c>
      <c r="B62">
        <f>MEDIAN(B2:B60)</f>
        <v>1.0301195000000001</v>
      </c>
    </row>
    <row r="63" spans="1:21" x14ac:dyDescent="0.25">
      <c r="A63" t="s">
        <v>547</v>
      </c>
      <c r="B63">
        <f>MAX(B2:B60)</f>
        <v>1.5090509999999999</v>
      </c>
    </row>
    <row r="64" spans="1:21" x14ac:dyDescent="0.25">
      <c r="A64" t="s">
        <v>548</v>
      </c>
      <c r="B64">
        <f>MIN(B2:B60)</f>
        <v>-1.1638550000000001</v>
      </c>
    </row>
  </sheetData>
  <sortState ref="S2:U64">
    <sortCondition ref="S2:S6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1" sqref="B1:B4"/>
    </sheetView>
  </sheetViews>
  <sheetFormatPr defaultRowHeight="15" x14ac:dyDescent="0.25"/>
  <cols>
    <col min="2" max="2" width="11.85546875" customWidth="1"/>
    <col min="4" max="4" width="14.5703125" customWidth="1"/>
  </cols>
  <sheetData>
    <row r="1" spans="1:4" x14ac:dyDescent="0.25">
      <c r="A1" t="s">
        <v>537</v>
      </c>
      <c r="B1" t="s">
        <v>536</v>
      </c>
      <c r="C1" t="s">
        <v>538</v>
      </c>
      <c r="D1" t="s">
        <v>539</v>
      </c>
    </row>
    <row r="2" spans="1:4" x14ac:dyDescent="0.25">
      <c r="A2">
        <v>-1.038729</v>
      </c>
      <c r="B2" t="s">
        <v>542</v>
      </c>
      <c r="C2" t="s">
        <v>541</v>
      </c>
      <c r="D2" t="s">
        <v>25</v>
      </c>
    </row>
    <row r="3" spans="1:4" x14ac:dyDescent="0.25">
      <c r="A3">
        <v>-1.022019</v>
      </c>
      <c r="B3" t="s">
        <v>543</v>
      </c>
      <c r="C3" t="s">
        <v>541</v>
      </c>
      <c r="D3" t="s">
        <v>72</v>
      </c>
    </row>
    <row r="4" spans="1:4" x14ac:dyDescent="0.25">
      <c r="A4">
        <v>1.0019199999999999</v>
      </c>
      <c r="B4" t="s">
        <v>544</v>
      </c>
      <c r="C4" t="s">
        <v>540</v>
      </c>
      <c r="D4" t="s"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3"/>
  <sheetViews>
    <sheetView workbookViewId="0">
      <selection activeCell="D4" sqref="D4"/>
    </sheetView>
  </sheetViews>
  <sheetFormatPr defaultRowHeight="15" x14ac:dyDescent="0.25"/>
  <cols>
    <col min="5" max="5" width="15.28515625" bestFit="1" customWidth="1"/>
    <col min="6" max="6" width="24.28515625" bestFit="1" customWidth="1"/>
    <col min="7" max="7" width="23.140625" bestFit="1" customWidth="1"/>
    <col min="8" max="8" width="16.28515625" bestFit="1" customWidth="1"/>
    <col min="9" max="9" width="22.57031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555</v>
      </c>
      <c r="F1" t="s">
        <v>556</v>
      </c>
      <c r="G1" t="s">
        <v>557</v>
      </c>
      <c r="H1" t="s">
        <v>558</v>
      </c>
      <c r="I1" t="s">
        <v>559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</row>
    <row r="2" spans="1:28" x14ac:dyDescent="0.25">
      <c r="A2">
        <v>1</v>
      </c>
      <c r="B2">
        <v>1.1460749209280101</v>
      </c>
      <c r="C2" t="s">
        <v>23</v>
      </c>
      <c r="D2">
        <v>1.6312890955939401E-2</v>
      </c>
      <c r="E2">
        <f>D2/2</f>
        <v>8.1564454779697003E-3</v>
      </c>
      <c r="F2">
        <f>(K2-K3)/2</f>
        <v>1.6784051533185497E-3</v>
      </c>
      <c r="G2">
        <f t="shared" ref="G2:G41" si="0">E2+F2</f>
        <v>9.83485063128825E-3</v>
      </c>
      <c r="H2">
        <f>LARGE(G2:G3,1)/LARGE(G2:G3,2)</f>
        <v>1.5181829902884816</v>
      </c>
      <c r="I2">
        <f>IF(AND(G2&gt;G3,M2&lt;M3),H2,IF(AND(G3&gt;G2,M3&lt;M2),H2,(H2*(-1))))</f>
        <v>1.5181829902884816</v>
      </c>
      <c r="J2">
        <v>2.12067582427212E-2</v>
      </c>
      <c r="K2">
        <v>2.63368693428583E-2</v>
      </c>
      <c r="L2" t="s">
        <v>24</v>
      </c>
      <c r="M2">
        <v>49.918999999999997</v>
      </c>
      <c r="N2">
        <v>23.204999999999998</v>
      </c>
      <c r="O2">
        <v>49.918999999999997</v>
      </c>
      <c r="P2">
        <v>49.918999999999997</v>
      </c>
      <c r="Q2" t="s">
        <v>25</v>
      </c>
      <c r="R2" t="s">
        <v>26</v>
      </c>
      <c r="S2" t="s">
        <v>27</v>
      </c>
      <c r="T2" t="s">
        <v>27</v>
      </c>
      <c r="U2" t="s">
        <v>27</v>
      </c>
      <c r="V2" t="s">
        <v>28</v>
      </c>
      <c r="W2" t="s">
        <v>25</v>
      </c>
      <c r="X2" t="s">
        <v>29</v>
      </c>
      <c r="Y2" t="s">
        <v>30</v>
      </c>
      <c r="Z2" t="s">
        <v>31</v>
      </c>
      <c r="AA2" t="s">
        <v>32</v>
      </c>
      <c r="AB2" t="s">
        <v>33</v>
      </c>
    </row>
    <row r="3" spans="1:28" x14ac:dyDescent="0.25">
      <c r="A3">
        <v>1</v>
      </c>
      <c r="B3">
        <v>1.1460749209280101</v>
      </c>
      <c r="C3" t="s">
        <v>34</v>
      </c>
      <c r="D3">
        <v>1.6312890955939401E-2</v>
      </c>
      <c r="E3">
        <f t="shared" ref="E3:E66" si="1">D3/2</f>
        <v>8.1564454779697003E-3</v>
      </c>
      <c r="F3">
        <f>(K3-K2)/2</f>
        <v>-1.6784051533185497E-3</v>
      </c>
      <c r="G3">
        <f t="shared" si="0"/>
        <v>6.4780403246511506E-3</v>
      </c>
      <c r="J3">
        <v>2.12067582427212E-2</v>
      </c>
      <c r="K3">
        <v>2.29800590362212E-2</v>
      </c>
      <c r="L3" t="s">
        <v>24</v>
      </c>
      <c r="M3">
        <v>73.123999999999995</v>
      </c>
      <c r="N3">
        <v>23.204999999999998</v>
      </c>
      <c r="O3">
        <v>74.59</v>
      </c>
      <c r="P3">
        <v>65.492000000000004</v>
      </c>
      <c r="Q3" t="s">
        <v>25</v>
      </c>
      <c r="R3" t="s">
        <v>29</v>
      </c>
      <c r="S3" t="s">
        <v>30</v>
      </c>
      <c r="T3" t="s">
        <v>31</v>
      </c>
      <c r="U3" t="s">
        <v>35</v>
      </c>
      <c r="V3" t="s">
        <v>36</v>
      </c>
      <c r="W3" t="s">
        <v>25</v>
      </c>
      <c r="X3" t="s">
        <v>29</v>
      </c>
      <c r="Y3" t="s">
        <v>30</v>
      </c>
      <c r="Z3" t="s">
        <v>31</v>
      </c>
      <c r="AA3" t="s">
        <v>32</v>
      </c>
      <c r="AB3" t="s">
        <v>33</v>
      </c>
    </row>
    <row r="4" spans="1:28" x14ac:dyDescent="0.25">
      <c r="A4">
        <v>2</v>
      </c>
      <c r="B4">
        <v>-1.0442468137612699</v>
      </c>
      <c r="C4" t="s">
        <v>37</v>
      </c>
      <c r="D4">
        <v>1.80016401785815E-2</v>
      </c>
      <c r="E4">
        <f t="shared" si="1"/>
        <v>9.0008200892907498E-3</v>
      </c>
      <c r="F4">
        <f>(K4-K5)/2</f>
        <v>7.8420192025600161E-4</v>
      </c>
      <c r="G4">
        <f t="shared" si="0"/>
        <v>9.7850220095467514E-3</v>
      </c>
      <c r="H4">
        <f>LARGE(G4:G5,1)/LARGE(G4:G5,2)</f>
        <v>1.190881918600369</v>
      </c>
      <c r="I4">
        <f t="shared" ref="I4:I40" si="2">IF(AND(G4&gt;G5,M4&lt;M5),H4,IF(AND(G5&gt;G4,M5&lt;M4),H4,(H4*(-1))))</f>
        <v>-1.190881918600369</v>
      </c>
      <c r="J4">
        <v>2.3402132232155998E-2</v>
      </c>
      <c r="K4">
        <v>3.7015110782491603E-2</v>
      </c>
      <c r="L4" t="s">
        <v>38</v>
      </c>
      <c r="M4">
        <v>38.777999999999999</v>
      </c>
      <c r="N4">
        <v>24.172799999999999</v>
      </c>
      <c r="O4">
        <v>44.49</v>
      </c>
      <c r="P4">
        <v>34.150300000000001</v>
      </c>
      <c r="Q4" t="s">
        <v>39</v>
      </c>
      <c r="R4" t="s">
        <v>40</v>
      </c>
      <c r="S4" t="s">
        <v>41</v>
      </c>
      <c r="T4" t="s">
        <v>42</v>
      </c>
      <c r="U4" t="s">
        <v>27</v>
      </c>
      <c r="V4" t="s">
        <v>43</v>
      </c>
      <c r="W4" t="s">
        <v>39</v>
      </c>
      <c r="X4" t="s">
        <v>40</v>
      </c>
      <c r="Y4" t="s">
        <v>41</v>
      </c>
      <c r="Z4" t="s">
        <v>42</v>
      </c>
      <c r="AA4" t="s">
        <v>27</v>
      </c>
      <c r="AB4" t="s">
        <v>44</v>
      </c>
    </row>
    <row r="5" spans="1:28" x14ac:dyDescent="0.25">
      <c r="A5">
        <v>2</v>
      </c>
      <c r="B5">
        <v>-1.0442468137612699</v>
      </c>
      <c r="C5" t="s">
        <v>45</v>
      </c>
      <c r="D5">
        <v>1.80016401785815E-2</v>
      </c>
      <c r="E5">
        <f t="shared" si="1"/>
        <v>9.0008200892907498E-3</v>
      </c>
      <c r="F5">
        <f>(K5-K4)/2</f>
        <v>-7.8420192025600161E-4</v>
      </c>
      <c r="G5">
        <f t="shared" si="0"/>
        <v>8.2166181690347482E-3</v>
      </c>
      <c r="J5">
        <v>2.3402132232155998E-2</v>
      </c>
      <c r="K5">
        <v>3.54467069419796E-2</v>
      </c>
      <c r="L5" t="s">
        <v>38</v>
      </c>
      <c r="M5">
        <v>14.6052</v>
      </c>
      <c r="N5">
        <v>24.172799999999999</v>
      </c>
      <c r="O5">
        <v>14.6052</v>
      </c>
      <c r="P5">
        <v>14.6052</v>
      </c>
      <c r="Q5" t="s">
        <v>39</v>
      </c>
      <c r="R5" t="s">
        <v>40</v>
      </c>
      <c r="S5" t="s">
        <v>41</v>
      </c>
      <c r="T5" t="s">
        <v>42</v>
      </c>
      <c r="U5" t="s">
        <v>46</v>
      </c>
      <c r="V5" t="s">
        <v>47</v>
      </c>
      <c r="W5" t="s">
        <v>39</v>
      </c>
      <c r="X5" t="s">
        <v>40</v>
      </c>
      <c r="Y5" t="s">
        <v>41</v>
      </c>
      <c r="Z5" t="s">
        <v>42</v>
      </c>
      <c r="AA5" t="s">
        <v>27</v>
      </c>
      <c r="AB5" t="s">
        <v>44</v>
      </c>
    </row>
    <row r="6" spans="1:28" x14ac:dyDescent="0.25">
      <c r="A6">
        <v>3</v>
      </c>
      <c r="B6">
        <v>1.0520531279282399</v>
      </c>
      <c r="C6" t="s">
        <v>48</v>
      </c>
      <c r="D6">
        <v>2.1316312470405399E-2</v>
      </c>
      <c r="E6">
        <f t="shared" si="1"/>
        <v>1.06581562352027E-2</v>
      </c>
      <c r="F6">
        <f>(K6-K7)/2</f>
        <v>-1.9562138105881505E-3</v>
      </c>
      <c r="G6">
        <f t="shared" si="0"/>
        <v>8.7019424246145491E-3</v>
      </c>
      <c r="H6">
        <f>LARGE(G6:G7,1)/LARGE(G6:G7,2)</f>
        <v>1.4496039424611111</v>
      </c>
      <c r="I6">
        <f t="shared" si="2"/>
        <v>1.4496039424611111</v>
      </c>
      <c r="J6">
        <v>2.7711206211526999E-2</v>
      </c>
      <c r="K6">
        <v>7.5162200176910804E-2</v>
      </c>
      <c r="L6" t="s">
        <v>49</v>
      </c>
      <c r="M6">
        <v>74.683999999999997</v>
      </c>
      <c r="N6">
        <v>25.4755</v>
      </c>
      <c r="O6">
        <v>74.683999999999997</v>
      </c>
      <c r="P6">
        <v>74.683999999999997</v>
      </c>
      <c r="Q6" t="s">
        <v>25</v>
      </c>
      <c r="R6" t="s">
        <v>29</v>
      </c>
      <c r="S6" t="s">
        <v>50</v>
      </c>
      <c r="T6" t="s">
        <v>51</v>
      </c>
      <c r="U6" t="s">
        <v>52</v>
      </c>
      <c r="V6" t="s">
        <v>53</v>
      </c>
      <c r="W6" t="s">
        <v>25</v>
      </c>
      <c r="X6" t="s">
        <v>29</v>
      </c>
      <c r="Y6" t="s">
        <v>50</v>
      </c>
      <c r="Z6" t="s">
        <v>51</v>
      </c>
      <c r="AA6" t="s">
        <v>54</v>
      </c>
      <c r="AB6" t="s">
        <v>55</v>
      </c>
    </row>
    <row r="7" spans="1:28" x14ac:dyDescent="0.25">
      <c r="A7">
        <v>3</v>
      </c>
      <c r="B7">
        <v>1.0520531279282399</v>
      </c>
      <c r="C7" t="s">
        <v>56</v>
      </c>
      <c r="D7">
        <v>2.1316312470405399E-2</v>
      </c>
      <c r="E7">
        <f t="shared" si="1"/>
        <v>1.06581562352027E-2</v>
      </c>
      <c r="F7">
        <f>(K7-K6)/2</f>
        <v>1.9562138105881505E-3</v>
      </c>
      <c r="G7">
        <f t="shared" si="0"/>
        <v>1.261437004579085E-2</v>
      </c>
      <c r="J7">
        <v>2.7711206211526999E-2</v>
      </c>
      <c r="K7">
        <v>7.9074627798087105E-2</v>
      </c>
      <c r="L7" t="s">
        <v>49</v>
      </c>
      <c r="M7">
        <v>49.208500000000001</v>
      </c>
      <c r="N7">
        <v>25.4755</v>
      </c>
      <c r="O7">
        <v>49.208500000000001</v>
      </c>
      <c r="P7">
        <v>49.208500000000001</v>
      </c>
      <c r="Q7" t="s">
        <v>25</v>
      </c>
      <c r="R7" t="s">
        <v>29</v>
      </c>
      <c r="S7" t="s">
        <v>50</v>
      </c>
      <c r="T7" t="s">
        <v>51</v>
      </c>
      <c r="U7" t="s">
        <v>57</v>
      </c>
      <c r="V7" t="s">
        <v>58</v>
      </c>
      <c r="W7" t="s">
        <v>25</v>
      </c>
      <c r="X7" t="s">
        <v>29</v>
      </c>
      <c r="Y7" t="s">
        <v>50</v>
      </c>
      <c r="Z7" t="s">
        <v>51</v>
      </c>
      <c r="AA7" t="s">
        <v>54</v>
      </c>
      <c r="AB7" t="s">
        <v>55</v>
      </c>
    </row>
    <row r="8" spans="1:28" x14ac:dyDescent="0.25">
      <c r="A8">
        <v>4</v>
      </c>
      <c r="B8">
        <v>-1.13698070904242</v>
      </c>
      <c r="C8" t="s">
        <v>59</v>
      </c>
      <c r="D8">
        <v>2.4770300140916999E-2</v>
      </c>
      <c r="E8">
        <f t="shared" si="1"/>
        <v>1.2385150070458499E-2</v>
      </c>
      <c r="F8">
        <f>(K8-K9)/2</f>
        <v>2.614972980553798E-3</v>
      </c>
      <c r="G8">
        <f t="shared" si="0"/>
        <v>1.5000123051012297E-2</v>
      </c>
      <c r="H8">
        <f>LARGE(G8:G9,1)/LARGE(G8:G9,2)</f>
        <v>1.5352969463073067</v>
      </c>
      <c r="I8">
        <f t="shared" si="2"/>
        <v>-1.5352969463073067</v>
      </c>
      <c r="J8">
        <v>3.2201390183192E-2</v>
      </c>
      <c r="K8">
        <v>4.3410110143845798E-2</v>
      </c>
      <c r="L8" t="s">
        <v>60</v>
      </c>
      <c r="M8">
        <v>63.686</v>
      </c>
      <c r="N8">
        <v>20.773</v>
      </c>
      <c r="O8">
        <v>63.686</v>
      </c>
      <c r="P8">
        <v>63.686</v>
      </c>
      <c r="Q8" t="s">
        <v>25</v>
      </c>
      <c r="R8" t="s">
        <v>61</v>
      </c>
      <c r="S8" t="s">
        <v>27</v>
      </c>
      <c r="T8" t="s">
        <v>27</v>
      </c>
      <c r="U8" t="s">
        <v>27</v>
      </c>
      <c r="V8" t="s">
        <v>62</v>
      </c>
      <c r="W8" t="s">
        <v>25</v>
      </c>
      <c r="X8" t="s">
        <v>61</v>
      </c>
      <c r="Y8" t="s">
        <v>63</v>
      </c>
      <c r="Z8" t="s">
        <v>64</v>
      </c>
      <c r="AA8" t="s">
        <v>65</v>
      </c>
      <c r="AB8" t="s">
        <v>66</v>
      </c>
    </row>
    <row r="9" spans="1:28" x14ac:dyDescent="0.25">
      <c r="A9">
        <v>4</v>
      </c>
      <c r="B9">
        <v>-1.13698070904242</v>
      </c>
      <c r="C9" t="s">
        <v>67</v>
      </c>
      <c r="D9">
        <v>2.4770300140916999E-2</v>
      </c>
      <c r="E9">
        <f t="shared" si="1"/>
        <v>1.2385150070458499E-2</v>
      </c>
      <c r="F9">
        <f>(K9-K8)/2</f>
        <v>-2.614972980553798E-3</v>
      </c>
      <c r="G9">
        <f t="shared" si="0"/>
        <v>9.7701770899047014E-3</v>
      </c>
      <c r="J9">
        <v>3.2201390183192E-2</v>
      </c>
      <c r="K9">
        <v>3.8180164182738202E-2</v>
      </c>
      <c r="L9" t="s">
        <v>60</v>
      </c>
      <c r="M9">
        <v>42.912999999999997</v>
      </c>
      <c r="N9">
        <v>20.773</v>
      </c>
      <c r="O9">
        <v>42.912999999999997</v>
      </c>
      <c r="P9">
        <v>42.912999999999997</v>
      </c>
      <c r="Q9" t="s">
        <v>25</v>
      </c>
      <c r="R9" t="s">
        <v>61</v>
      </c>
      <c r="S9" t="s">
        <v>63</v>
      </c>
      <c r="T9" t="s">
        <v>64</v>
      </c>
      <c r="U9" t="s">
        <v>68</v>
      </c>
      <c r="V9" t="s">
        <v>69</v>
      </c>
      <c r="W9" t="s">
        <v>25</v>
      </c>
      <c r="X9" t="s">
        <v>61</v>
      </c>
      <c r="Y9" t="s">
        <v>63</v>
      </c>
      <c r="Z9" t="s">
        <v>64</v>
      </c>
      <c r="AA9" t="s">
        <v>65</v>
      </c>
      <c r="AB9" t="s">
        <v>66</v>
      </c>
    </row>
    <row r="10" spans="1:28" x14ac:dyDescent="0.25">
      <c r="A10">
        <v>5</v>
      </c>
      <c r="B10">
        <v>1.08290709847467</v>
      </c>
      <c r="C10" t="s">
        <v>70</v>
      </c>
      <c r="D10">
        <v>2.8062390006206601E-2</v>
      </c>
      <c r="E10">
        <f t="shared" si="1"/>
        <v>1.40311950031033E-2</v>
      </c>
      <c r="F10">
        <f>(K10-K11)/2</f>
        <v>-3.8122326872776502E-3</v>
      </c>
      <c r="G10">
        <f t="shared" si="0"/>
        <v>1.021896231582565E-2</v>
      </c>
      <c r="H10">
        <f>LARGE(G10:G11,1)/LARGE(G10:G11,2)</f>
        <v>1.7461095499635644</v>
      </c>
      <c r="I10">
        <f t="shared" si="2"/>
        <v>1.7461095499635644</v>
      </c>
      <c r="J10">
        <v>3.6481107008068503E-2</v>
      </c>
      <c r="K10">
        <v>9.1963963458265505E-2</v>
      </c>
      <c r="L10" t="s">
        <v>71</v>
      </c>
      <c r="M10">
        <v>65.558000000000007</v>
      </c>
      <c r="N10">
        <v>21.175000000000001</v>
      </c>
      <c r="O10">
        <v>66.209000000000003</v>
      </c>
      <c r="P10">
        <v>64.914000000000001</v>
      </c>
      <c r="Q10" t="s">
        <v>72</v>
      </c>
      <c r="R10" t="s">
        <v>73</v>
      </c>
      <c r="S10" t="s">
        <v>27</v>
      </c>
      <c r="T10" t="s">
        <v>27</v>
      </c>
      <c r="U10" t="s">
        <v>27</v>
      </c>
      <c r="V10" t="s">
        <v>74</v>
      </c>
      <c r="W10" t="s">
        <v>72</v>
      </c>
      <c r="X10" t="s">
        <v>73</v>
      </c>
      <c r="Y10" t="s">
        <v>27</v>
      </c>
      <c r="Z10" t="s">
        <v>27</v>
      </c>
      <c r="AA10" t="s">
        <v>27</v>
      </c>
      <c r="AB10" t="s">
        <v>75</v>
      </c>
    </row>
    <row r="11" spans="1:28" x14ac:dyDescent="0.25">
      <c r="A11">
        <v>5</v>
      </c>
      <c r="B11">
        <v>1.08290709847467</v>
      </c>
      <c r="C11" t="s">
        <v>76</v>
      </c>
      <c r="D11">
        <v>2.8062390006206601E-2</v>
      </c>
      <c r="E11">
        <f t="shared" si="1"/>
        <v>1.40311950031033E-2</v>
      </c>
      <c r="F11">
        <f>(K11-K10)/2</f>
        <v>3.8122326872776502E-3</v>
      </c>
      <c r="G11">
        <f t="shared" si="0"/>
        <v>1.7843427690380949E-2</v>
      </c>
      <c r="J11">
        <v>3.6481107008068503E-2</v>
      </c>
      <c r="K11">
        <v>9.9588428832820805E-2</v>
      </c>
      <c r="L11" t="s">
        <v>71</v>
      </c>
      <c r="M11">
        <v>44.383000000000003</v>
      </c>
      <c r="N11">
        <v>21.175000000000001</v>
      </c>
      <c r="O11">
        <v>44.383000000000003</v>
      </c>
      <c r="P11">
        <v>44.383000000000003</v>
      </c>
      <c r="Q11" t="s">
        <v>72</v>
      </c>
      <c r="R11" t="s">
        <v>73</v>
      </c>
      <c r="S11" t="s">
        <v>27</v>
      </c>
      <c r="T11" t="s">
        <v>27</v>
      </c>
      <c r="U11" t="s">
        <v>27</v>
      </c>
      <c r="V11" t="s">
        <v>77</v>
      </c>
      <c r="W11" t="s">
        <v>72</v>
      </c>
      <c r="X11" t="s">
        <v>73</v>
      </c>
      <c r="Y11" t="s">
        <v>27</v>
      </c>
      <c r="Z11" t="s">
        <v>27</v>
      </c>
      <c r="AA11" t="s">
        <v>27</v>
      </c>
      <c r="AB11" t="s">
        <v>75</v>
      </c>
    </row>
    <row r="12" spans="1:28" x14ac:dyDescent="0.25">
      <c r="A12">
        <v>6</v>
      </c>
      <c r="B12">
        <v>1.5090506512233699</v>
      </c>
      <c r="C12" t="s">
        <v>78</v>
      </c>
      <c r="D12">
        <v>3.3138192860244102E-2</v>
      </c>
      <c r="E12">
        <f t="shared" si="1"/>
        <v>1.6569096430122051E-2</v>
      </c>
      <c r="F12">
        <f>(K12-K13)/2</f>
        <v>1.1511413554585799E-2</v>
      </c>
      <c r="G12">
        <f t="shared" si="0"/>
        <v>2.808050998470785E-2</v>
      </c>
      <c r="H12">
        <f>LARGE(G12:G13,1)/LARGE(G12:G13,2)</f>
        <v>5.5520503510672468</v>
      </c>
      <c r="I12">
        <f t="shared" si="2"/>
        <v>5.5520503510672468</v>
      </c>
      <c r="J12">
        <v>4.3079650718317299E-2</v>
      </c>
      <c r="K12">
        <v>6.8249813959777597E-2</v>
      </c>
      <c r="L12" t="s">
        <v>79</v>
      </c>
      <c r="M12">
        <v>48.362000000000002</v>
      </c>
      <c r="N12">
        <v>26.613</v>
      </c>
      <c r="O12">
        <v>50.043999999999997</v>
      </c>
      <c r="P12">
        <v>47.430999999999997</v>
      </c>
      <c r="Q12" t="s">
        <v>25</v>
      </c>
      <c r="R12" t="s">
        <v>29</v>
      </c>
      <c r="S12" t="s">
        <v>27</v>
      </c>
      <c r="T12" t="s">
        <v>27</v>
      </c>
      <c r="U12" t="s">
        <v>27</v>
      </c>
      <c r="V12" t="s">
        <v>80</v>
      </c>
      <c r="W12" t="s">
        <v>25</v>
      </c>
      <c r="X12" t="s">
        <v>29</v>
      </c>
      <c r="Y12" t="s">
        <v>27</v>
      </c>
      <c r="Z12" t="s">
        <v>27</v>
      </c>
      <c r="AA12" t="s">
        <v>27</v>
      </c>
      <c r="AB12" t="s">
        <v>81</v>
      </c>
    </row>
    <row r="13" spans="1:28" x14ac:dyDescent="0.25">
      <c r="A13">
        <v>6</v>
      </c>
      <c r="B13">
        <v>1.5090506512233699</v>
      </c>
      <c r="C13" t="s">
        <v>82</v>
      </c>
      <c r="D13">
        <v>3.3138192860244102E-2</v>
      </c>
      <c r="E13">
        <f t="shared" si="1"/>
        <v>1.6569096430122051E-2</v>
      </c>
      <c r="F13">
        <f>(K13-K12)/2</f>
        <v>-1.1511413554585799E-2</v>
      </c>
      <c r="G13">
        <f t="shared" si="0"/>
        <v>5.057682875536252E-3</v>
      </c>
      <c r="J13">
        <v>4.3079650718317299E-2</v>
      </c>
      <c r="K13">
        <v>4.5226986850605999E-2</v>
      </c>
      <c r="L13" t="s">
        <v>79</v>
      </c>
      <c r="M13">
        <v>74.974999999999994</v>
      </c>
      <c r="N13">
        <v>26.613</v>
      </c>
      <c r="O13">
        <v>76.198999999999998</v>
      </c>
      <c r="P13">
        <v>74.674999999999997</v>
      </c>
      <c r="Q13" t="s">
        <v>25</v>
      </c>
      <c r="R13" t="s">
        <v>29</v>
      </c>
      <c r="S13" t="s">
        <v>27</v>
      </c>
      <c r="T13" t="s">
        <v>27</v>
      </c>
      <c r="U13" t="s">
        <v>27</v>
      </c>
      <c r="V13" t="s">
        <v>83</v>
      </c>
      <c r="W13" t="s">
        <v>25</v>
      </c>
      <c r="X13" t="s">
        <v>29</v>
      </c>
      <c r="Y13" t="s">
        <v>27</v>
      </c>
      <c r="Z13" t="s">
        <v>27</v>
      </c>
      <c r="AA13" t="s">
        <v>27</v>
      </c>
      <c r="AB13" t="s">
        <v>81</v>
      </c>
    </row>
    <row r="14" spans="1:28" x14ac:dyDescent="0.25">
      <c r="A14">
        <v>7</v>
      </c>
      <c r="B14">
        <v>1.0291666234135599</v>
      </c>
      <c r="C14" t="s">
        <v>84</v>
      </c>
      <c r="D14">
        <v>3.3411360944207602E-2</v>
      </c>
      <c r="E14">
        <f t="shared" si="1"/>
        <v>1.6705680472103801E-2</v>
      </c>
      <c r="F14">
        <f>(K14-K15)/2</f>
        <v>-8.9509109552144903E-4</v>
      </c>
      <c r="G14">
        <f t="shared" si="0"/>
        <v>1.5810589376582352E-2</v>
      </c>
      <c r="H14">
        <f>LARGE(G14:G15,1)/LARGE(G14:G15,2)</f>
        <v>1.1132267841763321</v>
      </c>
      <c r="I14">
        <f t="shared" si="2"/>
        <v>1.1132267841763321</v>
      </c>
      <c r="J14">
        <v>4.3434769227469798E-2</v>
      </c>
      <c r="K14">
        <v>6.1377766142479799E-2</v>
      </c>
      <c r="L14" t="s">
        <v>85</v>
      </c>
      <c r="M14">
        <v>73.697999999999993</v>
      </c>
      <c r="N14">
        <v>29.036000000000001</v>
      </c>
      <c r="O14">
        <v>73.697999999999993</v>
      </c>
      <c r="P14">
        <v>73.697999999999993</v>
      </c>
      <c r="Q14" t="s">
        <v>39</v>
      </c>
      <c r="R14" t="s">
        <v>86</v>
      </c>
      <c r="S14" t="s">
        <v>87</v>
      </c>
      <c r="T14" t="s">
        <v>88</v>
      </c>
      <c r="U14" t="s">
        <v>27</v>
      </c>
      <c r="V14" t="s">
        <v>89</v>
      </c>
      <c r="W14" t="s">
        <v>39</v>
      </c>
      <c r="X14" t="s">
        <v>86</v>
      </c>
      <c r="Y14" t="s">
        <v>27</v>
      </c>
      <c r="Z14" t="s">
        <v>27</v>
      </c>
      <c r="AA14" t="s">
        <v>27</v>
      </c>
      <c r="AB14" t="s">
        <v>90</v>
      </c>
    </row>
    <row r="15" spans="1:28" x14ac:dyDescent="0.25">
      <c r="A15">
        <v>7</v>
      </c>
      <c r="B15">
        <v>1.0291666234135599</v>
      </c>
      <c r="C15" t="s">
        <v>91</v>
      </c>
      <c r="D15">
        <v>3.3411360944207602E-2</v>
      </c>
      <c r="E15">
        <f t="shared" si="1"/>
        <v>1.6705680472103801E-2</v>
      </c>
      <c r="F15">
        <f>(K15-K14)/2</f>
        <v>8.9509109552144903E-4</v>
      </c>
      <c r="G15">
        <f t="shared" si="0"/>
        <v>1.760077156762525E-2</v>
      </c>
      <c r="J15">
        <v>4.3434769227469798E-2</v>
      </c>
      <c r="K15">
        <v>6.3167948333522697E-2</v>
      </c>
      <c r="L15" t="s">
        <v>85</v>
      </c>
      <c r="M15">
        <v>44.661999999999999</v>
      </c>
      <c r="N15">
        <v>29.036000000000001</v>
      </c>
      <c r="O15">
        <v>44.661999999999999</v>
      </c>
      <c r="P15">
        <v>44.661999999999999</v>
      </c>
      <c r="Q15" t="s">
        <v>39</v>
      </c>
      <c r="R15" t="s">
        <v>86</v>
      </c>
      <c r="S15" t="s">
        <v>87</v>
      </c>
      <c r="T15" t="s">
        <v>92</v>
      </c>
      <c r="U15" t="s">
        <v>27</v>
      </c>
      <c r="V15" t="s">
        <v>93</v>
      </c>
      <c r="W15" t="s">
        <v>39</v>
      </c>
      <c r="X15" t="s">
        <v>86</v>
      </c>
      <c r="Y15" t="s">
        <v>27</v>
      </c>
      <c r="Z15" t="s">
        <v>27</v>
      </c>
      <c r="AA15" t="s">
        <v>27</v>
      </c>
      <c r="AB15" t="s">
        <v>90</v>
      </c>
    </row>
    <row r="16" spans="1:28" x14ac:dyDescent="0.25">
      <c r="A16">
        <v>8</v>
      </c>
      <c r="B16">
        <v>1.29452186701563</v>
      </c>
      <c r="C16" t="s">
        <v>94</v>
      </c>
      <c r="D16">
        <v>3.3845525918384099E-2</v>
      </c>
      <c r="E16">
        <f t="shared" si="1"/>
        <v>1.692276295919205E-2</v>
      </c>
      <c r="F16">
        <f>(K16-K17)/2</f>
        <v>-7.3863360213766022E-3</v>
      </c>
      <c r="G16">
        <f t="shared" si="0"/>
        <v>9.5364269378154475E-3</v>
      </c>
      <c r="H16">
        <f>LARGE(G16:G17,1)/LARGE(G16:G17,2)</f>
        <v>2.5490783014520999</v>
      </c>
      <c r="I16">
        <f t="shared" si="2"/>
        <v>2.5490783014520999</v>
      </c>
      <c r="J16">
        <v>4.3999183693899303E-2</v>
      </c>
      <c r="K16">
        <v>5.01581501993177E-2</v>
      </c>
      <c r="L16" t="s">
        <v>95</v>
      </c>
      <c r="M16">
        <v>76.216700000000003</v>
      </c>
      <c r="N16">
        <v>24.236699999999999</v>
      </c>
      <c r="O16">
        <v>74.724999999999994</v>
      </c>
      <c r="P16">
        <v>76.284999999999997</v>
      </c>
      <c r="Q16" t="s">
        <v>72</v>
      </c>
      <c r="R16" t="s">
        <v>96</v>
      </c>
      <c r="S16" t="s">
        <v>97</v>
      </c>
      <c r="T16" t="s">
        <v>98</v>
      </c>
      <c r="U16" t="s">
        <v>99</v>
      </c>
      <c r="V16" t="s">
        <v>100</v>
      </c>
      <c r="W16" t="s">
        <v>72</v>
      </c>
      <c r="X16" t="s">
        <v>96</v>
      </c>
      <c r="Y16" t="s">
        <v>97</v>
      </c>
      <c r="Z16" t="s">
        <v>98</v>
      </c>
      <c r="AA16" t="s">
        <v>101</v>
      </c>
      <c r="AB16" t="s">
        <v>102</v>
      </c>
    </row>
    <row r="17" spans="1:28" x14ac:dyDescent="0.25">
      <c r="A17">
        <v>8</v>
      </c>
      <c r="B17">
        <v>1.29452186701563</v>
      </c>
      <c r="C17" t="s">
        <v>103</v>
      </c>
      <c r="D17">
        <v>3.3845525918384099E-2</v>
      </c>
      <c r="E17">
        <f t="shared" si="1"/>
        <v>1.692276295919205E-2</v>
      </c>
      <c r="F17">
        <f>(K17-K16)/2</f>
        <v>7.3863360213766022E-3</v>
      </c>
      <c r="G17">
        <f t="shared" si="0"/>
        <v>2.4309098980568652E-2</v>
      </c>
      <c r="J17">
        <v>4.3999183693899303E-2</v>
      </c>
      <c r="K17">
        <v>6.4930822242070904E-2</v>
      </c>
      <c r="L17" t="s">
        <v>95</v>
      </c>
      <c r="M17">
        <v>51.98</v>
      </c>
      <c r="N17">
        <v>24.236699999999999</v>
      </c>
      <c r="O17">
        <v>51.98</v>
      </c>
      <c r="P17">
        <v>51.98</v>
      </c>
      <c r="Q17" t="s">
        <v>72</v>
      </c>
      <c r="R17" t="s">
        <v>96</v>
      </c>
      <c r="S17" t="s">
        <v>27</v>
      </c>
      <c r="T17" t="s">
        <v>27</v>
      </c>
      <c r="U17" t="s">
        <v>27</v>
      </c>
      <c r="V17" t="s">
        <v>104</v>
      </c>
      <c r="W17" t="s">
        <v>72</v>
      </c>
      <c r="X17" t="s">
        <v>96</v>
      </c>
      <c r="Y17" t="s">
        <v>97</v>
      </c>
      <c r="Z17" t="s">
        <v>98</v>
      </c>
      <c r="AA17" t="s">
        <v>101</v>
      </c>
      <c r="AB17" t="s">
        <v>102</v>
      </c>
    </row>
    <row r="18" spans="1:28" x14ac:dyDescent="0.25">
      <c r="A18">
        <v>9</v>
      </c>
      <c r="B18">
        <v>1.0956180676216101</v>
      </c>
      <c r="C18" t="s">
        <v>105</v>
      </c>
      <c r="D18">
        <v>3.4865398530227999E-2</v>
      </c>
      <c r="E18">
        <f t="shared" si="1"/>
        <v>1.7432699265114E-2</v>
      </c>
      <c r="F18">
        <f>(K18-K19)/2</f>
        <v>-5.1510646001080018E-3</v>
      </c>
      <c r="G18">
        <f t="shared" si="0"/>
        <v>1.2281634665005998E-2</v>
      </c>
      <c r="H18">
        <f>LARGE(G18:G19,1)/LARGE(G18:G19,2)</f>
        <v>1.8388239416996999</v>
      </c>
      <c r="I18">
        <f t="shared" si="2"/>
        <v>1.8388239416996999</v>
      </c>
      <c r="J18">
        <v>4.5325018089296398E-2</v>
      </c>
      <c r="K18">
        <v>0.107742495288495</v>
      </c>
      <c r="L18" t="s">
        <v>106</v>
      </c>
      <c r="M18">
        <v>65.929000000000002</v>
      </c>
      <c r="N18">
        <v>21.538</v>
      </c>
      <c r="O18">
        <v>62.75</v>
      </c>
      <c r="P18">
        <v>65.929000000000002</v>
      </c>
      <c r="Q18" t="s">
        <v>72</v>
      </c>
      <c r="R18" t="s">
        <v>73</v>
      </c>
      <c r="S18" t="s">
        <v>27</v>
      </c>
      <c r="T18" t="s">
        <v>27</v>
      </c>
      <c r="U18" t="s">
        <v>27</v>
      </c>
      <c r="V18" t="s">
        <v>107</v>
      </c>
      <c r="W18" t="s">
        <v>72</v>
      </c>
      <c r="X18" t="s">
        <v>73</v>
      </c>
      <c r="Y18" t="s">
        <v>27</v>
      </c>
      <c r="Z18" t="s">
        <v>27</v>
      </c>
      <c r="AA18" t="s">
        <v>27</v>
      </c>
      <c r="AB18" t="s">
        <v>108</v>
      </c>
    </row>
    <row r="19" spans="1:28" x14ac:dyDescent="0.25">
      <c r="A19">
        <v>9</v>
      </c>
      <c r="B19">
        <v>1.0956180676216101</v>
      </c>
      <c r="C19" t="s">
        <v>109</v>
      </c>
      <c r="D19">
        <v>3.4865398530227999E-2</v>
      </c>
      <c r="E19">
        <f t="shared" si="1"/>
        <v>1.7432699265114E-2</v>
      </c>
      <c r="F19">
        <f>(K19-K18)/2</f>
        <v>5.1510646001080018E-3</v>
      </c>
      <c r="G19">
        <f t="shared" si="0"/>
        <v>2.2583763865222001E-2</v>
      </c>
      <c r="J19">
        <v>4.5325018089296398E-2</v>
      </c>
      <c r="K19">
        <v>0.118044624488711</v>
      </c>
      <c r="L19" t="s">
        <v>106</v>
      </c>
      <c r="M19">
        <v>44.390999999999998</v>
      </c>
      <c r="N19">
        <v>21.538</v>
      </c>
      <c r="O19">
        <v>45.137</v>
      </c>
      <c r="P19">
        <v>44.383000000000003</v>
      </c>
      <c r="Q19" t="s">
        <v>72</v>
      </c>
      <c r="R19" t="s">
        <v>73</v>
      </c>
      <c r="S19" t="s">
        <v>27</v>
      </c>
      <c r="T19" t="s">
        <v>27</v>
      </c>
      <c r="U19" t="s">
        <v>27</v>
      </c>
      <c r="V19" t="s">
        <v>110</v>
      </c>
      <c r="W19" t="s">
        <v>72</v>
      </c>
      <c r="X19" t="s">
        <v>73</v>
      </c>
      <c r="Y19" t="s">
        <v>27</v>
      </c>
      <c r="Z19" t="s">
        <v>27</v>
      </c>
      <c r="AA19" t="s">
        <v>27</v>
      </c>
      <c r="AB19" t="s">
        <v>108</v>
      </c>
    </row>
    <row r="20" spans="1:28" x14ac:dyDescent="0.25">
      <c r="A20">
        <v>10</v>
      </c>
      <c r="B20">
        <v>1.06260048989069</v>
      </c>
      <c r="C20" t="s">
        <v>111</v>
      </c>
      <c r="D20">
        <v>3.7229077090209901E-2</v>
      </c>
      <c r="E20">
        <f t="shared" si="1"/>
        <v>1.8614538545104951E-2</v>
      </c>
      <c r="F20">
        <f>(K20-K21)/2</f>
        <v>-1.9292767815204982E-3</v>
      </c>
      <c r="G20">
        <f t="shared" si="0"/>
        <v>1.6685261763584452E-2</v>
      </c>
      <c r="H20">
        <f>LARGE(G20:G21,1)/LARGE(G20:G21,2)</f>
        <v>1.2312552010099285</v>
      </c>
      <c r="I20">
        <f t="shared" si="2"/>
        <v>1.2312552010099285</v>
      </c>
      <c r="J20">
        <v>4.8397800217272899E-2</v>
      </c>
      <c r="K20">
        <v>6.1637753470921201E-2</v>
      </c>
      <c r="L20" t="s">
        <v>112</v>
      </c>
      <c r="M20">
        <v>69.451999999999998</v>
      </c>
      <c r="N20">
        <v>25.125</v>
      </c>
      <c r="O20">
        <v>69.451999999999998</v>
      </c>
      <c r="P20">
        <v>69.451999999999998</v>
      </c>
      <c r="Q20" t="s">
        <v>72</v>
      </c>
      <c r="R20" t="s">
        <v>73</v>
      </c>
      <c r="S20" t="s">
        <v>113</v>
      </c>
      <c r="T20" t="s">
        <v>114</v>
      </c>
      <c r="U20" t="s">
        <v>115</v>
      </c>
      <c r="V20" t="s">
        <v>116</v>
      </c>
      <c r="W20" t="s">
        <v>72</v>
      </c>
      <c r="X20" t="s">
        <v>73</v>
      </c>
      <c r="Y20" t="s">
        <v>113</v>
      </c>
      <c r="Z20" t="s">
        <v>117</v>
      </c>
      <c r="AA20" t="s">
        <v>118</v>
      </c>
      <c r="AB20" t="s">
        <v>119</v>
      </c>
    </row>
    <row r="21" spans="1:28" x14ac:dyDescent="0.25">
      <c r="A21">
        <v>10</v>
      </c>
      <c r="B21">
        <v>1.06260048989069</v>
      </c>
      <c r="C21" t="s">
        <v>120</v>
      </c>
      <c r="D21">
        <v>3.7229077090209901E-2</v>
      </c>
      <c r="E21">
        <f t="shared" si="1"/>
        <v>1.8614538545104951E-2</v>
      </c>
      <c r="F21">
        <f>(K21-K20)/2</f>
        <v>1.9292767815204982E-3</v>
      </c>
      <c r="G21">
        <f t="shared" si="0"/>
        <v>2.0543815326625449E-2</v>
      </c>
      <c r="J21">
        <v>4.8397800217272899E-2</v>
      </c>
      <c r="K21">
        <v>6.5496307033962198E-2</v>
      </c>
      <c r="L21" t="s">
        <v>112</v>
      </c>
      <c r="M21">
        <v>44.326999999999998</v>
      </c>
      <c r="N21">
        <v>25.125</v>
      </c>
      <c r="O21">
        <v>44.326999999999998</v>
      </c>
      <c r="P21">
        <v>44.326999999999998</v>
      </c>
      <c r="Q21" t="s">
        <v>72</v>
      </c>
      <c r="R21" t="s">
        <v>73</v>
      </c>
      <c r="S21" t="s">
        <v>113</v>
      </c>
      <c r="T21" t="s">
        <v>114</v>
      </c>
      <c r="U21" t="s">
        <v>121</v>
      </c>
      <c r="V21" t="s">
        <v>122</v>
      </c>
      <c r="W21" t="s">
        <v>72</v>
      </c>
      <c r="X21" t="s">
        <v>73</v>
      </c>
      <c r="Y21" t="s">
        <v>113</v>
      </c>
      <c r="Z21" t="s">
        <v>117</v>
      </c>
      <c r="AA21" t="s">
        <v>118</v>
      </c>
      <c r="AB21" t="s">
        <v>119</v>
      </c>
    </row>
    <row r="22" spans="1:28" x14ac:dyDescent="0.25">
      <c r="A22">
        <v>11</v>
      </c>
      <c r="B22">
        <v>1.3220629202466001</v>
      </c>
      <c r="C22" t="s">
        <v>123</v>
      </c>
      <c r="D22">
        <v>3.8665927924261198E-2</v>
      </c>
      <c r="E22">
        <f t="shared" si="1"/>
        <v>1.9332963962130599E-2</v>
      </c>
      <c r="F22">
        <f>(K22-K23)/2</f>
        <v>-9.0570891356936481E-3</v>
      </c>
      <c r="G22">
        <f t="shared" si="0"/>
        <v>1.0275874826436951E-2</v>
      </c>
      <c r="H22">
        <f>LARGE(G22:G23,1)/LARGE(G22:G23,2)</f>
        <v>2.7627869721402778</v>
      </c>
      <c r="I22">
        <f t="shared" si="2"/>
        <v>2.7627869721402778</v>
      </c>
      <c r="J22">
        <v>5.0265706301539502E-2</v>
      </c>
      <c r="K22">
        <v>5.6244221649352E-2</v>
      </c>
      <c r="L22" t="s">
        <v>112</v>
      </c>
      <c r="M22">
        <v>65.335999999999999</v>
      </c>
      <c r="N22">
        <v>21.091000000000001</v>
      </c>
      <c r="O22">
        <v>65.739999999999995</v>
      </c>
      <c r="P22">
        <v>65.335999999999999</v>
      </c>
      <c r="Q22" t="s">
        <v>72</v>
      </c>
      <c r="R22" t="s">
        <v>73</v>
      </c>
      <c r="S22" t="s">
        <v>27</v>
      </c>
      <c r="T22" t="s">
        <v>27</v>
      </c>
      <c r="U22" t="s">
        <v>27</v>
      </c>
      <c r="V22" t="s">
        <v>124</v>
      </c>
      <c r="W22" t="s">
        <v>72</v>
      </c>
      <c r="X22" t="s">
        <v>73</v>
      </c>
      <c r="Y22" t="s">
        <v>113</v>
      </c>
      <c r="Z22" t="s">
        <v>117</v>
      </c>
      <c r="AA22" t="s">
        <v>118</v>
      </c>
      <c r="AB22" t="s">
        <v>119</v>
      </c>
    </row>
    <row r="23" spans="1:28" x14ac:dyDescent="0.25">
      <c r="A23">
        <v>11</v>
      </c>
      <c r="B23">
        <v>1.3220629202466001</v>
      </c>
      <c r="C23" t="s">
        <v>125</v>
      </c>
      <c r="D23">
        <v>3.8665927924261198E-2</v>
      </c>
      <c r="E23">
        <f t="shared" si="1"/>
        <v>1.9332963962130599E-2</v>
      </c>
      <c r="F23">
        <f>(K23-K22)/2</f>
        <v>9.0570891356936481E-3</v>
      </c>
      <c r="G23">
        <f t="shared" si="0"/>
        <v>2.8390053097824247E-2</v>
      </c>
      <c r="J23">
        <v>5.0265706301539502E-2</v>
      </c>
      <c r="K23">
        <v>7.4358399920739296E-2</v>
      </c>
      <c r="L23" t="s">
        <v>112</v>
      </c>
      <c r="M23">
        <v>44.244999999999997</v>
      </c>
      <c r="N23">
        <v>21.091000000000001</v>
      </c>
      <c r="O23">
        <v>44.244999999999997</v>
      </c>
      <c r="P23">
        <v>44.244999999999997</v>
      </c>
      <c r="Q23" t="s">
        <v>72</v>
      </c>
      <c r="R23" t="s">
        <v>73</v>
      </c>
      <c r="S23" t="s">
        <v>27</v>
      </c>
      <c r="T23" t="s">
        <v>27</v>
      </c>
      <c r="U23" t="s">
        <v>27</v>
      </c>
      <c r="V23" t="s">
        <v>126</v>
      </c>
      <c r="W23" t="s">
        <v>72</v>
      </c>
      <c r="X23" t="s">
        <v>73</v>
      </c>
      <c r="Y23" t="s">
        <v>113</v>
      </c>
      <c r="Z23" t="s">
        <v>117</v>
      </c>
      <c r="AA23" t="s">
        <v>118</v>
      </c>
      <c r="AB23" t="s">
        <v>119</v>
      </c>
    </row>
    <row r="24" spans="1:28" x14ac:dyDescent="0.25">
      <c r="A24">
        <v>12</v>
      </c>
      <c r="B24">
        <v>1.08083664629539</v>
      </c>
      <c r="C24" t="s">
        <v>127</v>
      </c>
      <c r="D24">
        <v>4.5388339026222503E-2</v>
      </c>
      <c r="E24">
        <f t="shared" si="1"/>
        <v>2.2694169513111252E-2</v>
      </c>
      <c r="F24">
        <f>(K24-K25)/2</f>
        <v>5.020960424775997E-3</v>
      </c>
      <c r="G24">
        <f t="shared" si="0"/>
        <v>2.7715129937887249E-2</v>
      </c>
      <c r="H24">
        <f>LARGE(G24:G25,1)/LARGE(G24:G25,2)</f>
        <v>1.5682001949594941</v>
      </c>
      <c r="I24">
        <f t="shared" si="2"/>
        <v>1.5682001949594941</v>
      </c>
      <c r="J24">
        <v>5.9004840734089299E-2</v>
      </c>
      <c r="K24">
        <v>0.13426677813589299</v>
      </c>
      <c r="L24" t="s">
        <v>128</v>
      </c>
      <c r="M24">
        <v>32.453000000000003</v>
      </c>
      <c r="N24">
        <v>26.291</v>
      </c>
      <c r="O24">
        <v>32.453000000000003</v>
      </c>
      <c r="P24">
        <v>32.453000000000003</v>
      </c>
      <c r="Q24" t="s">
        <v>25</v>
      </c>
      <c r="R24" t="s">
        <v>129</v>
      </c>
      <c r="S24" t="s">
        <v>130</v>
      </c>
      <c r="T24" t="s">
        <v>131</v>
      </c>
      <c r="U24" t="s">
        <v>132</v>
      </c>
      <c r="V24" t="s">
        <v>133</v>
      </c>
      <c r="W24" t="s">
        <v>25</v>
      </c>
      <c r="X24" t="s">
        <v>129</v>
      </c>
      <c r="Y24" t="s">
        <v>130</v>
      </c>
      <c r="Z24" t="s">
        <v>131</v>
      </c>
      <c r="AA24" t="s">
        <v>134</v>
      </c>
      <c r="AB24" t="s">
        <v>135</v>
      </c>
    </row>
    <row r="25" spans="1:28" x14ac:dyDescent="0.25">
      <c r="A25">
        <v>12</v>
      </c>
      <c r="B25">
        <v>1.08083664629539</v>
      </c>
      <c r="C25" t="s">
        <v>136</v>
      </c>
      <c r="D25">
        <v>4.5388339026222503E-2</v>
      </c>
      <c r="E25">
        <f t="shared" si="1"/>
        <v>2.2694169513111252E-2</v>
      </c>
      <c r="F25">
        <f>(K25-K24)/2</f>
        <v>-5.020960424775997E-3</v>
      </c>
      <c r="G25">
        <f t="shared" si="0"/>
        <v>1.7673209088335255E-2</v>
      </c>
      <c r="J25">
        <v>5.9004840734089299E-2</v>
      </c>
      <c r="K25">
        <v>0.124224857286341</v>
      </c>
      <c r="L25" t="s">
        <v>128</v>
      </c>
      <c r="M25">
        <v>58.744</v>
      </c>
      <c r="N25">
        <v>26.291</v>
      </c>
      <c r="O25">
        <v>56.09</v>
      </c>
      <c r="P25">
        <v>60.37</v>
      </c>
      <c r="Q25" t="s">
        <v>25</v>
      </c>
      <c r="R25" t="s">
        <v>129</v>
      </c>
      <c r="S25" t="s">
        <v>130</v>
      </c>
      <c r="T25" t="s">
        <v>131</v>
      </c>
      <c r="U25" t="s">
        <v>137</v>
      </c>
      <c r="V25" t="s">
        <v>138</v>
      </c>
      <c r="W25" t="s">
        <v>25</v>
      </c>
      <c r="X25" t="s">
        <v>129</v>
      </c>
      <c r="Y25" t="s">
        <v>130</v>
      </c>
      <c r="Z25" t="s">
        <v>131</v>
      </c>
      <c r="AA25" t="s">
        <v>134</v>
      </c>
      <c r="AB25" t="s">
        <v>135</v>
      </c>
    </row>
    <row r="26" spans="1:28" x14ac:dyDescent="0.25">
      <c r="A26">
        <v>13</v>
      </c>
      <c r="B26">
        <v>-1.0484388378297</v>
      </c>
      <c r="C26" t="s">
        <v>139</v>
      </c>
      <c r="D26">
        <v>4.6853565594385603E-2</v>
      </c>
      <c r="E26">
        <f t="shared" si="1"/>
        <v>2.3426782797192802E-2</v>
      </c>
      <c r="F26">
        <f>(K26-K27)/2</f>
        <v>-1.9038654876762512E-3</v>
      </c>
      <c r="G26">
        <f t="shared" si="0"/>
        <v>2.152291730951655E-2</v>
      </c>
      <c r="H26">
        <f>LARGE(G26:G27,1)/LARGE(G26:G27,2)</f>
        <v>1.1769151886147367</v>
      </c>
      <c r="I26">
        <f t="shared" si="2"/>
        <v>-1.1769151886147367</v>
      </c>
      <c r="J26">
        <v>6.0909635272701303E-2</v>
      </c>
      <c r="K26">
        <v>7.8609048977183002E-2</v>
      </c>
      <c r="L26" t="s">
        <v>48</v>
      </c>
      <c r="M26">
        <v>47.527500000000003</v>
      </c>
      <c r="N26">
        <v>22.295000000000002</v>
      </c>
      <c r="O26">
        <v>50.655000000000001</v>
      </c>
      <c r="P26">
        <v>47</v>
      </c>
      <c r="Q26" t="s">
        <v>25</v>
      </c>
      <c r="R26" t="s">
        <v>29</v>
      </c>
      <c r="S26" t="s">
        <v>27</v>
      </c>
      <c r="T26" t="s">
        <v>27</v>
      </c>
      <c r="U26" t="s">
        <v>27</v>
      </c>
      <c r="V26" t="s">
        <v>140</v>
      </c>
      <c r="W26" t="s">
        <v>25</v>
      </c>
      <c r="X26" t="s">
        <v>29</v>
      </c>
      <c r="Y26" t="s">
        <v>50</v>
      </c>
      <c r="Z26" t="s">
        <v>51</v>
      </c>
      <c r="AA26" t="s">
        <v>52</v>
      </c>
      <c r="AB26" t="s">
        <v>53</v>
      </c>
    </row>
    <row r="27" spans="1:28" x14ac:dyDescent="0.25">
      <c r="A27">
        <v>13</v>
      </c>
      <c r="B27">
        <v>-1.0484388378297</v>
      </c>
      <c r="C27" t="s">
        <v>141</v>
      </c>
      <c r="D27">
        <v>4.6853565594385603E-2</v>
      </c>
      <c r="E27">
        <f t="shared" si="1"/>
        <v>2.3426782797192802E-2</v>
      </c>
      <c r="F27">
        <f>(K27-K26)/2</f>
        <v>1.9038654876762512E-3</v>
      </c>
      <c r="G27">
        <f t="shared" si="0"/>
        <v>2.5330648284869053E-2</v>
      </c>
      <c r="J27">
        <v>6.0909635272701303E-2</v>
      </c>
      <c r="K27">
        <v>8.2416779952535504E-2</v>
      </c>
      <c r="L27" t="s">
        <v>48</v>
      </c>
      <c r="M27">
        <v>69.822500000000005</v>
      </c>
      <c r="N27">
        <v>22.295000000000002</v>
      </c>
      <c r="O27">
        <v>71.855999999999995</v>
      </c>
      <c r="P27">
        <v>67.789000000000001</v>
      </c>
      <c r="Q27" t="s">
        <v>25</v>
      </c>
      <c r="R27" t="s">
        <v>29</v>
      </c>
      <c r="S27" t="s">
        <v>50</v>
      </c>
      <c r="T27" t="s">
        <v>51</v>
      </c>
      <c r="U27" t="s">
        <v>142</v>
      </c>
      <c r="V27" t="s">
        <v>143</v>
      </c>
      <c r="W27" t="s">
        <v>25</v>
      </c>
      <c r="X27" t="s">
        <v>29</v>
      </c>
      <c r="Y27" t="s">
        <v>50</v>
      </c>
      <c r="Z27" t="s">
        <v>51</v>
      </c>
      <c r="AA27" t="s">
        <v>52</v>
      </c>
      <c r="AB27" t="s">
        <v>53</v>
      </c>
    </row>
    <row r="28" spans="1:28" x14ac:dyDescent="0.25">
      <c r="A28">
        <v>14</v>
      </c>
      <c r="B28">
        <v>1.1438917840366001</v>
      </c>
      <c r="C28" t="s">
        <v>144</v>
      </c>
      <c r="D28">
        <v>4.6860132010484203E-2</v>
      </c>
      <c r="E28">
        <f t="shared" si="1"/>
        <v>2.3430066005242101E-2</v>
      </c>
      <c r="F28">
        <f>(K28-K29)/2</f>
        <v>-9.6864933543314991E-3</v>
      </c>
      <c r="G28">
        <f t="shared" si="0"/>
        <v>1.3743572650910602E-2</v>
      </c>
      <c r="H28">
        <f>LARGE(G28:G29,1)/LARGE(G28:G29,2)</f>
        <v>2.4096033979475786</v>
      </c>
      <c r="I28">
        <f t="shared" si="2"/>
        <v>2.4096033979475786</v>
      </c>
      <c r="J28">
        <v>6.0918171613629502E-2</v>
      </c>
      <c r="K28">
        <v>0.134635808697285</v>
      </c>
      <c r="L28" t="s">
        <v>145</v>
      </c>
      <c r="M28">
        <v>44.066000000000003</v>
      </c>
      <c r="N28">
        <v>27.420999999999999</v>
      </c>
      <c r="O28">
        <v>44.066000000000003</v>
      </c>
      <c r="P28">
        <v>44.066000000000003</v>
      </c>
      <c r="Q28" t="s">
        <v>72</v>
      </c>
      <c r="R28" t="s">
        <v>73</v>
      </c>
      <c r="S28" t="s">
        <v>146</v>
      </c>
      <c r="T28" t="s">
        <v>147</v>
      </c>
      <c r="U28" t="s">
        <v>148</v>
      </c>
      <c r="V28" t="s">
        <v>149</v>
      </c>
      <c r="W28" t="s">
        <v>72</v>
      </c>
      <c r="X28" t="s">
        <v>73</v>
      </c>
      <c r="Y28" t="s">
        <v>146</v>
      </c>
      <c r="Z28" t="s">
        <v>147</v>
      </c>
      <c r="AA28" t="s">
        <v>150</v>
      </c>
      <c r="AB28" t="s">
        <v>151</v>
      </c>
    </row>
    <row r="29" spans="1:28" x14ac:dyDescent="0.25">
      <c r="A29">
        <v>14</v>
      </c>
      <c r="B29">
        <v>1.1438917840366001</v>
      </c>
      <c r="C29" t="s">
        <v>152</v>
      </c>
      <c r="D29">
        <v>4.6860132010484203E-2</v>
      </c>
      <c r="E29">
        <f t="shared" si="1"/>
        <v>2.3430066005242101E-2</v>
      </c>
      <c r="F29">
        <f>(K29-K28)/2</f>
        <v>9.6864933543314991E-3</v>
      </c>
      <c r="G29">
        <f t="shared" si="0"/>
        <v>3.3116559359573597E-2</v>
      </c>
      <c r="J29">
        <v>6.0918171613629502E-2</v>
      </c>
      <c r="K29">
        <v>0.154008795405948</v>
      </c>
      <c r="L29" t="s">
        <v>145</v>
      </c>
      <c r="M29">
        <v>16.645</v>
      </c>
      <c r="N29">
        <v>27.420999999999999</v>
      </c>
      <c r="O29">
        <v>16.645</v>
      </c>
      <c r="P29">
        <v>16.645</v>
      </c>
      <c r="Q29" t="s">
        <v>72</v>
      </c>
      <c r="R29" t="s">
        <v>73</v>
      </c>
      <c r="S29" t="s">
        <v>146</v>
      </c>
      <c r="T29" t="s">
        <v>147</v>
      </c>
      <c r="U29" t="s">
        <v>148</v>
      </c>
      <c r="V29" t="s">
        <v>153</v>
      </c>
      <c r="W29" t="s">
        <v>72</v>
      </c>
      <c r="X29" t="s">
        <v>73</v>
      </c>
      <c r="Y29" t="s">
        <v>146</v>
      </c>
      <c r="Z29" t="s">
        <v>147</v>
      </c>
      <c r="AA29" t="s">
        <v>150</v>
      </c>
      <c r="AB29" t="s">
        <v>151</v>
      </c>
    </row>
    <row r="30" spans="1:28" x14ac:dyDescent="0.25">
      <c r="A30">
        <v>15</v>
      </c>
      <c r="B30">
        <v>1.1609262816718999</v>
      </c>
      <c r="C30" t="s">
        <v>154</v>
      </c>
      <c r="D30">
        <v>4.8788660483619899E-2</v>
      </c>
      <c r="E30">
        <f t="shared" si="1"/>
        <v>2.4394330241809949E-2</v>
      </c>
      <c r="F30">
        <f>(K30-K31)/2</f>
        <v>5.4915943926731048E-3</v>
      </c>
      <c r="G30">
        <f t="shared" si="0"/>
        <v>2.9885924634483054E-2</v>
      </c>
      <c r="H30">
        <f>LARGE(G30:G31,1)/LARGE(G30:G31,2)</f>
        <v>1.5810369923699554</v>
      </c>
      <c r="I30">
        <f t="shared" si="2"/>
        <v>1.5810369923699554</v>
      </c>
      <c r="J30">
        <v>6.3425258628705794E-2</v>
      </c>
      <c r="K30">
        <v>7.9233002745123807E-2</v>
      </c>
      <c r="L30" t="s">
        <v>155</v>
      </c>
      <c r="M30">
        <v>48.094999999999999</v>
      </c>
      <c r="N30">
        <v>26.015999999999998</v>
      </c>
      <c r="O30">
        <v>49.918999999999997</v>
      </c>
      <c r="P30">
        <v>47.26</v>
      </c>
      <c r="Q30" t="s">
        <v>25</v>
      </c>
      <c r="R30" t="s">
        <v>156</v>
      </c>
      <c r="S30" t="s">
        <v>27</v>
      </c>
      <c r="T30" t="s">
        <v>27</v>
      </c>
      <c r="U30" t="s">
        <v>27</v>
      </c>
      <c r="V30" t="s">
        <v>157</v>
      </c>
      <c r="W30" t="s">
        <v>25</v>
      </c>
      <c r="X30" t="s">
        <v>156</v>
      </c>
      <c r="Y30" t="s">
        <v>158</v>
      </c>
      <c r="Z30" t="s">
        <v>159</v>
      </c>
      <c r="AA30" t="s">
        <v>160</v>
      </c>
      <c r="AB30" t="s">
        <v>161</v>
      </c>
    </row>
    <row r="31" spans="1:28" x14ac:dyDescent="0.25">
      <c r="A31">
        <v>15</v>
      </c>
      <c r="B31">
        <v>1.1609262816718999</v>
      </c>
      <c r="C31" t="s">
        <v>162</v>
      </c>
      <c r="D31">
        <v>4.8788660483619899E-2</v>
      </c>
      <c r="E31">
        <f t="shared" si="1"/>
        <v>2.4394330241809949E-2</v>
      </c>
      <c r="F31">
        <f>(K31-K30)/2</f>
        <v>-5.4915943926731048E-3</v>
      </c>
      <c r="G31">
        <f t="shared" si="0"/>
        <v>1.8902735849136845E-2</v>
      </c>
      <c r="J31">
        <v>6.3425258628705794E-2</v>
      </c>
      <c r="K31">
        <v>6.8249813959777597E-2</v>
      </c>
      <c r="L31" t="s">
        <v>155</v>
      </c>
      <c r="M31">
        <v>74.111000000000004</v>
      </c>
      <c r="N31">
        <v>26.015999999999998</v>
      </c>
      <c r="O31">
        <v>75.257000000000005</v>
      </c>
      <c r="P31">
        <v>71.766000000000005</v>
      </c>
      <c r="Q31" t="s">
        <v>25</v>
      </c>
      <c r="R31" t="s">
        <v>156</v>
      </c>
      <c r="S31" t="s">
        <v>158</v>
      </c>
      <c r="T31" t="s">
        <v>163</v>
      </c>
      <c r="U31" t="s">
        <v>164</v>
      </c>
      <c r="V31" t="s">
        <v>165</v>
      </c>
      <c r="W31" t="s">
        <v>25</v>
      </c>
      <c r="X31" t="s">
        <v>156</v>
      </c>
      <c r="Y31" t="s">
        <v>158</v>
      </c>
      <c r="Z31" t="s">
        <v>159</v>
      </c>
      <c r="AA31" t="s">
        <v>160</v>
      </c>
      <c r="AB31" t="s">
        <v>161</v>
      </c>
    </row>
    <row r="32" spans="1:28" x14ac:dyDescent="0.25">
      <c r="A32">
        <v>16</v>
      </c>
      <c r="B32">
        <v>1.2581156603619701</v>
      </c>
      <c r="C32" t="s">
        <v>166</v>
      </c>
      <c r="D32">
        <v>5.1058844797530603E-2</v>
      </c>
      <c r="E32">
        <f t="shared" si="1"/>
        <v>2.5529422398765302E-2</v>
      </c>
      <c r="F32">
        <f>(K32-K33)/2</f>
        <v>1.14489330221259E-2</v>
      </c>
      <c r="G32">
        <f t="shared" si="0"/>
        <v>3.6978355420891201E-2</v>
      </c>
      <c r="H32">
        <f>LARGE(G32:G33,1)/LARGE(G32:G33,2)</f>
        <v>2.6262123731467097</v>
      </c>
      <c r="I32">
        <f t="shared" si="2"/>
        <v>2.6262123731467097</v>
      </c>
      <c r="J32">
        <v>6.6376498236789802E-2</v>
      </c>
      <c r="K32">
        <v>0.111609515744778</v>
      </c>
      <c r="L32" t="s">
        <v>167</v>
      </c>
      <c r="M32">
        <v>47.5015</v>
      </c>
      <c r="N32">
        <v>29.111499999999999</v>
      </c>
      <c r="O32">
        <v>48.677999999999997</v>
      </c>
      <c r="P32">
        <v>46.398000000000003</v>
      </c>
      <c r="Q32" t="s">
        <v>25</v>
      </c>
      <c r="R32" t="s">
        <v>129</v>
      </c>
      <c r="S32" t="s">
        <v>27</v>
      </c>
      <c r="T32" t="s">
        <v>27</v>
      </c>
      <c r="U32" t="s">
        <v>27</v>
      </c>
      <c r="V32" t="s">
        <v>168</v>
      </c>
      <c r="W32" t="s">
        <v>25</v>
      </c>
      <c r="X32" t="s">
        <v>129</v>
      </c>
      <c r="Y32" t="s">
        <v>130</v>
      </c>
      <c r="Z32" t="s">
        <v>169</v>
      </c>
      <c r="AA32" t="s">
        <v>170</v>
      </c>
      <c r="AB32" t="s">
        <v>171</v>
      </c>
    </row>
    <row r="33" spans="1:28" x14ac:dyDescent="0.25">
      <c r="A33">
        <v>16</v>
      </c>
      <c r="B33">
        <v>1.2581156603619701</v>
      </c>
      <c r="C33" t="s">
        <v>172</v>
      </c>
      <c r="D33">
        <v>5.1058844797530603E-2</v>
      </c>
      <c r="E33">
        <f t="shared" si="1"/>
        <v>2.5529422398765302E-2</v>
      </c>
      <c r="F33">
        <f>(K33-K32)/2</f>
        <v>-1.14489330221259E-2</v>
      </c>
      <c r="G33">
        <f t="shared" si="0"/>
        <v>1.4080489376639402E-2</v>
      </c>
      <c r="J33">
        <v>6.6376498236789802E-2</v>
      </c>
      <c r="K33">
        <v>8.8711649700526196E-2</v>
      </c>
      <c r="L33" t="s">
        <v>167</v>
      </c>
      <c r="M33">
        <v>76.613</v>
      </c>
      <c r="N33">
        <v>29.111499999999999</v>
      </c>
      <c r="O33">
        <v>76.613</v>
      </c>
      <c r="P33">
        <v>76.613</v>
      </c>
      <c r="Q33" t="s">
        <v>25</v>
      </c>
      <c r="R33" t="s">
        <v>129</v>
      </c>
      <c r="S33" t="s">
        <v>130</v>
      </c>
      <c r="T33" t="s">
        <v>173</v>
      </c>
      <c r="U33" t="s">
        <v>174</v>
      </c>
      <c r="V33" t="s">
        <v>175</v>
      </c>
      <c r="W33" t="s">
        <v>25</v>
      </c>
      <c r="X33" t="s">
        <v>129</v>
      </c>
      <c r="Y33" t="s">
        <v>130</v>
      </c>
      <c r="Z33" t="s">
        <v>169</v>
      </c>
      <c r="AA33" t="s">
        <v>170</v>
      </c>
      <c r="AB33" t="s">
        <v>171</v>
      </c>
    </row>
    <row r="34" spans="1:28" x14ac:dyDescent="0.25">
      <c r="A34">
        <v>17</v>
      </c>
      <c r="B34">
        <v>-1.02305036365076</v>
      </c>
      <c r="C34" t="s">
        <v>176</v>
      </c>
      <c r="D34">
        <v>5.2237658390565198E-2</v>
      </c>
      <c r="E34">
        <f t="shared" si="1"/>
        <v>2.6118829195282599E-2</v>
      </c>
      <c r="F34">
        <f>(K34-K35)/2</f>
        <v>-8.0648373601499568E-4</v>
      </c>
      <c r="G34">
        <f t="shared" si="0"/>
        <v>2.5312345459267603E-2</v>
      </c>
      <c r="H34">
        <f>LARGE(G34:G35,1)/LARGE(G34:G35,2)</f>
        <v>1.0637225607806895</v>
      </c>
      <c r="I34">
        <f t="shared" si="2"/>
        <v>-1.0637225607806895</v>
      </c>
      <c r="J34">
        <v>6.79089559077347E-2</v>
      </c>
      <c r="K34">
        <v>6.9975792853770105E-2</v>
      </c>
      <c r="L34" t="s">
        <v>177</v>
      </c>
      <c r="M34">
        <v>49.875999999999998</v>
      </c>
      <c r="N34">
        <v>25.387</v>
      </c>
      <c r="O34">
        <v>49.875999999999998</v>
      </c>
      <c r="P34">
        <v>49.875999999999998</v>
      </c>
      <c r="Q34" t="s">
        <v>25</v>
      </c>
      <c r="R34" t="s">
        <v>29</v>
      </c>
      <c r="S34" t="s">
        <v>27</v>
      </c>
      <c r="T34" t="s">
        <v>27</v>
      </c>
      <c r="U34" t="s">
        <v>27</v>
      </c>
      <c r="V34" t="s">
        <v>178</v>
      </c>
      <c r="W34" t="s">
        <v>25</v>
      </c>
      <c r="X34" t="s">
        <v>29</v>
      </c>
      <c r="Y34" t="s">
        <v>27</v>
      </c>
      <c r="Z34" t="s">
        <v>27</v>
      </c>
      <c r="AA34" t="s">
        <v>27</v>
      </c>
      <c r="AB34" t="s">
        <v>179</v>
      </c>
    </row>
    <row r="35" spans="1:28" x14ac:dyDescent="0.25">
      <c r="A35">
        <v>17</v>
      </c>
      <c r="B35">
        <v>-1.02305036365076</v>
      </c>
      <c r="C35" t="s">
        <v>79</v>
      </c>
      <c r="D35">
        <v>5.2237658390565198E-2</v>
      </c>
      <c r="E35">
        <f t="shared" si="1"/>
        <v>2.6118829195282599E-2</v>
      </c>
      <c r="F35">
        <f>(K35-K34)/2</f>
        <v>8.0648373601499568E-4</v>
      </c>
      <c r="G35">
        <f t="shared" si="0"/>
        <v>2.6925312931297594E-2</v>
      </c>
      <c r="J35">
        <v>6.79089559077347E-2</v>
      </c>
      <c r="K35">
        <v>7.1588760325800097E-2</v>
      </c>
      <c r="L35" t="s">
        <v>177</v>
      </c>
      <c r="M35">
        <v>75.263000000000005</v>
      </c>
      <c r="N35">
        <v>25.387</v>
      </c>
      <c r="O35">
        <v>76.775000000000006</v>
      </c>
      <c r="P35">
        <v>74.674000000000007</v>
      </c>
      <c r="Q35" t="s">
        <v>25</v>
      </c>
      <c r="R35" t="s">
        <v>29</v>
      </c>
      <c r="S35" t="s">
        <v>27</v>
      </c>
      <c r="T35" t="s">
        <v>27</v>
      </c>
      <c r="U35" t="s">
        <v>27</v>
      </c>
      <c r="V35" t="s">
        <v>81</v>
      </c>
      <c r="W35" t="s">
        <v>25</v>
      </c>
      <c r="X35" t="s">
        <v>29</v>
      </c>
      <c r="Y35" t="s">
        <v>27</v>
      </c>
      <c r="Z35" t="s">
        <v>27</v>
      </c>
      <c r="AA35" t="s">
        <v>27</v>
      </c>
      <c r="AB35" t="s">
        <v>179</v>
      </c>
    </row>
    <row r="36" spans="1:28" x14ac:dyDescent="0.25">
      <c r="A36">
        <v>18</v>
      </c>
      <c r="B36">
        <v>1.09155056411291</v>
      </c>
      <c r="C36" t="s">
        <v>180</v>
      </c>
      <c r="D36">
        <v>5.3434909039003199E-2</v>
      </c>
      <c r="E36">
        <f t="shared" si="1"/>
        <v>2.67174545195016E-2</v>
      </c>
      <c r="F36">
        <f>(K36-K37)/2</f>
        <v>-3.7950522105993506E-3</v>
      </c>
      <c r="G36">
        <f t="shared" si="0"/>
        <v>2.2922402308902249E-2</v>
      </c>
      <c r="H36">
        <f>LARGE(G36:G37,1)/LARGE(G36:G37,2)</f>
        <v>1.3311216825756074</v>
      </c>
      <c r="I36">
        <f t="shared" si="2"/>
        <v>1.3311216825756074</v>
      </c>
      <c r="J36">
        <v>6.94653817507042E-2</v>
      </c>
      <c r="K36">
        <v>8.2906145852232799E-2</v>
      </c>
      <c r="L36" t="s">
        <v>181</v>
      </c>
      <c r="M36">
        <v>63.478999999999999</v>
      </c>
      <c r="N36">
        <v>24.388999999999999</v>
      </c>
      <c r="O36">
        <v>63.476999999999997</v>
      </c>
      <c r="P36">
        <v>63.746000000000002</v>
      </c>
      <c r="Q36" t="s">
        <v>25</v>
      </c>
      <c r="R36" t="s">
        <v>129</v>
      </c>
      <c r="S36" t="s">
        <v>27</v>
      </c>
      <c r="T36" t="s">
        <v>27</v>
      </c>
      <c r="U36" t="s">
        <v>27</v>
      </c>
      <c r="V36" t="s">
        <v>182</v>
      </c>
      <c r="W36" t="s">
        <v>25</v>
      </c>
      <c r="X36" t="s">
        <v>129</v>
      </c>
      <c r="Y36" t="s">
        <v>130</v>
      </c>
      <c r="Z36" t="s">
        <v>183</v>
      </c>
      <c r="AA36" t="s">
        <v>184</v>
      </c>
      <c r="AB36" t="s">
        <v>185</v>
      </c>
    </row>
    <row r="37" spans="1:28" x14ac:dyDescent="0.25">
      <c r="A37">
        <v>18</v>
      </c>
      <c r="B37">
        <v>1.09155056411291</v>
      </c>
      <c r="C37" t="s">
        <v>186</v>
      </c>
      <c r="D37">
        <v>5.3434909039003199E-2</v>
      </c>
      <c r="E37">
        <f t="shared" si="1"/>
        <v>2.67174545195016E-2</v>
      </c>
      <c r="F37">
        <f>(K37-K36)/2</f>
        <v>3.7950522105993506E-3</v>
      </c>
      <c r="G37">
        <f t="shared" si="0"/>
        <v>3.051250673010095E-2</v>
      </c>
      <c r="J37">
        <v>6.94653817507042E-2</v>
      </c>
      <c r="K37">
        <v>9.04962502734315E-2</v>
      </c>
      <c r="L37" t="s">
        <v>181</v>
      </c>
      <c r="M37">
        <v>39.090000000000003</v>
      </c>
      <c r="N37">
        <v>24.388999999999999</v>
      </c>
      <c r="O37">
        <v>39.090000000000003</v>
      </c>
      <c r="P37">
        <v>39.090000000000003</v>
      </c>
      <c r="Q37" t="s">
        <v>25</v>
      </c>
      <c r="R37" t="s">
        <v>129</v>
      </c>
      <c r="S37" t="s">
        <v>130</v>
      </c>
      <c r="T37" t="s">
        <v>183</v>
      </c>
      <c r="U37" t="s">
        <v>187</v>
      </c>
      <c r="V37" t="s">
        <v>188</v>
      </c>
      <c r="W37" t="s">
        <v>25</v>
      </c>
      <c r="X37" t="s">
        <v>129</v>
      </c>
      <c r="Y37" t="s">
        <v>130</v>
      </c>
      <c r="Z37" t="s">
        <v>183</v>
      </c>
      <c r="AA37" t="s">
        <v>184</v>
      </c>
      <c r="AB37" t="s">
        <v>185</v>
      </c>
    </row>
    <row r="38" spans="1:28" x14ac:dyDescent="0.25">
      <c r="A38">
        <v>19</v>
      </c>
      <c r="B38">
        <v>1.0019168121373601</v>
      </c>
      <c r="C38" t="s">
        <v>189</v>
      </c>
      <c r="D38">
        <v>5.5625503887163898E-2</v>
      </c>
      <c r="E38">
        <f t="shared" si="1"/>
        <v>2.7812751943581949E-2</v>
      </c>
      <c r="F38">
        <f>(K38-K39)/2</f>
        <v>-7.0241373645606175E-5</v>
      </c>
      <c r="G38">
        <f t="shared" si="0"/>
        <v>2.7742510569936343E-2</v>
      </c>
      <c r="H38">
        <f>LARGE(G38:G39,1)/LARGE(G38:G39,2)</f>
        <v>1.00506380801179</v>
      </c>
      <c r="I38">
        <f t="shared" si="2"/>
        <v>1.00506380801179</v>
      </c>
      <c r="J38">
        <v>7.2313155053313094E-2</v>
      </c>
      <c r="K38">
        <v>7.3289783882928894E-2</v>
      </c>
      <c r="L38" t="s">
        <v>79</v>
      </c>
      <c r="M38">
        <v>75.632000000000005</v>
      </c>
      <c r="N38">
        <v>26.178000000000001</v>
      </c>
      <c r="O38">
        <v>76.02</v>
      </c>
      <c r="P38">
        <v>75.244</v>
      </c>
      <c r="Q38" t="s">
        <v>25</v>
      </c>
      <c r="R38" t="s">
        <v>29</v>
      </c>
      <c r="S38" t="s">
        <v>27</v>
      </c>
      <c r="T38" t="s">
        <v>27</v>
      </c>
      <c r="U38" t="s">
        <v>27</v>
      </c>
      <c r="V38" t="s">
        <v>190</v>
      </c>
      <c r="W38" t="s">
        <v>25</v>
      </c>
      <c r="X38" t="s">
        <v>29</v>
      </c>
      <c r="Y38" t="s">
        <v>27</v>
      </c>
      <c r="Z38" t="s">
        <v>27</v>
      </c>
      <c r="AA38" t="s">
        <v>27</v>
      </c>
      <c r="AB38" t="s">
        <v>81</v>
      </c>
    </row>
    <row r="39" spans="1:28" x14ac:dyDescent="0.25">
      <c r="A39">
        <v>19</v>
      </c>
      <c r="B39">
        <v>1.0019168121373601</v>
      </c>
      <c r="C39" t="s">
        <v>191</v>
      </c>
      <c r="D39">
        <v>5.5625503887163898E-2</v>
      </c>
      <c r="E39">
        <f t="shared" si="1"/>
        <v>2.7812751943581949E-2</v>
      </c>
      <c r="F39">
        <f>(K39-K38)/2</f>
        <v>7.0241373645606175E-5</v>
      </c>
      <c r="G39">
        <f t="shared" si="0"/>
        <v>2.7882993317227555E-2</v>
      </c>
      <c r="J39">
        <v>7.2313155053313094E-2</v>
      </c>
      <c r="K39">
        <v>7.3430266630220106E-2</v>
      </c>
      <c r="L39" t="s">
        <v>79</v>
      </c>
      <c r="M39">
        <v>49.454000000000001</v>
      </c>
      <c r="N39">
        <v>26.178000000000001</v>
      </c>
      <c r="O39">
        <v>66.557000000000002</v>
      </c>
      <c r="P39">
        <v>47.405000000000001</v>
      </c>
      <c r="Q39" t="s">
        <v>25</v>
      </c>
      <c r="R39" t="s">
        <v>29</v>
      </c>
      <c r="S39" t="s">
        <v>27</v>
      </c>
      <c r="T39" t="s">
        <v>27</v>
      </c>
      <c r="U39" t="s">
        <v>27</v>
      </c>
      <c r="V39" t="s">
        <v>192</v>
      </c>
      <c r="W39" t="s">
        <v>25</v>
      </c>
      <c r="X39" t="s">
        <v>29</v>
      </c>
      <c r="Y39" t="s">
        <v>27</v>
      </c>
      <c r="Z39" t="s">
        <v>27</v>
      </c>
      <c r="AA39" t="s">
        <v>27</v>
      </c>
      <c r="AB39" t="s">
        <v>81</v>
      </c>
    </row>
    <row r="40" spans="1:28" x14ac:dyDescent="0.25">
      <c r="A40">
        <v>20</v>
      </c>
      <c r="B40">
        <v>1.10498679724697</v>
      </c>
      <c r="C40" t="s">
        <v>193</v>
      </c>
      <c r="D40">
        <v>6.1067310128083599E-2</v>
      </c>
      <c r="E40">
        <f t="shared" si="1"/>
        <v>3.0533655064041799E-2</v>
      </c>
      <c r="F40">
        <f>(K40-K41)/2</f>
        <v>-7.4742026019579966E-3</v>
      </c>
      <c r="G40">
        <f t="shared" si="0"/>
        <v>2.3059452462083803E-2</v>
      </c>
      <c r="H40">
        <f>LARGE(G40:G41,1)/LARGE(G40:G41,2)</f>
        <v>1.6482549934130204</v>
      </c>
      <c r="I40">
        <f t="shared" si="2"/>
        <v>1.6482549934130204</v>
      </c>
      <c r="J40">
        <v>7.9387503166508694E-2</v>
      </c>
      <c r="K40">
        <v>0.14238366724104201</v>
      </c>
      <c r="L40" t="s">
        <v>194</v>
      </c>
      <c r="M40">
        <v>67.47</v>
      </c>
      <c r="N40">
        <v>23.216000000000001</v>
      </c>
      <c r="O40">
        <v>76.602000000000004</v>
      </c>
      <c r="P40">
        <v>53.47</v>
      </c>
      <c r="Q40" t="s">
        <v>39</v>
      </c>
      <c r="R40" t="s">
        <v>195</v>
      </c>
      <c r="S40" t="s">
        <v>196</v>
      </c>
      <c r="T40" t="s">
        <v>197</v>
      </c>
      <c r="U40" t="s">
        <v>198</v>
      </c>
      <c r="V40" t="s">
        <v>199</v>
      </c>
      <c r="W40" t="s">
        <v>39</v>
      </c>
      <c r="X40" t="s">
        <v>195</v>
      </c>
      <c r="Y40" t="s">
        <v>196</v>
      </c>
      <c r="Z40" t="s">
        <v>200</v>
      </c>
      <c r="AA40" t="s">
        <v>201</v>
      </c>
      <c r="AB40" t="s">
        <v>202</v>
      </c>
    </row>
    <row r="41" spans="1:28" x14ac:dyDescent="0.25">
      <c r="A41">
        <v>20</v>
      </c>
      <c r="B41">
        <v>1.10498679724697</v>
      </c>
      <c r="C41" t="s">
        <v>203</v>
      </c>
      <c r="D41">
        <v>6.1067310128083599E-2</v>
      </c>
      <c r="E41">
        <f t="shared" si="1"/>
        <v>3.0533655064041799E-2</v>
      </c>
      <c r="F41">
        <f>(K41-K40)/2</f>
        <v>7.4742026019579966E-3</v>
      </c>
      <c r="G41">
        <f t="shared" si="0"/>
        <v>3.8007857665999796E-2</v>
      </c>
      <c r="J41">
        <v>7.9387503166508694E-2</v>
      </c>
      <c r="K41">
        <v>0.157332072444958</v>
      </c>
      <c r="L41" t="s">
        <v>194</v>
      </c>
      <c r="M41">
        <v>44.253999999999998</v>
      </c>
      <c r="N41">
        <v>23.216000000000001</v>
      </c>
      <c r="O41">
        <v>50.1967</v>
      </c>
      <c r="P41">
        <v>42.7667</v>
      </c>
      <c r="Q41" t="s">
        <v>39</v>
      </c>
      <c r="R41" t="s">
        <v>195</v>
      </c>
      <c r="S41" t="s">
        <v>196</v>
      </c>
      <c r="T41" t="s">
        <v>204</v>
      </c>
      <c r="U41" t="s">
        <v>205</v>
      </c>
      <c r="V41" t="s">
        <v>206</v>
      </c>
      <c r="W41" t="s">
        <v>39</v>
      </c>
      <c r="X41" t="s">
        <v>195</v>
      </c>
      <c r="Y41" t="s">
        <v>196</v>
      </c>
      <c r="Z41" t="s">
        <v>200</v>
      </c>
      <c r="AA41" t="s">
        <v>201</v>
      </c>
      <c r="AB41" t="s">
        <v>202</v>
      </c>
    </row>
    <row r="42" spans="1:28" x14ac:dyDescent="0.25">
      <c r="A42">
        <v>21</v>
      </c>
      <c r="B42">
        <v>1.0267717768789799</v>
      </c>
      <c r="C42" t="s">
        <v>207</v>
      </c>
      <c r="D42">
        <v>6.14760761757778E-2</v>
      </c>
      <c r="E42">
        <f t="shared" si="1"/>
        <v>3.07380380878889E-2</v>
      </c>
      <c r="F42">
        <f t="shared" ref="F42" si="3">(K42-K43)/2</f>
        <v>1.7925811089389981E-3</v>
      </c>
      <c r="G42">
        <f t="shared" ref="G42:G105" si="4">E42+F42</f>
        <v>3.2530619196827898E-2</v>
      </c>
      <c r="H42">
        <f t="shared" ref="H42" si="5">LARGE(G42:G43,1)/LARGE(G42:G43,2)</f>
        <v>1.1238592370638765</v>
      </c>
      <c r="I42">
        <f t="shared" ref="I42" si="6">IF(AND(G42&gt;G43,M42&lt;M43),H42,IF(AND(G43&gt;G42,M43&lt;M42),H42,(H42*(-1))))</f>
        <v>1.1238592370638765</v>
      </c>
      <c r="J42">
        <v>7.9918899028511195E-2</v>
      </c>
      <c r="K42">
        <v>0.13750089870725199</v>
      </c>
      <c r="L42" t="s">
        <v>208</v>
      </c>
      <c r="M42">
        <v>54.314999999999998</v>
      </c>
      <c r="N42">
        <v>20.074999999999999</v>
      </c>
      <c r="O42">
        <v>54.537999999999997</v>
      </c>
      <c r="P42">
        <v>54.314999999999998</v>
      </c>
      <c r="Q42" t="s">
        <v>72</v>
      </c>
      <c r="R42" t="s">
        <v>96</v>
      </c>
      <c r="S42" t="s">
        <v>27</v>
      </c>
      <c r="T42" t="s">
        <v>27</v>
      </c>
      <c r="U42" t="s">
        <v>27</v>
      </c>
      <c r="V42" t="s">
        <v>209</v>
      </c>
      <c r="W42" t="s">
        <v>72</v>
      </c>
      <c r="X42" t="s">
        <v>96</v>
      </c>
      <c r="Y42" t="s">
        <v>97</v>
      </c>
      <c r="Z42" t="s">
        <v>210</v>
      </c>
      <c r="AA42" t="s">
        <v>211</v>
      </c>
      <c r="AB42" t="s">
        <v>212</v>
      </c>
    </row>
    <row r="43" spans="1:28" x14ac:dyDescent="0.25">
      <c r="A43">
        <v>21</v>
      </c>
      <c r="B43">
        <v>1.0267717768789799</v>
      </c>
      <c r="C43" t="s">
        <v>213</v>
      </c>
      <c r="D43">
        <v>6.14760761757778E-2</v>
      </c>
      <c r="E43">
        <f t="shared" si="1"/>
        <v>3.07380380878889E-2</v>
      </c>
      <c r="F43">
        <f t="shared" ref="F43" si="7">(K43-K42)/2</f>
        <v>-1.7925811089389981E-3</v>
      </c>
      <c r="G43">
        <f t="shared" si="4"/>
        <v>2.8945456978949902E-2</v>
      </c>
      <c r="J43">
        <v>7.9918899028511195E-2</v>
      </c>
      <c r="K43">
        <v>0.13391573648937399</v>
      </c>
      <c r="L43" t="s">
        <v>208</v>
      </c>
      <c r="M43">
        <v>74.39</v>
      </c>
      <c r="N43">
        <v>20.074999999999999</v>
      </c>
      <c r="O43">
        <v>76.201999999999998</v>
      </c>
      <c r="P43">
        <v>66.004000000000005</v>
      </c>
      <c r="Q43" t="s">
        <v>72</v>
      </c>
      <c r="R43" t="s">
        <v>96</v>
      </c>
      <c r="S43" t="s">
        <v>97</v>
      </c>
      <c r="T43" t="s">
        <v>214</v>
      </c>
      <c r="U43" t="s">
        <v>215</v>
      </c>
      <c r="V43" t="s">
        <v>216</v>
      </c>
      <c r="W43" t="s">
        <v>72</v>
      </c>
      <c r="X43" t="s">
        <v>96</v>
      </c>
      <c r="Y43" t="s">
        <v>97</v>
      </c>
      <c r="Z43" t="s">
        <v>210</v>
      </c>
      <c r="AA43" t="s">
        <v>211</v>
      </c>
      <c r="AB43" t="s">
        <v>212</v>
      </c>
    </row>
    <row r="44" spans="1:28" x14ac:dyDescent="0.25">
      <c r="A44">
        <v>22</v>
      </c>
      <c r="B44">
        <v>-1.0102006040353499</v>
      </c>
      <c r="C44" t="s">
        <v>217</v>
      </c>
      <c r="D44">
        <v>6.3114259137213094E-2</v>
      </c>
      <c r="E44">
        <f t="shared" si="1"/>
        <v>3.1557129568606547E-2</v>
      </c>
      <c r="F44">
        <f t="shared" ref="F44" si="8">(K44-K45)/2</f>
        <v>-6.338369370775046E-4</v>
      </c>
      <c r="G44">
        <f t="shared" si="4"/>
        <v>3.0923292631529042E-2</v>
      </c>
      <c r="H44">
        <f t="shared" ref="H44" si="9">LARGE(G44:G45,1)/LARGE(G44:G45,2)</f>
        <v>1.0409941428055596</v>
      </c>
      <c r="I44">
        <f t="shared" ref="I44" si="10">IF(AND(G44&gt;G45,M44&lt;M45),H44,IF(AND(G45&gt;G44,M45&lt;M44),H44,(H44*(-1))))</f>
        <v>-1.0409941428055596</v>
      </c>
      <c r="J44">
        <v>8.2048536878377099E-2</v>
      </c>
      <c r="K44">
        <v>0.124274392944051</v>
      </c>
      <c r="L44" t="s">
        <v>218</v>
      </c>
      <c r="M44">
        <v>51.042999999999999</v>
      </c>
      <c r="N44">
        <v>22.081499999999998</v>
      </c>
      <c r="O44">
        <v>52.398000000000003</v>
      </c>
      <c r="P44">
        <v>48.531999999999996</v>
      </c>
      <c r="Q44" t="s">
        <v>72</v>
      </c>
      <c r="R44" t="s">
        <v>73</v>
      </c>
      <c r="S44" t="s">
        <v>27</v>
      </c>
      <c r="T44" t="s">
        <v>27</v>
      </c>
      <c r="U44" t="s">
        <v>27</v>
      </c>
      <c r="V44" t="s">
        <v>219</v>
      </c>
      <c r="W44" t="s">
        <v>72</v>
      </c>
      <c r="X44" t="s">
        <v>73</v>
      </c>
      <c r="Y44" t="s">
        <v>27</v>
      </c>
      <c r="Z44" t="s">
        <v>27</v>
      </c>
      <c r="AA44" t="s">
        <v>27</v>
      </c>
      <c r="AB44" t="s">
        <v>220</v>
      </c>
    </row>
    <row r="45" spans="1:28" x14ac:dyDescent="0.25">
      <c r="A45">
        <v>22</v>
      </c>
      <c r="B45">
        <v>-1.0102006040353499</v>
      </c>
      <c r="C45" t="s">
        <v>221</v>
      </c>
      <c r="D45">
        <v>6.3114259137213094E-2</v>
      </c>
      <c r="E45">
        <f t="shared" si="1"/>
        <v>3.1557129568606547E-2</v>
      </c>
      <c r="F45">
        <f t="shared" ref="F45" si="11">(K45-K44)/2</f>
        <v>6.338369370775046E-4</v>
      </c>
      <c r="G45">
        <f t="shared" si="4"/>
        <v>3.2190966505684052E-2</v>
      </c>
      <c r="J45">
        <v>8.2048536878377099E-2</v>
      </c>
      <c r="K45">
        <v>0.12554206681820601</v>
      </c>
      <c r="L45" t="s">
        <v>218</v>
      </c>
      <c r="M45">
        <v>73.124499999999998</v>
      </c>
      <c r="N45">
        <v>22.081499999999998</v>
      </c>
      <c r="O45">
        <v>74.590500000000006</v>
      </c>
      <c r="P45">
        <v>72.59</v>
      </c>
      <c r="Q45" t="s">
        <v>72</v>
      </c>
      <c r="R45" t="s">
        <v>73</v>
      </c>
      <c r="S45" t="s">
        <v>146</v>
      </c>
      <c r="T45" t="s">
        <v>222</v>
      </c>
      <c r="U45" t="s">
        <v>223</v>
      </c>
      <c r="V45" t="s">
        <v>224</v>
      </c>
      <c r="W45" t="s">
        <v>72</v>
      </c>
      <c r="X45" t="s">
        <v>73</v>
      </c>
      <c r="Y45" t="s">
        <v>27</v>
      </c>
      <c r="Z45" t="s">
        <v>27</v>
      </c>
      <c r="AA45" t="s">
        <v>27</v>
      </c>
      <c r="AB45" t="s">
        <v>220</v>
      </c>
    </row>
    <row r="46" spans="1:28" x14ac:dyDescent="0.25">
      <c r="A46">
        <v>23</v>
      </c>
      <c r="B46">
        <v>1.03107153232771</v>
      </c>
      <c r="C46" t="s">
        <v>225</v>
      </c>
      <c r="D46">
        <v>6.5175075576132099E-2</v>
      </c>
      <c r="E46">
        <f t="shared" si="1"/>
        <v>3.258753778806605E-2</v>
      </c>
      <c r="F46">
        <f t="shared" ref="F46" si="12">(K46-K47)/2</f>
        <v>-3.1617535173955047E-3</v>
      </c>
      <c r="G46">
        <f t="shared" si="4"/>
        <v>2.9425784270670545E-2</v>
      </c>
      <c r="H46">
        <f t="shared" ref="H46" si="13">LARGE(G46:G47,1)/LARGE(G46:G47,2)</f>
        <v>1.2148968053535898</v>
      </c>
      <c r="I46">
        <f t="shared" ref="I46" si="14">IF(AND(G46&gt;G47,M46&lt;M47),H46,IF(AND(G47&gt;G46,M47&lt;M46),H46,(H46*(-1))))</f>
        <v>1.2148968053535898</v>
      </c>
      <c r="J46">
        <v>8.4727598248971706E-2</v>
      </c>
      <c r="K46">
        <v>0.203514489343392</v>
      </c>
      <c r="L46" t="s">
        <v>127</v>
      </c>
      <c r="M46">
        <v>74.37</v>
      </c>
      <c r="N46">
        <v>24.331250000000001</v>
      </c>
      <c r="O46">
        <v>74.37</v>
      </c>
      <c r="P46">
        <v>74.37</v>
      </c>
      <c r="Q46" t="s">
        <v>25</v>
      </c>
      <c r="R46" t="s">
        <v>129</v>
      </c>
      <c r="S46" t="s">
        <v>27</v>
      </c>
      <c r="T46" t="s">
        <v>27</v>
      </c>
      <c r="U46" t="s">
        <v>27</v>
      </c>
      <c r="V46" t="s">
        <v>226</v>
      </c>
      <c r="W46" t="s">
        <v>25</v>
      </c>
      <c r="X46" t="s">
        <v>129</v>
      </c>
      <c r="Y46" t="s">
        <v>130</v>
      </c>
      <c r="Z46" t="s">
        <v>131</v>
      </c>
      <c r="AA46" t="s">
        <v>132</v>
      </c>
      <c r="AB46" t="s">
        <v>133</v>
      </c>
    </row>
    <row r="47" spans="1:28" x14ac:dyDescent="0.25">
      <c r="A47">
        <v>23</v>
      </c>
      <c r="B47">
        <v>1.03107153232771</v>
      </c>
      <c r="C47" t="s">
        <v>227</v>
      </c>
      <c r="D47">
        <v>6.5175075576132099E-2</v>
      </c>
      <c r="E47">
        <f t="shared" si="1"/>
        <v>3.258753778806605E-2</v>
      </c>
      <c r="F47">
        <f t="shared" ref="F47" si="15">(K47-K46)/2</f>
        <v>3.1617535173955047E-3</v>
      </c>
      <c r="G47">
        <f t="shared" si="4"/>
        <v>3.5749291305461554E-2</v>
      </c>
      <c r="J47">
        <v>8.4727598248971706E-2</v>
      </c>
      <c r="K47">
        <v>0.20983799637818301</v>
      </c>
      <c r="L47" t="s">
        <v>127</v>
      </c>
      <c r="M47">
        <v>50.03875</v>
      </c>
      <c r="N47">
        <v>24.331250000000001</v>
      </c>
      <c r="O47">
        <v>49.921900000000001</v>
      </c>
      <c r="P47">
        <v>50.1556</v>
      </c>
      <c r="Q47" t="s">
        <v>25</v>
      </c>
      <c r="R47" t="s">
        <v>129</v>
      </c>
      <c r="S47" t="s">
        <v>228</v>
      </c>
      <c r="T47" t="s">
        <v>229</v>
      </c>
      <c r="U47" t="s">
        <v>230</v>
      </c>
      <c r="V47" t="s">
        <v>231</v>
      </c>
      <c r="W47" t="s">
        <v>25</v>
      </c>
      <c r="X47" t="s">
        <v>129</v>
      </c>
      <c r="Y47" t="s">
        <v>130</v>
      </c>
      <c r="Z47" t="s">
        <v>131</v>
      </c>
      <c r="AA47" t="s">
        <v>132</v>
      </c>
      <c r="AB47" t="s">
        <v>133</v>
      </c>
    </row>
    <row r="48" spans="1:28" x14ac:dyDescent="0.25">
      <c r="A48">
        <v>24</v>
      </c>
      <c r="B48">
        <v>-1.1690090868837799</v>
      </c>
      <c r="C48" t="s">
        <v>232</v>
      </c>
      <c r="D48">
        <v>6.5620882765980201E-2</v>
      </c>
      <c r="E48">
        <f t="shared" si="1"/>
        <v>3.2810441382990101E-2</v>
      </c>
      <c r="F48">
        <f t="shared" ref="F48" si="16">(K48-K49)/2</f>
        <v>-1.0643615541361007E-2</v>
      </c>
      <c r="G48">
        <f t="shared" si="4"/>
        <v>2.2166825841629094E-2</v>
      </c>
      <c r="H48">
        <f t="shared" ref="H48" si="17">LARGE(G48:G49,1)/LARGE(G48:G49,2)</f>
        <v>1.9603193183728087</v>
      </c>
      <c r="I48">
        <f t="shared" ref="I48" si="18">IF(AND(G48&gt;G49,M48&lt;M49),H48,IF(AND(G49&gt;G48,M49&lt;M48),H48,(H48*(-1))))</f>
        <v>-1.9603193183728087</v>
      </c>
      <c r="J48">
        <v>8.5307147595774194E-2</v>
      </c>
      <c r="K48">
        <v>0.12595317491632499</v>
      </c>
      <c r="L48" t="s">
        <v>233</v>
      </c>
      <c r="M48">
        <v>44.488999999999997</v>
      </c>
      <c r="N48">
        <v>31.132999999999999</v>
      </c>
      <c r="O48">
        <v>44.488999999999997</v>
      </c>
      <c r="P48">
        <v>34.93</v>
      </c>
      <c r="Q48" t="s">
        <v>25</v>
      </c>
      <c r="R48" t="s">
        <v>129</v>
      </c>
      <c r="S48" t="s">
        <v>130</v>
      </c>
      <c r="T48" t="s">
        <v>183</v>
      </c>
      <c r="U48" t="s">
        <v>187</v>
      </c>
      <c r="V48" t="s">
        <v>234</v>
      </c>
      <c r="W48" t="s">
        <v>25</v>
      </c>
      <c r="X48" t="s">
        <v>129</v>
      </c>
      <c r="Y48" t="s">
        <v>130</v>
      </c>
      <c r="Z48" t="s">
        <v>235</v>
      </c>
      <c r="AA48" t="s">
        <v>236</v>
      </c>
      <c r="AB48" t="s">
        <v>237</v>
      </c>
    </row>
    <row r="49" spans="1:28" x14ac:dyDescent="0.25">
      <c r="A49">
        <v>24</v>
      </c>
      <c r="B49">
        <v>-1.1690090868837799</v>
      </c>
      <c r="C49" t="s">
        <v>238</v>
      </c>
      <c r="D49">
        <v>6.5620882765980201E-2</v>
      </c>
      <c r="E49">
        <f t="shared" si="1"/>
        <v>3.2810441382990101E-2</v>
      </c>
      <c r="F49">
        <f t="shared" ref="F49" si="19">(K49-K48)/2</f>
        <v>1.0643615541361007E-2</v>
      </c>
      <c r="G49">
        <f t="shared" si="4"/>
        <v>4.3454056924351107E-2</v>
      </c>
      <c r="J49">
        <v>8.5307147595774194E-2</v>
      </c>
      <c r="K49">
        <v>0.147240405999047</v>
      </c>
      <c r="L49" t="s">
        <v>233</v>
      </c>
      <c r="M49">
        <v>75.622</v>
      </c>
      <c r="N49">
        <v>31.132999999999999</v>
      </c>
      <c r="O49">
        <v>76.832999999999998</v>
      </c>
      <c r="P49">
        <v>62.948</v>
      </c>
      <c r="Q49" t="s">
        <v>25</v>
      </c>
      <c r="R49" t="s">
        <v>129</v>
      </c>
      <c r="S49" t="s">
        <v>130</v>
      </c>
      <c r="T49" t="s">
        <v>239</v>
      </c>
      <c r="U49" t="s">
        <v>240</v>
      </c>
      <c r="V49" t="s">
        <v>241</v>
      </c>
      <c r="W49" t="s">
        <v>25</v>
      </c>
      <c r="X49" t="s">
        <v>129</v>
      </c>
      <c r="Y49" t="s">
        <v>130</v>
      </c>
      <c r="Z49" t="s">
        <v>235</v>
      </c>
      <c r="AA49" t="s">
        <v>236</v>
      </c>
      <c r="AB49" t="s">
        <v>237</v>
      </c>
    </row>
    <row r="50" spans="1:28" x14ac:dyDescent="0.25">
      <c r="A50">
        <v>25</v>
      </c>
      <c r="B50">
        <v>-1.0970002463838799</v>
      </c>
      <c r="C50" t="s">
        <v>242</v>
      </c>
      <c r="D50">
        <v>6.60443920288111E-2</v>
      </c>
      <c r="E50">
        <f t="shared" si="1"/>
        <v>3.302219601440555E-2</v>
      </c>
      <c r="F50">
        <f t="shared" ref="F50" si="20">(K50-K51)/2</f>
        <v>5.073662840017E-3</v>
      </c>
      <c r="G50">
        <f t="shared" si="4"/>
        <v>3.809585885442255E-2</v>
      </c>
      <c r="H50">
        <f t="shared" ref="H50" si="21">LARGE(G50:G51,1)/LARGE(G50:G51,2)</f>
        <v>1.3630718512745705</v>
      </c>
      <c r="I50">
        <f t="shared" ref="I50" si="22">IF(AND(G50&gt;G51,M50&lt;M51),H50,IF(AND(G51&gt;G50,M51&lt;M50),H50,(H50*(-1))))</f>
        <v>-1.3630718512745705</v>
      </c>
      <c r="J50">
        <v>8.5857709637454496E-2</v>
      </c>
      <c r="K50">
        <v>0.11475866491185401</v>
      </c>
      <c r="L50" t="s">
        <v>243</v>
      </c>
      <c r="M50">
        <v>70.793999999999997</v>
      </c>
      <c r="N50">
        <v>20.695</v>
      </c>
      <c r="O50">
        <v>70.793999999999997</v>
      </c>
      <c r="P50">
        <v>70.793999999999997</v>
      </c>
      <c r="Q50" t="s">
        <v>72</v>
      </c>
      <c r="R50" t="s">
        <v>73</v>
      </c>
      <c r="S50" t="s">
        <v>27</v>
      </c>
      <c r="T50" t="s">
        <v>27</v>
      </c>
      <c r="U50" t="s">
        <v>27</v>
      </c>
      <c r="V50" t="s">
        <v>244</v>
      </c>
      <c r="W50" t="s">
        <v>72</v>
      </c>
      <c r="X50" t="s">
        <v>73</v>
      </c>
      <c r="Y50" t="s">
        <v>27</v>
      </c>
      <c r="Z50" t="s">
        <v>27</v>
      </c>
      <c r="AA50" t="s">
        <v>27</v>
      </c>
      <c r="AB50" t="s">
        <v>245</v>
      </c>
    </row>
    <row r="51" spans="1:28" x14ac:dyDescent="0.25">
      <c r="A51">
        <v>25</v>
      </c>
      <c r="B51">
        <v>-1.0970002463838799</v>
      </c>
      <c r="C51" t="s">
        <v>246</v>
      </c>
      <c r="D51">
        <v>6.60443920288111E-2</v>
      </c>
      <c r="E51">
        <f t="shared" si="1"/>
        <v>3.302219601440555E-2</v>
      </c>
      <c r="F51">
        <f t="shared" ref="F51" si="23">(K51-K50)/2</f>
        <v>-5.073662840017E-3</v>
      </c>
      <c r="G51">
        <f t="shared" si="4"/>
        <v>2.794853317438855E-2</v>
      </c>
      <c r="J51">
        <v>8.5857709637454496E-2</v>
      </c>
      <c r="K51">
        <v>0.10461133923182001</v>
      </c>
      <c r="L51" t="s">
        <v>243</v>
      </c>
      <c r="M51">
        <v>50.098999999999997</v>
      </c>
      <c r="N51">
        <v>20.695</v>
      </c>
      <c r="O51">
        <v>50.098999999999997</v>
      </c>
      <c r="P51">
        <v>50.098999999999997</v>
      </c>
      <c r="Q51" t="s">
        <v>72</v>
      </c>
      <c r="R51" t="s">
        <v>73</v>
      </c>
      <c r="S51" t="s">
        <v>27</v>
      </c>
      <c r="T51" t="s">
        <v>27</v>
      </c>
      <c r="U51" t="s">
        <v>27</v>
      </c>
      <c r="V51" t="s">
        <v>247</v>
      </c>
      <c r="W51" t="s">
        <v>72</v>
      </c>
      <c r="X51" t="s">
        <v>73</v>
      </c>
      <c r="Y51" t="s">
        <v>27</v>
      </c>
      <c r="Z51" t="s">
        <v>27</v>
      </c>
      <c r="AA51" t="s">
        <v>27</v>
      </c>
      <c r="AB51" t="s">
        <v>245</v>
      </c>
    </row>
    <row r="52" spans="1:28" x14ac:dyDescent="0.25">
      <c r="A52">
        <v>26</v>
      </c>
      <c r="B52">
        <v>1.23343577326008</v>
      </c>
      <c r="C52" t="s">
        <v>248</v>
      </c>
      <c r="D52">
        <v>6.6323039732900504E-2</v>
      </c>
      <c r="E52">
        <f t="shared" si="1"/>
        <v>3.3161519866450252E-2</v>
      </c>
      <c r="F52">
        <f t="shared" ref="F52" si="24">(K52-K53)/2</f>
        <v>1.2042533473802006E-2</v>
      </c>
      <c r="G52">
        <f t="shared" si="4"/>
        <v>4.5204053340252258E-2</v>
      </c>
      <c r="H52">
        <f t="shared" ref="H52" si="25">LARGE(G52:G53,1)/LARGE(G52:G53,2)</f>
        <v>2.1404461606163205</v>
      </c>
      <c r="I52">
        <f t="shared" ref="I52" si="26">IF(AND(G52&gt;G53,M52&lt;M53),H52,IF(AND(G53&gt;G52,M53&lt;M52),H52,(H52*(-1))))</f>
        <v>2.1404461606163205</v>
      </c>
      <c r="J52">
        <v>8.6219951652770604E-2</v>
      </c>
      <c r="K52">
        <v>0.12726148507427201</v>
      </c>
      <c r="L52" t="s">
        <v>249</v>
      </c>
      <c r="M52">
        <v>26.998999999999999</v>
      </c>
      <c r="N52">
        <v>31.503499999999999</v>
      </c>
      <c r="O52">
        <v>26.998999999999999</v>
      </c>
      <c r="P52">
        <v>26.998999999999999</v>
      </c>
      <c r="Q52" t="s">
        <v>72</v>
      </c>
      <c r="R52" t="s">
        <v>73</v>
      </c>
      <c r="S52" t="s">
        <v>27</v>
      </c>
      <c r="T52" t="s">
        <v>27</v>
      </c>
      <c r="U52" t="s">
        <v>27</v>
      </c>
      <c r="V52" t="s">
        <v>250</v>
      </c>
      <c r="W52" t="s">
        <v>72</v>
      </c>
      <c r="X52" t="s">
        <v>73</v>
      </c>
      <c r="Y52" t="s">
        <v>27</v>
      </c>
      <c r="Z52" t="s">
        <v>27</v>
      </c>
      <c r="AA52" t="s">
        <v>27</v>
      </c>
      <c r="AB52" t="s">
        <v>251</v>
      </c>
    </row>
    <row r="53" spans="1:28" x14ac:dyDescent="0.25">
      <c r="A53">
        <v>26</v>
      </c>
      <c r="B53">
        <v>1.23343577326008</v>
      </c>
      <c r="C53" t="s">
        <v>252</v>
      </c>
      <c r="D53">
        <v>6.6323039732900504E-2</v>
      </c>
      <c r="E53">
        <f t="shared" si="1"/>
        <v>3.3161519866450252E-2</v>
      </c>
      <c r="F53">
        <f t="shared" ref="F53" si="27">(K53-K52)/2</f>
        <v>-1.2042533473802006E-2</v>
      </c>
      <c r="G53">
        <f t="shared" si="4"/>
        <v>2.1118986392648247E-2</v>
      </c>
      <c r="J53">
        <v>8.6219951652770604E-2</v>
      </c>
      <c r="K53">
        <v>0.103176418126668</v>
      </c>
      <c r="L53" t="s">
        <v>249</v>
      </c>
      <c r="M53">
        <v>58.502499999999998</v>
      </c>
      <c r="N53">
        <v>31.503499999999999</v>
      </c>
      <c r="O53">
        <v>58.261000000000003</v>
      </c>
      <c r="P53">
        <v>63.738999999999997</v>
      </c>
      <c r="Q53" t="s">
        <v>72</v>
      </c>
      <c r="R53" t="s">
        <v>73</v>
      </c>
      <c r="S53" t="s">
        <v>27</v>
      </c>
      <c r="T53" t="s">
        <v>27</v>
      </c>
      <c r="U53" t="s">
        <v>27</v>
      </c>
      <c r="V53" t="s">
        <v>253</v>
      </c>
      <c r="W53" t="s">
        <v>72</v>
      </c>
      <c r="X53" t="s">
        <v>73</v>
      </c>
      <c r="Y53" t="s">
        <v>27</v>
      </c>
      <c r="Z53" t="s">
        <v>27</v>
      </c>
      <c r="AA53" t="s">
        <v>27</v>
      </c>
      <c r="AB53" t="s">
        <v>251</v>
      </c>
    </row>
    <row r="54" spans="1:28" x14ac:dyDescent="0.25">
      <c r="A54">
        <v>27</v>
      </c>
      <c r="B54">
        <v>-1.03189017710081</v>
      </c>
      <c r="C54" t="s">
        <v>254</v>
      </c>
      <c r="D54">
        <v>7.3841518036672604E-2</v>
      </c>
      <c r="E54">
        <f t="shared" si="1"/>
        <v>3.6920759018336302E-2</v>
      </c>
      <c r="F54">
        <f t="shared" ref="F54" si="28">(K54-K55)/2</f>
        <v>-2.0668175708399988E-3</v>
      </c>
      <c r="G54">
        <f t="shared" si="4"/>
        <v>3.4853941447496303E-2</v>
      </c>
      <c r="H54">
        <f t="shared" ref="H54" si="29">LARGE(G54:G55,1)/LARGE(G54:G55,2)</f>
        <v>1.1185987859624678</v>
      </c>
      <c r="I54">
        <f t="shared" ref="I54" si="30">IF(AND(G54&gt;G55,M54&lt;M55),H54,IF(AND(G55&gt;G54,M55&lt;M54),H54,(H54*(-1))))</f>
        <v>-1.1185987859624678</v>
      </c>
      <c r="J54">
        <v>9.5993973447674394E-2</v>
      </c>
      <c r="K54">
        <v>0.12962095282856201</v>
      </c>
      <c r="L54" t="s">
        <v>255</v>
      </c>
      <c r="M54">
        <v>49.341000000000001</v>
      </c>
      <c r="N54">
        <v>25.248000000000001</v>
      </c>
      <c r="O54">
        <v>48.885899999999999</v>
      </c>
      <c r="P54">
        <v>63.746000000000002</v>
      </c>
      <c r="Q54" t="s">
        <v>39</v>
      </c>
      <c r="R54" t="s">
        <v>256</v>
      </c>
      <c r="S54" t="s">
        <v>257</v>
      </c>
      <c r="T54" t="s">
        <v>258</v>
      </c>
      <c r="U54" t="s">
        <v>259</v>
      </c>
      <c r="V54" t="s">
        <v>260</v>
      </c>
      <c r="W54" t="s">
        <v>39</v>
      </c>
      <c r="X54" t="s">
        <v>256</v>
      </c>
      <c r="Y54" t="s">
        <v>27</v>
      </c>
      <c r="Z54" t="s">
        <v>27</v>
      </c>
      <c r="AA54" t="s">
        <v>27</v>
      </c>
      <c r="AB54" t="s">
        <v>261</v>
      </c>
    </row>
    <row r="55" spans="1:28" x14ac:dyDescent="0.25">
      <c r="A55">
        <v>27</v>
      </c>
      <c r="B55">
        <v>-1.03189017710081</v>
      </c>
      <c r="C55" t="s">
        <v>262</v>
      </c>
      <c r="D55">
        <v>7.3841518036672604E-2</v>
      </c>
      <c r="E55">
        <f t="shared" si="1"/>
        <v>3.6920759018336302E-2</v>
      </c>
      <c r="F55">
        <f t="shared" ref="F55" si="31">(K55-K54)/2</f>
        <v>2.0668175708399988E-3</v>
      </c>
      <c r="G55">
        <f t="shared" si="4"/>
        <v>3.8987576589176301E-2</v>
      </c>
      <c r="J55">
        <v>9.5993973447674394E-2</v>
      </c>
      <c r="K55">
        <v>0.13375458797024201</v>
      </c>
      <c r="L55" t="s">
        <v>255</v>
      </c>
      <c r="M55">
        <v>74.588999999999999</v>
      </c>
      <c r="N55">
        <v>25.248000000000001</v>
      </c>
      <c r="O55">
        <v>74.736999999999995</v>
      </c>
      <c r="P55">
        <v>64.117000000000004</v>
      </c>
      <c r="Q55" t="s">
        <v>39</v>
      </c>
      <c r="R55" t="s">
        <v>256</v>
      </c>
      <c r="S55" t="s">
        <v>257</v>
      </c>
      <c r="T55" t="s">
        <v>263</v>
      </c>
      <c r="U55" t="s">
        <v>264</v>
      </c>
      <c r="V55" t="s">
        <v>265</v>
      </c>
      <c r="W55" t="s">
        <v>39</v>
      </c>
      <c r="X55" t="s">
        <v>256</v>
      </c>
      <c r="Y55" t="s">
        <v>27</v>
      </c>
      <c r="Z55" t="s">
        <v>27</v>
      </c>
      <c r="AA55" t="s">
        <v>27</v>
      </c>
      <c r="AB55" t="s">
        <v>261</v>
      </c>
    </row>
    <row r="56" spans="1:28" x14ac:dyDescent="0.25">
      <c r="A56">
        <v>28</v>
      </c>
      <c r="B56">
        <v>1.20101928888885</v>
      </c>
      <c r="C56" t="s">
        <v>266</v>
      </c>
      <c r="D56">
        <v>7.4136437725786597E-2</v>
      </c>
      <c r="E56">
        <f t="shared" si="1"/>
        <v>3.7068218862893298E-2</v>
      </c>
      <c r="F56">
        <f t="shared" ref="F56" si="32">(K56-K57)/2</f>
        <v>1.1709881469988498E-2</v>
      </c>
      <c r="G56">
        <f t="shared" si="4"/>
        <v>4.8778100332881796E-2</v>
      </c>
      <c r="H56">
        <f t="shared" ref="H56" si="33">LARGE(G56:G57,1)/LARGE(G56:G57,2)</f>
        <v>1.9235527778145971</v>
      </c>
      <c r="I56">
        <f t="shared" ref="I56" si="34">IF(AND(G56&gt;G57,M56&lt;M57),H56,IF(AND(G57&gt;G56,M57&lt;M56),H56,(H56*(-1))))</f>
        <v>1.9235527778145971</v>
      </c>
      <c r="J56">
        <v>9.6377369043522496E-2</v>
      </c>
      <c r="K56">
        <v>0.13992481610891599</v>
      </c>
      <c r="L56" t="s">
        <v>267</v>
      </c>
      <c r="M56">
        <v>12.5564</v>
      </c>
      <c r="N56">
        <v>41.493600000000001</v>
      </c>
      <c r="O56">
        <v>12.5564</v>
      </c>
      <c r="P56">
        <v>12.5564</v>
      </c>
      <c r="Q56" t="s">
        <v>72</v>
      </c>
      <c r="R56" t="s">
        <v>73</v>
      </c>
      <c r="S56" t="s">
        <v>27</v>
      </c>
      <c r="T56" t="s">
        <v>27</v>
      </c>
      <c r="U56" t="s">
        <v>27</v>
      </c>
      <c r="V56" t="s">
        <v>268</v>
      </c>
      <c r="W56" t="s">
        <v>72</v>
      </c>
      <c r="X56" t="s">
        <v>73</v>
      </c>
      <c r="Y56" t="s">
        <v>269</v>
      </c>
      <c r="Z56" t="s">
        <v>270</v>
      </c>
      <c r="AA56" t="s">
        <v>271</v>
      </c>
      <c r="AB56" t="s">
        <v>272</v>
      </c>
    </row>
    <row r="57" spans="1:28" x14ac:dyDescent="0.25">
      <c r="A57">
        <v>28</v>
      </c>
      <c r="B57">
        <v>1.20101928888885</v>
      </c>
      <c r="C57" t="s">
        <v>273</v>
      </c>
      <c r="D57">
        <v>7.4136437725786597E-2</v>
      </c>
      <c r="E57">
        <f t="shared" si="1"/>
        <v>3.7068218862893298E-2</v>
      </c>
      <c r="F57">
        <f t="shared" ref="F57" si="35">(K57-K56)/2</f>
        <v>-1.1709881469988498E-2</v>
      </c>
      <c r="G57">
        <f t="shared" si="4"/>
        <v>2.5358337392904801E-2</v>
      </c>
      <c r="J57">
        <v>9.6377369043522496E-2</v>
      </c>
      <c r="K57">
        <v>0.116505053168939</v>
      </c>
      <c r="L57" t="s">
        <v>267</v>
      </c>
      <c r="M57">
        <v>54.05</v>
      </c>
      <c r="N57">
        <v>41.493600000000001</v>
      </c>
      <c r="O57">
        <v>54.05</v>
      </c>
      <c r="P57">
        <v>54.05</v>
      </c>
      <c r="Q57" t="s">
        <v>72</v>
      </c>
      <c r="R57" t="s">
        <v>73</v>
      </c>
      <c r="S57" t="s">
        <v>269</v>
      </c>
      <c r="T57" t="s">
        <v>270</v>
      </c>
      <c r="U57" t="s">
        <v>274</v>
      </c>
      <c r="V57" t="s">
        <v>275</v>
      </c>
      <c r="W57" t="s">
        <v>72</v>
      </c>
      <c r="X57" t="s">
        <v>73</v>
      </c>
      <c r="Y57" t="s">
        <v>269</v>
      </c>
      <c r="Z57" t="s">
        <v>270</v>
      </c>
      <c r="AA57" t="s">
        <v>271</v>
      </c>
      <c r="AB57" t="s">
        <v>272</v>
      </c>
    </row>
    <row r="58" spans="1:28" x14ac:dyDescent="0.25">
      <c r="A58">
        <v>29</v>
      </c>
      <c r="B58">
        <v>-1.00084403372214</v>
      </c>
      <c r="C58" t="s">
        <v>276</v>
      </c>
      <c r="D58">
        <v>7.5259349344281301E-2</v>
      </c>
      <c r="E58">
        <f t="shared" si="1"/>
        <v>3.7629674672140651E-2</v>
      </c>
      <c r="F58">
        <f t="shared" ref="F58" si="36">(K58-K59)/2</f>
        <v>4.55844815610007E-5</v>
      </c>
      <c r="G58">
        <f t="shared" si="4"/>
        <v>3.7675259153701651E-2</v>
      </c>
      <c r="H58">
        <f t="shared" ref="H58" si="37">LARGE(G58:G59,1)/LARGE(G58:G59,2)</f>
        <v>1.002425732874195</v>
      </c>
      <c r="I58">
        <f t="shared" ref="I58" si="38">IF(AND(G58&gt;G59,M58&lt;M59),H58,IF(AND(G59&gt;G58,M59&lt;M58),H58,(H58*(-1))))</f>
        <v>-1.002425732874195</v>
      </c>
      <c r="J58">
        <v>9.7837154147565705E-2</v>
      </c>
      <c r="K58">
        <v>0.108106951661983</v>
      </c>
      <c r="L58" t="s">
        <v>277</v>
      </c>
      <c r="M58">
        <v>61.036000000000001</v>
      </c>
      <c r="N58">
        <v>22.524999999999999</v>
      </c>
      <c r="O58">
        <v>61.036000000000001</v>
      </c>
      <c r="P58">
        <v>61.036000000000001</v>
      </c>
      <c r="Q58" t="s">
        <v>72</v>
      </c>
      <c r="R58" t="s">
        <v>73</v>
      </c>
      <c r="S58" t="s">
        <v>27</v>
      </c>
      <c r="T58" t="s">
        <v>27</v>
      </c>
      <c r="U58" t="s">
        <v>27</v>
      </c>
      <c r="V58" t="s">
        <v>278</v>
      </c>
      <c r="W58" t="s">
        <v>72</v>
      </c>
      <c r="X58" t="s">
        <v>73</v>
      </c>
      <c r="Y58" t="s">
        <v>27</v>
      </c>
      <c r="Z58" t="s">
        <v>27</v>
      </c>
      <c r="AA58" t="s">
        <v>27</v>
      </c>
      <c r="AB58" t="s">
        <v>279</v>
      </c>
    </row>
    <row r="59" spans="1:28" x14ac:dyDescent="0.25">
      <c r="A59">
        <v>29</v>
      </c>
      <c r="B59">
        <v>-1.00084403372214</v>
      </c>
      <c r="C59" t="s">
        <v>280</v>
      </c>
      <c r="D59">
        <v>7.5259349344281301E-2</v>
      </c>
      <c r="E59">
        <f t="shared" si="1"/>
        <v>3.7629674672140651E-2</v>
      </c>
      <c r="F59">
        <f t="shared" ref="F59" si="39">(K59-K58)/2</f>
        <v>-4.55844815610007E-5</v>
      </c>
      <c r="G59">
        <f t="shared" si="4"/>
        <v>3.758409019057965E-2</v>
      </c>
      <c r="J59">
        <v>9.7837154147565705E-2</v>
      </c>
      <c r="K59">
        <v>0.108015782698861</v>
      </c>
      <c r="L59" t="s">
        <v>277</v>
      </c>
      <c r="M59">
        <v>38.511000000000003</v>
      </c>
      <c r="N59">
        <v>22.524999999999999</v>
      </c>
      <c r="O59">
        <v>38.511000000000003</v>
      </c>
      <c r="P59">
        <v>38.511000000000003</v>
      </c>
      <c r="Q59" t="s">
        <v>72</v>
      </c>
      <c r="R59" t="s">
        <v>73</v>
      </c>
      <c r="S59" t="s">
        <v>146</v>
      </c>
      <c r="T59" t="s">
        <v>281</v>
      </c>
      <c r="U59" t="s">
        <v>282</v>
      </c>
      <c r="V59" t="s">
        <v>283</v>
      </c>
      <c r="W59" t="s">
        <v>72</v>
      </c>
      <c r="X59" t="s">
        <v>73</v>
      </c>
      <c r="Y59" t="s">
        <v>27</v>
      </c>
      <c r="Z59" t="s">
        <v>27</v>
      </c>
      <c r="AA59" t="s">
        <v>27</v>
      </c>
      <c r="AB59" t="s">
        <v>279</v>
      </c>
    </row>
    <row r="60" spans="1:28" x14ac:dyDescent="0.25">
      <c r="A60">
        <v>30</v>
      </c>
      <c r="B60">
        <v>-1.0431941516969001</v>
      </c>
      <c r="C60" t="s">
        <v>284</v>
      </c>
      <c r="D60">
        <v>7.5431386134752504E-2</v>
      </c>
      <c r="E60">
        <f t="shared" si="1"/>
        <v>3.7715693067376252E-2</v>
      </c>
      <c r="F60">
        <f t="shared" ref="F60" si="40">(K60-K61)/2</f>
        <v>-2.5955601723739938E-3</v>
      </c>
      <c r="G60">
        <f t="shared" si="4"/>
        <v>3.5120132895002258E-2</v>
      </c>
      <c r="H60">
        <f t="shared" ref="H60" si="41">LARGE(G60:G61,1)/LARGE(G60:G61,2)</f>
        <v>1.1478103844386849</v>
      </c>
      <c r="I60">
        <f t="shared" ref="I60" si="42">IF(AND(G60&gt;G61,M60&lt;M61),H60,IF(AND(G61&gt;G60,M61&lt;M60),H60,(H60*(-1))))</f>
        <v>-1.1478103844386849</v>
      </c>
      <c r="J60">
        <v>9.8060801975178302E-2</v>
      </c>
      <c r="K60">
        <v>0.12018109259734901</v>
      </c>
      <c r="L60" t="s">
        <v>277</v>
      </c>
      <c r="M60">
        <v>50.023099999999999</v>
      </c>
      <c r="N60">
        <v>21.1539</v>
      </c>
      <c r="O60">
        <v>50.023099999999999</v>
      </c>
      <c r="P60">
        <v>50.023099999999999</v>
      </c>
      <c r="Q60" t="s">
        <v>72</v>
      </c>
      <c r="R60" t="s">
        <v>73</v>
      </c>
      <c r="S60" t="s">
        <v>146</v>
      </c>
      <c r="T60" t="s">
        <v>281</v>
      </c>
      <c r="U60" t="s">
        <v>282</v>
      </c>
      <c r="V60" t="s">
        <v>285</v>
      </c>
      <c r="W60" t="s">
        <v>72</v>
      </c>
      <c r="X60" t="s">
        <v>73</v>
      </c>
      <c r="Y60" t="s">
        <v>27</v>
      </c>
      <c r="Z60" t="s">
        <v>27</v>
      </c>
      <c r="AA60" t="s">
        <v>27</v>
      </c>
      <c r="AB60" t="s">
        <v>279</v>
      </c>
    </row>
    <row r="61" spans="1:28" x14ac:dyDescent="0.25">
      <c r="A61">
        <v>30</v>
      </c>
      <c r="B61">
        <v>-1.0431941516969001</v>
      </c>
      <c r="C61" t="s">
        <v>286</v>
      </c>
      <c r="D61">
        <v>7.5431386134752504E-2</v>
      </c>
      <c r="E61">
        <f t="shared" si="1"/>
        <v>3.7715693067376252E-2</v>
      </c>
      <c r="F61">
        <f t="shared" ref="F61" si="43">(K61-K60)/2</f>
        <v>2.5955601723739938E-3</v>
      </c>
      <c r="G61">
        <f t="shared" si="4"/>
        <v>4.0311253239750246E-2</v>
      </c>
      <c r="J61">
        <v>9.8060801975178302E-2</v>
      </c>
      <c r="K61">
        <v>0.12537221294209699</v>
      </c>
      <c r="L61" t="s">
        <v>277</v>
      </c>
      <c r="M61">
        <v>71.177000000000007</v>
      </c>
      <c r="N61">
        <v>21.1539</v>
      </c>
      <c r="O61">
        <v>74.358999999999995</v>
      </c>
      <c r="P61">
        <v>65.528000000000006</v>
      </c>
      <c r="Q61" t="s">
        <v>72</v>
      </c>
      <c r="R61" t="s">
        <v>73</v>
      </c>
      <c r="S61" t="s">
        <v>27</v>
      </c>
      <c r="T61" t="s">
        <v>27</v>
      </c>
      <c r="U61" t="s">
        <v>27</v>
      </c>
      <c r="V61" t="s">
        <v>287</v>
      </c>
      <c r="W61" t="s">
        <v>72</v>
      </c>
      <c r="X61" t="s">
        <v>73</v>
      </c>
      <c r="Y61" t="s">
        <v>27</v>
      </c>
      <c r="Z61" t="s">
        <v>27</v>
      </c>
      <c r="AA61" t="s">
        <v>27</v>
      </c>
      <c r="AB61" t="s">
        <v>279</v>
      </c>
    </row>
    <row r="62" spans="1:28" x14ac:dyDescent="0.25">
      <c r="A62">
        <v>31</v>
      </c>
      <c r="B62">
        <v>-1.02390745775591</v>
      </c>
      <c r="C62" t="s">
        <v>288</v>
      </c>
      <c r="D62">
        <v>7.7449856957752902E-2</v>
      </c>
      <c r="E62">
        <f t="shared" si="1"/>
        <v>3.8724928478876451E-2</v>
      </c>
      <c r="F62">
        <f t="shared" ref="F62" si="44">(K62-K63)/2</f>
        <v>-1.3378120721950007E-3</v>
      </c>
      <c r="G62">
        <f t="shared" si="4"/>
        <v>3.738711640668145E-2</v>
      </c>
      <c r="H62">
        <f t="shared" ref="H62" si="45">LARGE(G62:G63,1)/LARGE(G62:G63,2)</f>
        <v>1.0715654054537311</v>
      </c>
      <c r="I62">
        <f t="shared" ref="I62" si="46">IF(AND(G62&gt;G63,M62&lt;M63),H62,IF(AND(G63&gt;G62,M63&lt;M62),H62,(H62*(-1))))</f>
        <v>-1.0715654054537311</v>
      </c>
      <c r="J62">
        <v>0.10068481404507899</v>
      </c>
      <c r="K62">
        <v>0.111915878790082</v>
      </c>
      <c r="L62" t="s">
        <v>277</v>
      </c>
      <c r="M62">
        <v>44.11</v>
      </c>
      <c r="N62">
        <v>23.645</v>
      </c>
      <c r="O62">
        <v>44.11</v>
      </c>
      <c r="P62">
        <v>44.11</v>
      </c>
      <c r="Q62" t="s">
        <v>72</v>
      </c>
      <c r="R62" t="s">
        <v>73</v>
      </c>
      <c r="S62" t="s">
        <v>146</v>
      </c>
      <c r="T62" t="s">
        <v>281</v>
      </c>
      <c r="U62" t="s">
        <v>282</v>
      </c>
      <c r="V62" t="s">
        <v>289</v>
      </c>
      <c r="W62" t="s">
        <v>72</v>
      </c>
      <c r="X62" t="s">
        <v>73</v>
      </c>
      <c r="Y62" t="s">
        <v>27</v>
      </c>
      <c r="Z62" t="s">
        <v>27</v>
      </c>
      <c r="AA62" t="s">
        <v>27</v>
      </c>
      <c r="AB62" t="s">
        <v>279</v>
      </c>
    </row>
    <row r="63" spans="1:28" x14ac:dyDescent="0.25">
      <c r="A63">
        <v>31</v>
      </c>
      <c r="B63">
        <v>-1.02390745775591</v>
      </c>
      <c r="C63" t="s">
        <v>290</v>
      </c>
      <c r="D63">
        <v>7.7449856957752902E-2</v>
      </c>
      <c r="E63">
        <f t="shared" si="1"/>
        <v>3.8724928478876451E-2</v>
      </c>
      <c r="F63">
        <f t="shared" ref="F63" si="47">(K63-K62)/2</f>
        <v>1.3378120721950007E-3</v>
      </c>
      <c r="G63">
        <f t="shared" si="4"/>
        <v>4.0062740551071452E-2</v>
      </c>
      <c r="J63">
        <v>0.10068481404507899</v>
      </c>
      <c r="K63">
        <v>0.114591502934472</v>
      </c>
      <c r="L63" t="s">
        <v>277</v>
      </c>
      <c r="M63">
        <v>67.754999999999995</v>
      </c>
      <c r="N63">
        <v>23.645</v>
      </c>
      <c r="O63">
        <v>76.590999999999994</v>
      </c>
      <c r="P63">
        <v>64.694000000000003</v>
      </c>
      <c r="Q63" t="s">
        <v>72</v>
      </c>
      <c r="R63" t="s">
        <v>73</v>
      </c>
      <c r="S63" t="s">
        <v>27</v>
      </c>
      <c r="T63" t="s">
        <v>27</v>
      </c>
      <c r="U63" t="s">
        <v>27</v>
      </c>
      <c r="V63" t="s">
        <v>291</v>
      </c>
      <c r="W63" t="s">
        <v>72</v>
      </c>
      <c r="X63" t="s">
        <v>73</v>
      </c>
      <c r="Y63" t="s">
        <v>27</v>
      </c>
      <c r="Z63" t="s">
        <v>27</v>
      </c>
      <c r="AA63" t="s">
        <v>27</v>
      </c>
      <c r="AB63" t="s">
        <v>279</v>
      </c>
    </row>
    <row r="64" spans="1:28" x14ac:dyDescent="0.25">
      <c r="A64">
        <v>32</v>
      </c>
      <c r="B64">
        <v>1.1854643783072101</v>
      </c>
      <c r="C64" t="s">
        <v>292</v>
      </c>
      <c r="D64">
        <v>8.4349196550046204E-2</v>
      </c>
      <c r="E64">
        <f t="shared" si="1"/>
        <v>4.2174598275023102E-2</v>
      </c>
      <c r="F64">
        <f t="shared" ref="F64" si="48">(K64-K65)/2</f>
        <v>1.0717176337219497E-2</v>
      </c>
      <c r="G64">
        <f t="shared" si="4"/>
        <v>5.2891774612242599E-2</v>
      </c>
      <c r="H64">
        <f t="shared" ref="H64" si="49">LARGE(G64:G65,1)/LARGE(G64:G65,2)</f>
        <v>1.6813766467200701</v>
      </c>
      <c r="I64">
        <f t="shared" ref="I64" si="50">IF(AND(G64&gt;G65,M64&lt;M65),H64,IF(AND(G65&gt;G64,M65&lt;M64),H64,(H64*(-1))))</f>
        <v>1.6813766467200701</v>
      </c>
      <c r="J64">
        <v>0.10965395551506001</v>
      </c>
      <c r="K64">
        <v>0.137005616925167</v>
      </c>
      <c r="L64" t="s">
        <v>293</v>
      </c>
      <c r="M64">
        <v>48.792499999999997</v>
      </c>
      <c r="N64">
        <v>25.932500000000001</v>
      </c>
      <c r="O64">
        <v>50.009</v>
      </c>
      <c r="P64">
        <v>48.036999999999999</v>
      </c>
      <c r="Q64" t="s">
        <v>25</v>
      </c>
      <c r="R64" t="s">
        <v>26</v>
      </c>
      <c r="S64" t="s">
        <v>27</v>
      </c>
      <c r="T64" t="s">
        <v>27</v>
      </c>
      <c r="U64" t="s">
        <v>27</v>
      </c>
      <c r="V64" t="s">
        <v>294</v>
      </c>
      <c r="W64" t="s">
        <v>25</v>
      </c>
      <c r="X64" t="s">
        <v>26</v>
      </c>
      <c r="Y64" t="s">
        <v>295</v>
      </c>
      <c r="Z64" t="s">
        <v>296</v>
      </c>
      <c r="AA64" t="s">
        <v>297</v>
      </c>
      <c r="AB64" t="s">
        <v>298</v>
      </c>
    </row>
    <row r="65" spans="1:28" x14ac:dyDescent="0.25">
      <c r="A65">
        <v>32</v>
      </c>
      <c r="B65">
        <v>1.1854643783072101</v>
      </c>
      <c r="C65" t="s">
        <v>299</v>
      </c>
      <c r="D65">
        <v>8.4349196550046204E-2</v>
      </c>
      <c r="E65">
        <f t="shared" si="1"/>
        <v>4.2174598275023102E-2</v>
      </c>
      <c r="F65">
        <f t="shared" ref="F65" si="51">(K65-K64)/2</f>
        <v>-1.0717176337219497E-2</v>
      </c>
      <c r="G65">
        <f t="shared" si="4"/>
        <v>3.1457421937803605E-2</v>
      </c>
      <c r="J65">
        <v>0.10965395551506001</v>
      </c>
      <c r="K65">
        <v>0.115571264250728</v>
      </c>
      <c r="L65" t="s">
        <v>293</v>
      </c>
      <c r="M65">
        <v>74.724999999999994</v>
      </c>
      <c r="N65">
        <v>25.932500000000001</v>
      </c>
      <c r="O65">
        <v>74.724999999999994</v>
      </c>
      <c r="P65">
        <v>74.724999999999994</v>
      </c>
      <c r="Q65" t="s">
        <v>25</v>
      </c>
      <c r="R65" t="s">
        <v>26</v>
      </c>
      <c r="S65" t="s">
        <v>295</v>
      </c>
      <c r="T65" t="s">
        <v>296</v>
      </c>
      <c r="U65" t="s">
        <v>300</v>
      </c>
      <c r="V65" t="s">
        <v>301</v>
      </c>
      <c r="W65" t="s">
        <v>25</v>
      </c>
      <c r="X65" t="s">
        <v>26</v>
      </c>
      <c r="Y65" t="s">
        <v>295</v>
      </c>
      <c r="Z65" t="s">
        <v>296</v>
      </c>
      <c r="AA65" t="s">
        <v>297</v>
      </c>
      <c r="AB65" t="s">
        <v>298</v>
      </c>
    </row>
    <row r="66" spans="1:28" x14ac:dyDescent="0.25">
      <c r="A66">
        <v>33</v>
      </c>
      <c r="B66">
        <v>1.0963862078873501</v>
      </c>
      <c r="C66" t="s">
        <v>302</v>
      </c>
      <c r="D66">
        <v>8.5108947332641599E-2</v>
      </c>
      <c r="E66">
        <f t="shared" si="1"/>
        <v>4.25544736663208E-2</v>
      </c>
      <c r="F66">
        <f t="shared" ref="F66" si="52">(K66-K67)/2</f>
        <v>5.9688795785550058E-3</v>
      </c>
      <c r="G66">
        <f t="shared" si="4"/>
        <v>4.8523353244875805E-2</v>
      </c>
      <c r="H66">
        <f t="shared" ref="H66" si="53">LARGE(G66:G67,1)/LARGE(G66:G67,2)</f>
        <v>1.3262967147252638</v>
      </c>
      <c r="I66">
        <f t="shared" ref="I66" si="54">IF(AND(G66&gt;G67,M66&lt;M67),H66,IF(AND(G67&gt;G66,M67&lt;M66),H66,(H66*(-1))))</f>
        <v>1.3262967147252638</v>
      </c>
      <c r="J66">
        <v>0.110641631532434</v>
      </c>
      <c r="K66">
        <v>0.13579115497761701</v>
      </c>
      <c r="L66" t="s">
        <v>303</v>
      </c>
      <c r="M66">
        <v>53.63</v>
      </c>
      <c r="N66">
        <v>20.768999999999998</v>
      </c>
      <c r="O66">
        <v>53.63</v>
      </c>
      <c r="P66">
        <v>53.63</v>
      </c>
      <c r="Q66" t="s">
        <v>72</v>
      </c>
      <c r="R66" t="s">
        <v>73</v>
      </c>
      <c r="S66" t="s">
        <v>27</v>
      </c>
      <c r="T66" t="s">
        <v>27</v>
      </c>
      <c r="U66" t="s">
        <v>27</v>
      </c>
      <c r="V66" t="s">
        <v>304</v>
      </c>
      <c r="W66" t="s">
        <v>72</v>
      </c>
      <c r="X66" t="s">
        <v>73</v>
      </c>
      <c r="Y66" t="s">
        <v>27</v>
      </c>
      <c r="Z66" t="s">
        <v>27</v>
      </c>
      <c r="AA66" t="s">
        <v>27</v>
      </c>
      <c r="AB66" t="s">
        <v>305</v>
      </c>
    </row>
    <row r="67" spans="1:28" x14ac:dyDescent="0.25">
      <c r="A67">
        <v>33</v>
      </c>
      <c r="B67">
        <v>1.0963862078873501</v>
      </c>
      <c r="C67" t="s">
        <v>306</v>
      </c>
      <c r="D67">
        <v>8.5108947332641599E-2</v>
      </c>
      <c r="E67">
        <f t="shared" ref="E67:E123" si="55">D67/2</f>
        <v>4.25544736663208E-2</v>
      </c>
      <c r="F67">
        <f t="shared" ref="F67" si="56">(K67-K66)/2</f>
        <v>-5.9688795785550058E-3</v>
      </c>
      <c r="G67">
        <f t="shared" si="4"/>
        <v>3.6585594087765794E-2</v>
      </c>
      <c r="J67">
        <v>0.110641631532434</v>
      </c>
      <c r="K67">
        <v>0.123853395820507</v>
      </c>
      <c r="L67" t="s">
        <v>303</v>
      </c>
      <c r="M67">
        <v>74.399000000000001</v>
      </c>
      <c r="N67">
        <v>20.768999999999998</v>
      </c>
      <c r="O67">
        <v>74.399000000000001</v>
      </c>
      <c r="P67">
        <v>74.399000000000001</v>
      </c>
      <c r="Q67" t="s">
        <v>72</v>
      </c>
      <c r="R67" t="s">
        <v>73</v>
      </c>
      <c r="S67" t="s">
        <v>27</v>
      </c>
      <c r="T67" t="s">
        <v>27</v>
      </c>
      <c r="U67" t="s">
        <v>27</v>
      </c>
      <c r="V67" t="s">
        <v>307</v>
      </c>
      <c r="W67" t="s">
        <v>72</v>
      </c>
      <c r="X67" t="s">
        <v>73</v>
      </c>
      <c r="Y67" t="s">
        <v>27</v>
      </c>
      <c r="Z67" t="s">
        <v>27</v>
      </c>
      <c r="AA67" t="s">
        <v>27</v>
      </c>
      <c r="AB67" t="s">
        <v>305</v>
      </c>
    </row>
    <row r="68" spans="1:28" x14ac:dyDescent="0.25">
      <c r="A68">
        <v>34</v>
      </c>
      <c r="B68">
        <v>1.0174026986025499</v>
      </c>
      <c r="C68" t="s">
        <v>308</v>
      </c>
      <c r="D68">
        <v>8.7604420611799294E-2</v>
      </c>
      <c r="E68">
        <f t="shared" si="55"/>
        <v>4.3802210305899647E-2</v>
      </c>
      <c r="F68">
        <f t="shared" ref="F68" si="57">(K68-K69)/2</f>
        <v>-2.5766732988115049E-3</v>
      </c>
      <c r="G68">
        <f t="shared" si="4"/>
        <v>4.1225537007088142E-2</v>
      </c>
      <c r="H68">
        <f t="shared" ref="H68" si="58">LARGE(G68:G69,1)/LARGE(G68:G69,2)</f>
        <v>1.125003746991506</v>
      </c>
      <c r="I68">
        <f t="shared" ref="I68" si="59">IF(AND(G68&gt;G69,M68&lt;M69),H68,IF(AND(G69&gt;G68,M69&lt;M68),H68,(H68*(-1))))</f>
        <v>1.125003746991506</v>
      </c>
      <c r="J68">
        <v>0.113885746795339</v>
      </c>
      <c r="K68">
        <v>0.29612341828794297</v>
      </c>
      <c r="L68" t="s">
        <v>120</v>
      </c>
      <c r="M68">
        <v>63.652999999999999</v>
      </c>
      <c r="N68">
        <v>41.561</v>
      </c>
      <c r="O68">
        <v>24.1281</v>
      </c>
      <c r="P68">
        <v>71.275999999999996</v>
      </c>
      <c r="Q68" t="s">
        <v>72</v>
      </c>
      <c r="R68" t="s">
        <v>73</v>
      </c>
      <c r="S68" t="s">
        <v>27</v>
      </c>
      <c r="T68" t="s">
        <v>27</v>
      </c>
      <c r="U68" t="s">
        <v>27</v>
      </c>
      <c r="V68" t="s">
        <v>309</v>
      </c>
      <c r="W68" t="s">
        <v>72</v>
      </c>
      <c r="X68" t="s">
        <v>73</v>
      </c>
      <c r="Y68" t="s">
        <v>113</v>
      </c>
      <c r="Z68" t="s">
        <v>114</v>
      </c>
      <c r="AA68" t="s">
        <v>121</v>
      </c>
      <c r="AB68" t="s">
        <v>122</v>
      </c>
    </row>
    <row r="69" spans="1:28" x14ac:dyDescent="0.25">
      <c r="A69">
        <v>34</v>
      </c>
      <c r="B69">
        <v>1.0174026986025499</v>
      </c>
      <c r="C69" t="s">
        <v>310</v>
      </c>
      <c r="D69">
        <v>8.7604420611799294E-2</v>
      </c>
      <c r="E69">
        <f t="shared" si="55"/>
        <v>4.3802210305899647E-2</v>
      </c>
      <c r="F69">
        <f t="shared" ref="F69" si="60">(K69-K68)/2</f>
        <v>2.5766732988115049E-3</v>
      </c>
      <c r="G69">
        <f t="shared" si="4"/>
        <v>4.6378883604711152E-2</v>
      </c>
      <c r="J69">
        <v>0.113885746795339</v>
      </c>
      <c r="K69">
        <v>0.30127676488556598</v>
      </c>
      <c r="L69" t="s">
        <v>120</v>
      </c>
      <c r="M69">
        <v>22.091999999999999</v>
      </c>
      <c r="N69">
        <v>41.561</v>
      </c>
      <c r="O69">
        <v>9.7569999999999997</v>
      </c>
      <c r="P69">
        <v>23.024999999999999</v>
      </c>
      <c r="Q69" t="s">
        <v>72</v>
      </c>
      <c r="R69" t="s">
        <v>73</v>
      </c>
      <c r="S69" t="s">
        <v>27</v>
      </c>
      <c r="T69" t="s">
        <v>27</v>
      </c>
      <c r="U69" t="s">
        <v>27</v>
      </c>
      <c r="V69" t="s">
        <v>311</v>
      </c>
      <c r="W69" t="s">
        <v>72</v>
      </c>
      <c r="X69" t="s">
        <v>73</v>
      </c>
      <c r="Y69" t="s">
        <v>113</v>
      </c>
      <c r="Z69" t="s">
        <v>114</v>
      </c>
      <c r="AA69" t="s">
        <v>121</v>
      </c>
      <c r="AB69" t="s">
        <v>122</v>
      </c>
    </row>
    <row r="70" spans="1:28" x14ac:dyDescent="0.25">
      <c r="A70">
        <v>35</v>
      </c>
      <c r="B70">
        <v>1.01975650568889</v>
      </c>
      <c r="C70" t="s">
        <v>312</v>
      </c>
      <c r="D70">
        <v>9.5520288857968996E-2</v>
      </c>
      <c r="E70">
        <f t="shared" si="55"/>
        <v>4.7760144428984498E-2</v>
      </c>
      <c r="F70">
        <f t="shared" ref="F70" si="61">(K70-K71)/2</f>
        <v>1.9117500408860066E-3</v>
      </c>
      <c r="G70">
        <f t="shared" si="4"/>
        <v>4.9671894469870505E-2</v>
      </c>
      <c r="H70">
        <f t="shared" ref="H70" si="62">LARGE(G70:G71,1)/LARGE(G70:G71,2)</f>
        <v>1.083394416157887</v>
      </c>
      <c r="I70">
        <f t="shared" ref="I70" si="63">IF(AND(G70&gt;G71,M70&lt;M71),H70,IF(AND(G71&gt;G70,M71&lt;M70),H70,(H70*(-1))))</f>
        <v>1.083394416157887</v>
      </c>
      <c r="J70">
        <v>0.12417637551536</v>
      </c>
      <c r="K70">
        <v>0.197354691375488</v>
      </c>
      <c r="L70" t="s">
        <v>313</v>
      </c>
      <c r="M70">
        <v>48.048999999999999</v>
      </c>
      <c r="N70">
        <v>23.9</v>
      </c>
      <c r="O70">
        <v>48.048999999999999</v>
      </c>
      <c r="P70">
        <v>48.048999999999999</v>
      </c>
      <c r="Q70" t="s">
        <v>25</v>
      </c>
      <c r="R70" t="s">
        <v>129</v>
      </c>
      <c r="S70" t="s">
        <v>27</v>
      </c>
      <c r="T70" t="s">
        <v>27</v>
      </c>
      <c r="U70" t="s">
        <v>27</v>
      </c>
      <c r="V70" t="s">
        <v>314</v>
      </c>
      <c r="W70" t="s">
        <v>25</v>
      </c>
      <c r="X70" t="s">
        <v>129</v>
      </c>
      <c r="Y70" t="s">
        <v>27</v>
      </c>
      <c r="Z70" t="s">
        <v>27</v>
      </c>
      <c r="AA70" t="s">
        <v>27</v>
      </c>
      <c r="AB70" t="s">
        <v>315</v>
      </c>
    </row>
    <row r="71" spans="1:28" x14ac:dyDescent="0.25">
      <c r="A71">
        <v>35</v>
      </c>
      <c r="B71">
        <v>1.01975650568889</v>
      </c>
      <c r="C71" t="s">
        <v>167</v>
      </c>
      <c r="D71">
        <v>9.5520288857968996E-2</v>
      </c>
      <c r="E71">
        <f t="shared" si="55"/>
        <v>4.7760144428984498E-2</v>
      </c>
      <c r="F71">
        <f t="shared" ref="F71" si="64">(K71-K70)/2</f>
        <v>-1.9117500408860066E-3</v>
      </c>
      <c r="G71">
        <f t="shared" si="4"/>
        <v>4.5848394388098491E-2</v>
      </c>
      <c r="J71">
        <v>0.12417637551536</v>
      </c>
      <c r="K71">
        <v>0.19353119129371599</v>
      </c>
      <c r="L71" t="s">
        <v>313</v>
      </c>
      <c r="M71">
        <v>71.948999999999998</v>
      </c>
      <c r="N71">
        <v>23.9</v>
      </c>
      <c r="O71">
        <v>73.075999999999993</v>
      </c>
      <c r="P71">
        <v>70.822000000000003</v>
      </c>
      <c r="Q71" t="s">
        <v>25</v>
      </c>
      <c r="R71" t="s">
        <v>129</v>
      </c>
      <c r="S71" t="s">
        <v>130</v>
      </c>
      <c r="T71" t="s">
        <v>169</v>
      </c>
      <c r="U71" t="s">
        <v>170</v>
      </c>
      <c r="V71" t="s">
        <v>171</v>
      </c>
      <c r="W71" t="s">
        <v>25</v>
      </c>
      <c r="X71" t="s">
        <v>129</v>
      </c>
      <c r="Y71" t="s">
        <v>27</v>
      </c>
      <c r="Z71" t="s">
        <v>27</v>
      </c>
      <c r="AA71" t="s">
        <v>27</v>
      </c>
      <c r="AB71" t="s">
        <v>315</v>
      </c>
    </row>
    <row r="72" spans="1:28" x14ac:dyDescent="0.25">
      <c r="A72">
        <v>36</v>
      </c>
      <c r="B72">
        <v>1.0848609081557401</v>
      </c>
      <c r="C72" t="s">
        <v>316</v>
      </c>
      <c r="D72">
        <v>9.5523356140530799E-2</v>
      </c>
      <c r="E72">
        <f t="shared" si="55"/>
        <v>4.77616780702654E-2</v>
      </c>
      <c r="F72">
        <f t="shared" ref="F72" si="65">(K72-K73)/2</f>
        <v>5.7715548589865051E-3</v>
      </c>
      <c r="G72">
        <f t="shared" si="4"/>
        <v>5.3533232929251905E-2</v>
      </c>
      <c r="H72">
        <f t="shared" ref="H72" si="66">LARGE(G72:G73,1)/LARGE(G72:G73,2)</f>
        <v>1.2749005917389744</v>
      </c>
      <c r="I72">
        <f t="shared" ref="I72" si="67">IF(AND(G72&gt;G73,M72&lt;M73),H72,IF(AND(G73&gt;G72,M73&lt;M72),H72,(H72*(-1))))</f>
        <v>1.2749005917389744</v>
      </c>
      <c r="J72">
        <v>0.12418036298269</v>
      </c>
      <c r="K72">
        <v>0.147566986539893</v>
      </c>
      <c r="L72" t="s">
        <v>317</v>
      </c>
      <c r="M72">
        <v>49.366999999999997</v>
      </c>
      <c r="N72">
        <v>25.596499999999999</v>
      </c>
      <c r="O72">
        <v>49.366999999999997</v>
      </c>
      <c r="P72">
        <v>49.366999999999997</v>
      </c>
      <c r="Q72" t="s">
        <v>25</v>
      </c>
      <c r="R72" t="s">
        <v>61</v>
      </c>
      <c r="S72" t="s">
        <v>27</v>
      </c>
      <c r="T72" t="s">
        <v>27</v>
      </c>
      <c r="U72" t="s">
        <v>27</v>
      </c>
      <c r="V72" t="s">
        <v>318</v>
      </c>
      <c r="W72" t="s">
        <v>25</v>
      </c>
      <c r="X72" t="s">
        <v>61</v>
      </c>
      <c r="Y72" t="s">
        <v>63</v>
      </c>
      <c r="Z72" t="s">
        <v>319</v>
      </c>
      <c r="AA72" t="s">
        <v>320</v>
      </c>
      <c r="AB72" t="s">
        <v>321</v>
      </c>
    </row>
    <row r="73" spans="1:28" x14ac:dyDescent="0.25">
      <c r="A73">
        <v>36</v>
      </c>
      <c r="B73">
        <v>1.0848609081557401</v>
      </c>
      <c r="C73" t="s">
        <v>322</v>
      </c>
      <c r="D73">
        <v>9.5523356140530799E-2</v>
      </c>
      <c r="E73">
        <f t="shared" si="55"/>
        <v>4.77616780702654E-2</v>
      </c>
      <c r="F73">
        <f t="shared" ref="F73" si="68">(K73-K72)/2</f>
        <v>-5.7715548589865051E-3</v>
      </c>
      <c r="G73">
        <f t="shared" si="4"/>
        <v>4.1990123211278894E-2</v>
      </c>
      <c r="J73">
        <v>0.12418036298269</v>
      </c>
      <c r="K73">
        <v>0.13602387682191999</v>
      </c>
      <c r="L73" t="s">
        <v>317</v>
      </c>
      <c r="M73">
        <v>74.963499999999996</v>
      </c>
      <c r="N73">
        <v>25.596499999999999</v>
      </c>
      <c r="O73">
        <v>75.25</v>
      </c>
      <c r="P73">
        <v>74.677000000000007</v>
      </c>
      <c r="Q73" t="s">
        <v>25</v>
      </c>
      <c r="R73" t="s">
        <v>61</v>
      </c>
      <c r="S73" t="s">
        <v>27</v>
      </c>
      <c r="T73" t="s">
        <v>27</v>
      </c>
      <c r="U73" t="s">
        <v>27</v>
      </c>
      <c r="V73" t="s">
        <v>323</v>
      </c>
      <c r="W73" t="s">
        <v>25</v>
      </c>
      <c r="X73" t="s">
        <v>61</v>
      </c>
      <c r="Y73" t="s">
        <v>63</v>
      </c>
      <c r="Z73" t="s">
        <v>319</v>
      </c>
      <c r="AA73" t="s">
        <v>320</v>
      </c>
      <c r="AB73" t="s">
        <v>321</v>
      </c>
    </row>
    <row r="74" spans="1:28" x14ac:dyDescent="0.25">
      <c r="A74">
        <v>37</v>
      </c>
      <c r="B74">
        <v>1.0397534644809301</v>
      </c>
      <c r="C74" t="s">
        <v>324</v>
      </c>
      <c r="D74">
        <v>9.78880467982845E-2</v>
      </c>
      <c r="E74">
        <f t="shared" si="55"/>
        <v>4.894402339914225E-2</v>
      </c>
      <c r="F74">
        <f t="shared" ref="F74" si="69">(K74-K75)/2</f>
        <v>-3.7573022662525102E-3</v>
      </c>
      <c r="G74">
        <f t="shared" si="4"/>
        <v>4.518672113288974E-2</v>
      </c>
      <c r="H74">
        <f t="shared" ref="H74" si="70">LARGE(G74:G75,1)/LARGE(G74:G75,2)</f>
        <v>1.1663011686642477</v>
      </c>
      <c r="I74">
        <f t="shared" ref="I74" si="71">IF(AND(G74&gt;G75,M74&lt;M75),H74,IF(AND(G75&gt;G74,M75&lt;M74),H74,(H74*(-1))))</f>
        <v>1.1663011686642477</v>
      </c>
      <c r="J74">
        <v>0.12725446083777001</v>
      </c>
      <c r="K74">
        <v>0.18903017964909999</v>
      </c>
      <c r="L74" t="s">
        <v>325</v>
      </c>
      <c r="M74">
        <v>54.314999999999998</v>
      </c>
      <c r="N74">
        <v>39.764000000000003</v>
      </c>
      <c r="O74">
        <v>54.537999999999997</v>
      </c>
      <c r="P74">
        <v>54.314999999999998</v>
      </c>
      <c r="Q74" t="s">
        <v>72</v>
      </c>
      <c r="R74" t="s">
        <v>73</v>
      </c>
      <c r="S74" t="s">
        <v>27</v>
      </c>
      <c r="T74" t="s">
        <v>27</v>
      </c>
      <c r="U74" t="s">
        <v>27</v>
      </c>
      <c r="V74" t="s">
        <v>326</v>
      </c>
      <c r="W74" t="s">
        <v>72</v>
      </c>
      <c r="X74" t="s">
        <v>73</v>
      </c>
      <c r="Y74" t="s">
        <v>27</v>
      </c>
      <c r="Z74" t="s">
        <v>27</v>
      </c>
      <c r="AA74" t="s">
        <v>27</v>
      </c>
      <c r="AB74" t="s">
        <v>327</v>
      </c>
    </row>
    <row r="75" spans="1:28" x14ac:dyDescent="0.25">
      <c r="A75">
        <v>37</v>
      </c>
      <c r="B75">
        <v>1.0397534644809301</v>
      </c>
      <c r="C75" t="s">
        <v>328</v>
      </c>
      <c r="D75">
        <v>9.78880467982845E-2</v>
      </c>
      <c r="E75">
        <f t="shared" si="55"/>
        <v>4.894402339914225E-2</v>
      </c>
      <c r="F75">
        <f t="shared" ref="F75" si="72">(K75-K74)/2</f>
        <v>3.7573022662525102E-3</v>
      </c>
      <c r="G75">
        <f t="shared" si="4"/>
        <v>5.270132566539476E-2</v>
      </c>
      <c r="J75">
        <v>0.12725446083777001</v>
      </c>
      <c r="K75">
        <v>0.19654478418160501</v>
      </c>
      <c r="L75" t="s">
        <v>325</v>
      </c>
      <c r="M75">
        <v>14.551</v>
      </c>
      <c r="N75">
        <v>39.764000000000003</v>
      </c>
      <c r="O75">
        <v>14.551</v>
      </c>
      <c r="P75">
        <v>14.551</v>
      </c>
      <c r="Q75" t="s">
        <v>72</v>
      </c>
      <c r="R75" t="s">
        <v>73</v>
      </c>
      <c r="S75" t="s">
        <v>329</v>
      </c>
      <c r="T75" t="s">
        <v>330</v>
      </c>
      <c r="U75" t="s">
        <v>331</v>
      </c>
      <c r="V75" t="s">
        <v>332</v>
      </c>
      <c r="W75" t="s">
        <v>72</v>
      </c>
      <c r="X75" t="s">
        <v>73</v>
      </c>
      <c r="Y75" t="s">
        <v>27</v>
      </c>
      <c r="Z75" t="s">
        <v>27</v>
      </c>
      <c r="AA75" t="s">
        <v>27</v>
      </c>
      <c r="AB75" t="s">
        <v>327</v>
      </c>
    </row>
    <row r="76" spans="1:28" x14ac:dyDescent="0.25">
      <c r="A76">
        <v>38</v>
      </c>
      <c r="B76">
        <v>1.2469057791906</v>
      </c>
      <c r="C76" t="s">
        <v>333</v>
      </c>
      <c r="D76">
        <v>9.9920274182114896E-2</v>
      </c>
      <c r="E76">
        <f t="shared" si="55"/>
        <v>4.9960137091057448E-2</v>
      </c>
      <c r="F76">
        <f t="shared" ref="F76" si="73">(K76-K77)/2</f>
        <v>-1.6526466056425992E-2</v>
      </c>
      <c r="G76">
        <f t="shared" si="4"/>
        <v>3.3433671034631456E-2</v>
      </c>
      <c r="H76">
        <f t="shared" ref="H76" si="74">LARGE(G76:G77,1)/LARGE(G76:G77,2)</f>
        <v>1.9886121113836084</v>
      </c>
      <c r="I76">
        <f t="shared" ref="I76" si="75">IF(AND(G76&gt;G77,M76&lt;M77),H76,IF(AND(G77&gt;G76,M77&lt;M76),H76,(H76*(-1))))</f>
        <v>1.9886121113836084</v>
      </c>
      <c r="J76">
        <v>0.12989635643674899</v>
      </c>
      <c r="K76">
        <v>0.13386860453896801</v>
      </c>
      <c r="L76" t="s">
        <v>334</v>
      </c>
      <c r="M76">
        <v>66.716999999999999</v>
      </c>
      <c r="N76">
        <v>22.334</v>
      </c>
      <c r="O76">
        <v>66.716999999999999</v>
      </c>
      <c r="P76">
        <v>66.716999999999999</v>
      </c>
      <c r="Q76" t="s">
        <v>72</v>
      </c>
      <c r="R76" t="s">
        <v>73</v>
      </c>
      <c r="S76" t="s">
        <v>146</v>
      </c>
      <c r="T76" t="s">
        <v>147</v>
      </c>
      <c r="U76" t="s">
        <v>335</v>
      </c>
      <c r="V76" t="s">
        <v>336</v>
      </c>
      <c r="W76" t="s">
        <v>72</v>
      </c>
      <c r="X76" t="s">
        <v>73</v>
      </c>
      <c r="Y76" t="s">
        <v>146</v>
      </c>
      <c r="Z76" t="s">
        <v>337</v>
      </c>
      <c r="AA76" t="s">
        <v>338</v>
      </c>
      <c r="AB76" t="s">
        <v>339</v>
      </c>
    </row>
    <row r="77" spans="1:28" x14ac:dyDescent="0.25">
      <c r="A77">
        <v>38</v>
      </c>
      <c r="B77">
        <v>1.2469057791906</v>
      </c>
      <c r="C77" t="s">
        <v>340</v>
      </c>
      <c r="D77">
        <v>9.9920274182114896E-2</v>
      </c>
      <c r="E77">
        <f t="shared" si="55"/>
        <v>4.9960137091057448E-2</v>
      </c>
      <c r="F77">
        <f t="shared" ref="F77" si="76">(K77-K76)/2</f>
        <v>1.6526466056425992E-2</v>
      </c>
      <c r="G77">
        <f t="shared" si="4"/>
        <v>6.6486603147483447E-2</v>
      </c>
      <c r="J77">
        <v>0.12989635643674899</v>
      </c>
      <c r="K77">
        <v>0.16692153665182</v>
      </c>
      <c r="L77" t="s">
        <v>334</v>
      </c>
      <c r="M77">
        <v>44.383000000000003</v>
      </c>
      <c r="N77">
        <v>22.334</v>
      </c>
      <c r="O77">
        <v>44.383000000000003</v>
      </c>
      <c r="P77">
        <v>44.383000000000003</v>
      </c>
      <c r="Q77" t="s">
        <v>72</v>
      </c>
      <c r="R77" t="s">
        <v>73</v>
      </c>
      <c r="S77" t="s">
        <v>27</v>
      </c>
      <c r="T77" t="s">
        <v>27</v>
      </c>
      <c r="U77" t="s">
        <v>27</v>
      </c>
      <c r="V77" t="s">
        <v>341</v>
      </c>
      <c r="W77" t="s">
        <v>72</v>
      </c>
      <c r="X77" t="s">
        <v>73</v>
      </c>
      <c r="Y77" t="s">
        <v>146</v>
      </c>
      <c r="Z77" t="s">
        <v>337</v>
      </c>
      <c r="AA77" t="s">
        <v>338</v>
      </c>
      <c r="AB77" t="s">
        <v>339</v>
      </c>
    </row>
    <row r="78" spans="1:28" x14ac:dyDescent="0.25">
      <c r="A78">
        <v>39</v>
      </c>
      <c r="B78">
        <v>1.1994802910292599</v>
      </c>
      <c r="C78" t="s">
        <v>342</v>
      </c>
      <c r="D78">
        <v>0.103574869760414</v>
      </c>
      <c r="E78">
        <f t="shared" si="55"/>
        <v>5.1787434880206998E-2</v>
      </c>
      <c r="F78">
        <f t="shared" ref="F78" si="77">(K78-K79)/2</f>
        <v>1.9262681277795499E-2</v>
      </c>
      <c r="G78">
        <f t="shared" si="4"/>
        <v>7.1050116158002496E-2</v>
      </c>
      <c r="H78">
        <f t="shared" ref="H78" si="78">LARGE(G78:G79,1)/LARGE(G78:G79,2)</f>
        <v>2.1844936022123957</v>
      </c>
      <c r="I78">
        <f t="shared" ref="I78" si="79">IF(AND(G78&gt;G79,M78&lt;M79),H78,IF(AND(G79&gt;G78,M79&lt;M78),H78,(H78*(-1))))</f>
        <v>2.1844936022123957</v>
      </c>
      <c r="J78">
        <v>0.13464733068853901</v>
      </c>
      <c r="K78">
        <v>0.231654028835414</v>
      </c>
      <c r="L78" t="s">
        <v>343</v>
      </c>
      <c r="M78">
        <v>47.207999999999998</v>
      </c>
      <c r="N78">
        <v>20.318000000000001</v>
      </c>
      <c r="O78">
        <v>51.095999999999997</v>
      </c>
      <c r="P78">
        <v>44.253</v>
      </c>
      <c r="Q78" t="s">
        <v>72</v>
      </c>
      <c r="R78" t="s">
        <v>73</v>
      </c>
      <c r="S78" t="s">
        <v>113</v>
      </c>
      <c r="T78" t="s">
        <v>114</v>
      </c>
      <c r="U78" t="s">
        <v>344</v>
      </c>
      <c r="V78" t="s">
        <v>345</v>
      </c>
      <c r="W78" t="s">
        <v>72</v>
      </c>
      <c r="X78" t="s">
        <v>73</v>
      </c>
      <c r="Y78" t="s">
        <v>113</v>
      </c>
      <c r="Z78" t="s">
        <v>346</v>
      </c>
      <c r="AA78" t="s">
        <v>347</v>
      </c>
      <c r="AB78" t="s">
        <v>348</v>
      </c>
    </row>
    <row r="79" spans="1:28" x14ac:dyDescent="0.25">
      <c r="A79">
        <v>39</v>
      </c>
      <c r="B79">
        <v>1.1994802910292599</v>
      </c>
      <c r="C79" t="s">
        <v>106</v>
      </c>
      <c r="D79">
        <v>0.103574869760414</v>
      </c>
      <c r="E79">
        <f t="shared" si="55"/>
        <v>5.1787434880206998E-2</v>
      </c>
      <c r="F79">
        <f t="shared" ref="F79" si="80">(K79-K78)/2</f>
        <v>-1.9262681277795499E-2</v>
      </c>
      <c r="G79">
        <f t="shared" si="4"/>
        <v>3.2524753602411499E-2</v>
      </c>
      <c r="J79">
        <v>0.13464733068853901</v>
      </c>
      <c r="K79">
        <v>0.193128666279823</v>
      </c>
      <c r="L79" t="s">
        <v>343</v>
      </c>
      <c r="M79">
        <v>67.525999999999996</v>
      </c>
      <c r="N79">
        <v>20.318000000000001</v>
      </c>
      <c r="O79">
        <v>73.123999999999995</v>
      </c>
      <c r="P79">
        <v>53.404000000000003</v>
      </c>
      <c r="Q79" t="s">
        <v>72</v>
      </c>
      <c r="R79" t="s">
        <v>73</v>
      </c>
      <c r="S79" t="s">
        <v>27</v>
      </c>
      <c r="T79" t="s">
        <v>27</v>
      </c>
      <c r="U79" t="s">
        <v>27</v>
      </c>
      <c r="V79" t="s">
        <v>108</v>
      </c>
      <c r="W79" t="s">
        <v>72</v>
      </c>
      <c r="X79" t="s">
        <v>73</v>
      </c>
      <c r="Y79" t="s">
        <v>113</v>
      </c>
      <c r="Z79" t="s">
        <v>346</v>
      </c>
      <c r="AA79" t="s">
        <v>347</v>
      </c>
      <c r="AB79" t="s">
        <v>348</v>
      </c>
    </row>
    <row r="80" spans="1:28" x14ac:dyDescent="0.25">
      <c r="A80">
        <v>40</v>
      </c>
      <c r="B80">
        <v>1.0328840655271401</v>
      </c>
      <c r="C80" t="s">
        <v>349</v>
      </c>
      <c r="D80">
        <v>0.10430866444284</v>
      </c>
      <c r="E80">
        <f t="shared" si="55"/>
        <v>5.2154332221419998E-2</v>
      </c>
      <c r="F80">
        <f t="shared" ref="F80" si="81">(K80-K81)/2</f>
        <v>2.7465058907749917E-3</v>
      </c>
      <c r="G80">
        <f t="shared" si="4"/>
        <v>5.490083811219499E-2</v>
      </c>
      <c r="H80">
        <f t="shared" ref="H80" si="82">LARGE(G80:G81,1)/LARGE(G80:G81,2)</f>
        <v>1.1111769569620382</v>
      </c>
      <c r="I80">
        <f t="shared" ref="I80" si="83">IF(AND(G80&gt;G81,M80&lt;M81),H80,IF(AND(G81&gt;G80,M81&lt;M80),H80,(H80*(-1))))</f>
        <v>1.1111769569620382</v>
      </c>
      <c r="J80">
        <v>0.13560126377569201</v>
      </c>
      <c r="K80">
        <v>0.17253475961578599</v>
      </c>
      <c r="L80" t="s">
        <v>350</v>
      </c>
      <c r="M80">
        <v>14.978</v>
      </c>
      <c r="N80">
        <v>29.946999999999999</v>
      </c>
      <c r="O80">
        <v>14.978</v>
      </c>
      <c r="P80">
        <v>14.978</v>
      </c>
      <c r="Q80" t="s">
        <v>72</v>
      </c>
      <c r="R80" t="s">
        <v>96</v>
      </c>
      <c r="S80" t="s">
        <v>97</v>
      </c>
      <c r="T80" t="s">
        <v>351</v>
      </c>
      <c r="U80" t="s">
        <v>352</v>
      </c>
      <c r="V80" t="s">
        <v>353</v>
      </c>
      <c r="W80" t="s">
        <v>72</v>
      </c>
      <c r="X80" t="s">
        <v>96</v>
      </c>
      <c r="Y80" t="s">
        <v>97</v>
      </c>
      <c r="Z80" t="s">
        <v>354</v>
      </c>
      <c r="AA80" t="s">
        <v>355</v>
      </c>
      <c r="AB80" t="s">
        <v>356</v>
      </c>
    </row>
    <row r="81" spans="1:28" x14ac:dyDescent="0.25">
      <c r="A81">
        <v>40</v>
      </c>
      <c r="B81">
        <v>1.0328840655271401</v>
      </c>
      <c r="C81" t="s">
        <v>357</v>
      </c>
      <c r="D81">
        <v>0.10430866444284</v>
      </c>
      <c r="E81">
        <f t="shared" si="55"/>
        <v>5.2154332221419998E-2</v>
      </c>
      <c r="F81">
        <f t="shared" ref="F81" si="84">(K81-K80)/2</f>
        <v>-2.7465058907749917E-3</v>
      </c>
      <c r="G81">
        <f t="shared" si="4"/>
        <v>4.9407826330645006E-2</v>
      </c>
      <c r="J81">
        <v>0.13560126377569201</v>
      </c>
      <c r="K81">
        <v>0.167041747834236</v>
      </c>
      <c r="L81" t="s">
        <v>350</v>
      </c>
      <c r="M81">
        <v>44.924999999999997</v>
      </c>
      <c r="N81">
        <v>29.946999999999999</v>
      </c>
      <c r="O81">
        <v>44.924999999999997</v>
      </c>
      <c r="P81">
        <v>44.924999999999997</v>
      </c>
      <c r="Q81" t="s">
        <v>72</v>
      </c>
      <c r="R81" t="s">
        <v>96</v>
      </c>
      <c r="S81" t="s">
        <v>97</v>
      </c>
      <c r="T81" t="s">
        <v>351</v>
      </c>
      <c r="U81" t="s">
        <v>352</v>
      </c>
      <c r="V81" t="s">
        <v>358</v>
      </c>
      <c r="W81" t="s">
        <v>72</v>
      </c>
      <c r="X81" t="s">
        <v>96</v>
      </c>
      <c r="Y81" t="s">
        <v>97</v>
      </c>
      <c r="Z81" t="s">
        <v>354</v>
      </c>
      <c r="AA81" t="s">
        <v>355</v>
      </c>
      <c r="AB81" t="s">
        <v>356</v>
      </c>
    </row>
    <row r="82" spans="1:28" x14ac:dyDescent="0.25">
      <c r="A82">
        <v>41</v>
      </c>
      <c r="B82">
        <v>1.06122121604898</v>
      </c>
      <c r="C82" t="s">
        <v>359</v>
      </c>
      <c r="D82">
        <v>0.106344500568478</v>
      </c>
      <c r="E82">
        <f t="shared" si="55"/>
        <v>5.3172250284238998E-2</v>
      </c>
      <c r="F82">
        <f t="shared" ref="F82" si="85">(K82-K83)/2</f>
        <v>5.7679030255474995E-3</v>
      </c>
      <c r="G82">
        <f t="shared" si="4"/>
        <v>5.8940153309786497E-2</v>
      </c>
      <c r="H82">
        <f t="shared" ref="H82" si="86">LARGE(G82:G83,1)/LARGE(G82:G83,2)</f>
        <v>1.243349117078707</v>
      </c>
      <c r="I82">
        <f t="shared" ref="I82" si="87">IF(AND(G82&gt;G83,M82&lt;M83),H82,IF(AND(G83&gt;G82,M83&lt;M82),H82,(H82*(-1))))</f>
        <v>1.243349117078707</v>
      </c>
      <c r="J82">
        <v>0.13824785073902099</v>
      </c>
      <c r="K82">
        <v>0.19996404703647</v>
      </c>
      <c r="L82" t="s">
        <v>360</v>
      </c>
      <c r="M82">
        <v>38.85</v>
      </c>
      <c r="N82">
        <v>35.0092</v>
      </c>
      <c r="O82">
        <v>38.85</v>
      </c>
      <c r="P82">
        <v>38.85</v>
      </c>
      <c r="Q82" t="s">
        <v>361</v>
      </c>
      <c r="R82" t="s">
        <v>362</v>
      </c>
      <c r="S82" t="s">
        <v>27</v>
      </c>
      <c r="T82" t="s">
        <v>27</v>
      </c>
      <c r="U82" t="s">
        <v>27</v>
      </c>
      <c r="V82" t="s">
        <v>363</v>
      </c>
      <c r="W82" t="s">
        <v>361</v>
      </c>
      <c r="X82" t="s">
        <v>362</v>
      </c>
      <c r="Y82" t="s">
        <v>364</v>
      </c>
      <c r="Z82" t="s">
        <v>365</v>
      </c>
      <c r="AA82" t="s">
        <v>366</v>
      </c>
      <c r="AB82" t="s">
        <v>367</v>
      </c>
    </row>
    <row r="83" spans="1:28" x14ac:dyDescent="0.25">
      <c r="A83">
        <v>41</v>
      </c>
      <c r="B83">
        <v>1.06122121604898</v>
      </c>
      <c r="C83" t="s">
        <v>368</v>
      </c>
      <c r="D83">
        <v>0.106344500568478</v>
      </c>
      <c r="E83">
        <f t="shared" si="55"/>
        <v>5.3172250284238998E-2</v>
      </c>
      <c r="F83">
        <f t="shared" ref="F83" si="88">(K83-K82)/2</f>
        <v>-5.7679030255474995E-3</v>
      </c>
      <c r="G83">
        <f t="shared" si="4"/>
        <v>4.7404347258691498E-2</v>
      </c>
      <c r="J83">
        <v>0.13824785073902099</v>
      </c>
      <c r="K83">
        <v>0.188428240985375</v>
      </c>
      <c r="L83" t="s">
        <v>360</v>
      </c>
      <c r="M83">
        <v>73.859200000000001</v>
      </c>
      <c r="N83">
        <v>35.0092</v>
      </c>
      <c r="O83">
        <v>76.596199999999996</v>
      </c>
      <c r="P83">
        <v>72.045299999999997</v>
      </c>
      <c r="Q83" t="s">
        <v>361</v>
      </c>
      <c r="R83" t="s">
        <v>362</v>
      </c>
      <c r="S83" t="s">
        <v>364</v>
      </c>
      <c r="T83" t="s">
        <v>369</v>
      </c>
      <c r="U83" t="s">
        <v>370</v>
      </c>
      <c r="V83" t="s">
        <v>371</v>
      </c>
      <c r="W83" t="s">
        <v>361</v>
      </c>
      <c r="X83" t="s">
        <v>362</v>
      </c>
      <c r="Y83" t="s">
        <v>364</v>
      </c>
      <c r="Z83" t="s">
        <v>365</v>
      </c>
      <c r="AA83" t="s">
        <v>366</v>
      </c>
      <c r="AB83" t="s">
        <v>367</v>
      </c>
    </row>
    <row r="84" spans="1:28" x14ac:dyDescent="0.25">
      <c r="A84">
        <v>42</v>
      </c>
      <c r="B84">
        <v>1.00599476341793</v>
      </c>
      <c r="C84" t="s">
        <v>372</v>
      </c>
      <c r="D84">
        <v>0.10983000609589499</v>
      </c>
      <c r="E84">
        <f t="shared" si="55"/>
        <v>5.4915003047947497E-2</v>
      </c>
      <c r="F84">
        <f t="shared" ref="F84" si="89">(K84-K85)/2</f>
        <v>4.7122143426350793E-4</v>
      </c>
      <c r="G84">
        <f t="shared" si="4"/>
        <v>5.5386224482211005E-2</v>
      </c>
      <c r="H84">
        <f t="shared" ref="H84" si="90">LARGE(G84:G85,1)/LARGE(G84:G85,2)</f>
        <v>1.0173103858805088</v>
      </c>
      <c r="I84">
        <f t="shared" ref="I84" si="91">IF(AND(G84&gt;G85,M84&lt;M85),H84,IF(AND(G85&gt;G84,M85&lt;M84),H84,(H84*(-1))))</f>
        <v>1.0173103858805088</v>
      </c>
      <c r="J84">
        <v>0.142779007924663</v>
      </c>
      <c r="K84">
        <v>0.158153462357491</v>
      </c>
      <c r="L84" t="s">
        <v>373</v>
      </c>
      <c r="M84">
        <v>29.441500000000001</v>
      </c>
      <c r="N84">
        <v>42.582000000000001</v>
      </c>
      <c r="O84">
        <v>44.066000000000003</v>
      </c>
      <c r="P84">
        <v>14.817</v>
      </c>
      <c r="Q84" t="s">
        <v>72</v>
      </c>
      <c r="R84" t="s">
        <v>96</v>
      </c>
      <c r="S84" t="s">
        <v>97</v>
      </c>
      <c r="T84" t="s">
        <v>98</v>
      </c>
      <c r="U84" t="s">
        <v>374</v>
      </c>
      <c r="V84" t="s">
        <v>375</v>
      </c>
      <c r="W84" t="s">
        <v>72</v>
      </c>
      <c r="X84" t="s">
        <v>96</v>
      </c>
      <c r="Y84" t="s">
        <v>27</v>
      </c>
      <c r="Z84" t="s">
        <v>27</v>
      </c>
      <c r="AA84" t="s">
        <v>27</v>
      </c>
      <c r="AB84" t="s">
        <v>376</v>
      </c>
    </row>
    <row r="85" spans="1:28" x14ac:dyDescent="0.25">
      <c r="A85">
        <v>42</v>
      </c>
      <c r="B85">
        <v>1.00599476341793</v>
      </c>
      <c r="C85" t="s">
        <v>377</v>
      </c>
      <c r="D85">
        <v>0.10983000609589499</v>
      </c>
      <c r="E85">
        <f t="shared" si="55"/>
        <v>5.4915003047947497E-2</v>
      </c>
      <c r="F85">
        <f t="shared" ref="F85" si="92">(K85-K84)/2</f>
        <v>-4.7122143426350793E-4</v>
      </c>
      <c r="G85">
        <f t="shared" si="4"/>
        <v>5.4443781613683989E-2</v>
      </c>
      <c r="J85">
        <v>0.142779007924663</v>
      </c>
      <c r="K85">
        <v>0.15721101948896399</v>
      </c>
      <c r="L85" t="s">
        <v>373</v>
      </c>
      <c r="M85">
        <v>72.023499999999999</v>
      </c>
      <c r="N85">
        <v>42.582000000000001</v>
      </c>
      <c r="O85">
        <v>73.124499999999998</v>
      </c>
      <c r="P85">
        <v>71.985299999999995</v>
      </c>
      <c r="Q85" t="s">
        <v>72</v>
      </c>
      <c r="R85" t="s">
        <v>96</v>
      </c>
      <c r="S85" t="s">
        <v>97</v>
      </c>
      <c r="T85" t="s">
        <v>378</v>
      </c>
      <c r="U85" t="s">
        <v>379</v>
      </c>
      <c r="V85" t="s">
        <v>380</v>
      </c>
      <c r="W85" t="s">
        <v>72</v>
      </c>
      <c r="X85" t="s">
        <v>96</v>
      </c>
      <c r="Y85" t="s">
        <v>27</v>
      </c>
      <c r="Z85" t="s">
        <v>27</v>
      </c>
      <c r="AA85" t="s">
        <v>27</v>
      </c>
      <c r="AB85" t="s">
        <v>376</v>
      </c>
    </row>
    <row r="86" spans="1:28" x14ac:dyDescent="0.25">
      <c r="A86">
        <v>43</v>
      </c>
      <c r="B86">
        <v>-1.0982500826497601</v>
      </c>
      <c r="C86" t="s">
        <v>267</v>
      </c>
      <c r="D86">
        <v>0.113870045130107</v>
      </c>
      <c r="E86">
        <f t="shared" si="55"/>
        <v>5.6935022565053499E-2</v>
      </c>
      <c r="F86">
        <f t="shared" ref="F86" si="93">(K86-K87)/2</f>
        <v>7.5473023192114963E-3</v>
      </c>
      <c r="G86">
        <f t="shared" si="4"/>
        <v>6.4482324884265002E-2</v>
      </c>
      <c r="H86">
        <f t="shared" ref="H86" si="94">LARGE(G86:G87,1)/LARGE(G86:G87,2)</f>
        <v>1.3056347724350332</v>
      </c>
      <c r="I86">
        <f t="shared" ref="I86" si="95">IF(AND(G86&gt;G87,M86&lt;M87),H86,IF(AND(G87&gt;G86,M87&lt;M86),H86,(H86*(-1))))</f>
        <v>-1.3056347724350332</v>
      </c>
      <c r="J86">
        <v>0.14803105866913999</v>
      </c>
      <c r="K86">
        <v>0.168729128206528</v>
      </c>
      <c r="L86" t="s">
        <v>381</v>
      </c>
      <c r="M86">
        <v>48.814599999999999</v>
      </c>
      <c r="N86">
        <v>25.0487</v>
      </c>
      <c r="O86">
        <v>48.814599999999999</v>
      </c>
      <c r="P86">
        <v>48.814599999999999</v>
      </c>
      <c r="Q86" t="s">
        <v>72</v>
      </c>
      <c r="R86" t="s">
        <v>73</v>
      </c>
      <c r="S86" t="s">
        <v>269</v>
      </c>
      <c r="T86" t="s">
        <v>270</v>
      </c>
      <c r="U86" t="s">
        <v>271</v>
      </c>
      <c r="V86" t="s">
        <v>272</v>
      </c>
      <c r="W86" t="s">
        <v>72</v>
      </c>
      <c r="X86" t="s">
        <v>73</v>
      </c>
      <c r="Y86" t="s">
        <v>269</v>
      </c>
      <c r="Z86" t="s">
        <v>270</v>
      </c>
      <c r="AA86" t="s">
        <v>274</v>
      </c>
      <c r="AB86" t="s">
        <v>382</v>
      </c>
    </row>
    <row r="87" spans="1:28" x14ac:dyDescent="0.25">
      <c r="A87">
        <v>43</v>
      </c>
      <c r="B87">
        <v>-1.0982500826497601</v>
      </c>
      <c r="C87" t="s">
        <v>383</v>
      </c>
      <c r="D87">
        <v>0.113870045130107</v>
      </c>
      <c r="E87">
        <f t="shared" si="55"/>
        <v>5.6935022565053499E-2</v>
      </c>
      <c r="F87">
        <f t="shared" ref="F87" si="96">(K87-K86)/2</f>
        <v>-7.5473023192114963E-3</v>
      </c>
      <c r="G87">
        <f t="shared" si="4"/>
        <v>4.9387720245842003E-2</v>
      </c>
      <c r="J87">
        <v>0.14803105866913999</v>
      </c>
      <c r="K87">
        <v>0.153634523568105</v>
      </c>
      <c r="L87" t="s">
        <v>381</v>
      </c>
      <c r="M87">
        <v>23.765899999999998</v>
      </c>
      <c r="N87">
        <v>25.0487</v>
      </c>
      <c r="O87">
        <v>23.765899999999998</v>
      </c>
      <c r="P87">
        <v>23.765899999999998</v>
      </c>
      <c r="Q87" t="s">
        <v>72</v>
      </c>
      <c r="R87" t="s">
        <v>73</v>
      </c>
      <c r="S87" t="s">
        <v>27</v>
      </c>
      <c r="T87" t="s">
        <v>27</v>
      </c>
      <c r="U87" t="s">
        <v>27</v>
      </c>
      <c r="V87" t="s">
        <v>384</v>
      </c>
      <c r="W87" t="s">
        <v>72</v>
      </c>
      <c r="X87" t="s">
        <v>73</v>
      </c>
      <c r="Y87" t="s">
        <v>269</v>
      </c>
      <c r="Z87" t="s">
        <v>270</v>
      </c>
      <c r="AA87" t="s">
        <v>274</v>
      </c>
      <c r="AB87" t="s">
        <v>382</v>
      </c>
    </row>
    <row r="88" spans="1:28" x14ac:dyDescent="0.25">
      <c r="A88">
        <v>44</v>
      </c>
      <c r="B88">
        <v>1.0357288196697301</v>
      </c>
      <c r="C88" t="s">
        <v>255</v>
      </c>
      <c r="D88">
        <v>0.11743133207563</v>
      </c>
      <c r="E88">
        <f t="shared" si="55"/>
        <v>5.8715666037815001E-2</v>
      </c>
      <c r="F88">
        <f t="shared" ref="F88" si="97">(K88-K89)/2</f>
        <v>2.9975638606250105E-3</v>
      </c>
      <c r="G88">
        <f t="shared" si="4"/>
        <v>6.1713229898440011E-2</v>
      </c>
      <c r="H88">
        <f t="shared" ref="H88" si="98">LARGE(G88:G89,1)/LARGE(G88:G89,2)</f>
        <v>1.1075974860411582</v>
      </c>
      <c r="I88">
        <f t="shared" ref="I88" si="99">IF(AND(G88&gt;G89,M88&lt;M89),H88,IF(AND(G89&gt;G88,M89&lt;M88),H88,(H88*(-1))))</f>
        <v>1.1075974860411582</v>
      </c>
      <c r="J88">
        <v>0.15266073169831901</v>
      </c>
      <c r="K88">
        <v>0.17379041949601501</v>
      </c>
      <c r="L88" t="s">
        <v>385</v>
      </c>
      <c r="M88">
        <v>33.448</v>
      </c>
      <c r="N88">
        <v>30.686</v>
      </c>
      <c r="O88">
        <v>33.448</v>
      </c>
      <c r="P88">
        <v>33.448</v>
      </c>
      <c r="Q88" t="s">
        <v>39</v>
      </c>
      <c r="R88" t="s">
        <v>256</v>
      </c>
      <c r="S88" t="s">
        <v>27</v>
      </c>
      <c r="T88" t="s">
        <v>27</v>
      </c>
      <c r="U88" t="s">
        <v>27</v>
      </c>
      <c r="V88" t="s">
        <v>261</v>
      </c>
      <c r="W88" t="s">
        <v>39</v>
      </c>
      <c r="X88" t="s">
        <v>256</v>
      </c>
      <c r="Y88" t="s">
        <v>386</v>
      </c>
      <c r="Z88" t="s">
        <v>387</v>
      </c>
      <c r="AA88" t="s">
        <v>388</v>
      </c>
      <c r="AB88" t="s">
        <v>389</v>
      </c>
    </row>
    <row r="89" spans="1:28" x14ac:dyDescent="0.25">
      <c r="A89">
        <v>44</v>
      </c>
      <c r="B89">
        <v>1.0357288196697301</v>
      </c>
      <c r="C89" t="s">
        <v>390</v>
      </c>
      <c r="D89">
        <v>0.11743133207563</v>
      </c>
      <c r="E89">
        <f t="shared" si="55"/>
        <v>5.8715666037815001E-2</v>
      </c>
      <c r="F89">
        <f t="shared" ref="F89" si="100">(K89-K88)/2</f>
        <v>-2.9975638606250105E-3</v>
      </c>
      <c r="G89">
        <f t="shared" si="4"/>
        <v>5.571810217718999E-2</v>
      </c>
      <c r="J89">
        <v>0.15266073169831901</v>
      </c>
      <c r="K89">
        <v>0.16779529177476499</v>
      </c>
      <c r="L89" t="s">
        <v>385</v>
      </c>
      <c r="M89">
        <v>64.134</v>
      </c>
      <c r="N89">
        <v>30.686</v>
      </c>
      <c r="O89">
        <v>64.134</v>
      </c>
      <c r="P89">
        <v>63.402000000000001</v>
      </c>
      <c r="Q89" t="s">
        <v>39</v>
      </c>
      <c r="R89" t="s">
        <v>256</v>
      </c>
      <c r="S89" t="s">
        <v>27</v>
      </c>
      <c r="T89" t="s">
        <v>27</v>
      </c>
      <c r="U89" t="s">
        <v>27</v>
      </c>
      <c r="V89" t="s">
        <v>391</v>
      </c>
      <c r="W89" t="s">
        <v>39</v>
      </c>
      <c r="X89" t="s">
        <v>256</v>
      </c>
      <c r="Y89" t="s">
        <v>386</v>
      </c>
      <c r="Z89" t="s">
        <v>387</v>
      </c>
      <c r="AA89" t="s">
        <v>388</v>
      </c>
      <c r="AB89" t="s">
        <v>389</v>
      </c>
    </row>
    <row r="90" spans="1:28" x14ac:dyDescent="0.25">
      <c r="A90">
        <v>45</v>
      </c>
      <c r="B90">
        <v>-1.0677823219428599</v>
      </c>
      <c r="C90" t="s">
        <v>392</v>
      </c>
      <c r="D90">
        <v>0.118737978140873</v>
      </c>
      <c r="E90">
        <f t="shared" si="55"/>
        <v>5.9368989070436501E-2</v>
      </c>
      <c r="F90">
        <f t="shared" ref="F90" si="101">(K90-K91)/2</f>
        <v>-5.549228118894009E-3</v>
      </c>
      <c r="G90">
        <f t="shared" si="4"/>
        <v>5.3819760951542492E-2</v>
      </c>
      <c r="H90">
        <f t="shared" ref="H90" si="102">LARGE(G90:G91,1)/LARGE(G90:G91,2)</f>
        <v>1.2062152644598458</v>
      </c>
      <c r="I90">
        <f t="shared" ref="I90" si="103">IF(AND(G90&gt;G91,M90&lt;M91),H90,IF(AND(G91&gt;G90,M91&lt;M90),H90,(H90*(-1))))</f>
        <v>-1.2062152644598458</v>
      </c>
      <c r="J90">
        <v>0.15435937158313501</v>
      </c>
      <c r="K90">
        <v>0.16373673724461599</v>
      </c>
      <c r="L90" t="s">
        <v>393</v>
      </c>
      <c r="M90">
        <v>14.557</v>
      </c>
      <c r="N90">
        <v>29.6</v>
      </c>
      <c r="O90">
        <v>14.557</v>
      </c>
      <c r="P90">
        <v>14.557</v>
      </c>
      <c r="Q90" t="s">
        <v>72</v>
      </c>
      <c r="R90" t="s">
        <v>96</v>
      </c>
      <c r="S90" t="s">
        <v>394</v>
      </c>
      <c r="T90" t="s">
        <v>395</v>
      </c>
      <c r="U90" t="s">
        <v>396</v>
      </c>
      <c r="V90" t="s">
        <v>397</v>
      </c>
      <c r="W90" t="s">
        <v>72</v>
      </c>
      <c r="X90" t="s">
        <v>96</v>
      </c>
      <c r="Y90" t="s">
        <v>394</v>
      </c>
      <c r="Z90" t="s">
        <v>398</v>
      </c>
      <c r="AA90" t="s">
        <v>399</v>
      </c>
      <c r="AB90" t="s">
        <v>400</v>
      </c>
    </row>
    <row r="91" spans="1:28" x14ac:dyDescent="0.25">
      <c r="A91">
        <v>45</v>
      </c>
      <c r="B91">
        <v>-1.0677823219428599</v>
      </c>
      <c r="C91" t="s">
        <v>401</v>
      </c>
      <c r="D91">
        <v>0.118737978140873</v>
      </c>
      <c r="E91">
        <f t="shared" si="55"/>
        <v>5.9368989070436501E-2</v>
      </c>
      <c r="F91">
        <f t="shared" ref="F91" si="104">(K91-K90)/2</f>
        <v>5.549228118894009E-3</v>
      </c>
      <c r="G91">
        <f t="shared" si="4"/>
        <v>6.491821718933051E-2</v>
      </c>
      <c r="J91">
        <v>0.15435937158313501</v>
      </c>
      <c r="K91">
        <v>0.17483519348240401</v>
      </c>
      <c r="L91" t="s">
        <v>393</v>
      </c>
      <c r="M91">
        <v>44.156999999999996</v>
      </c>
      <c r="N91">
        <v>29.6</v>
      </c>
      <c r="O91">
        <v>44.244999999999997</v>
      </c>
      <c r="P91">
        <v>44.069000000000003</v>
      </c>
      <c r="Q91" t="s">
        <v>72</v>
      </c>
      <c r="R91" t="s">
        <v>96</v>
      </c>
      <c r="S91" t="s">
        <v>394</v>
      </c>
      <c r="T91" t="s">
        <v>395</v>
      </c>
      <c r="U91" t="s">
        <v>402</v>
      </c>
      <c r="V91" t="s">
        <v>403</v>
      </c>
      <c r="W91" t="s">
        <v>72</v>
      </c>
      <c r="X91" t="s">
        <v>96</v>
      </c>
      <c r="Y91" t="s">
        <v>394</v>
      </c>
      <c r="Z91" t="s">
        <v>398</v>
      </c>
      <c r="AA91" t="s">
        <v>399</v>
      </c>
      <c r="AB91" t="s">
        <v>400</v>
      </c>
    </row>
    <row r="92" spans="1:28" x14ac:dyDescent="0.25">
      <c r="A92">
        <v>46</v>
      </c>
      <c r="B92">
        <v>1.2272227397424</v>
      </c>
      <c r="C92" t="s">
        <v>404</v>
      </c>
      <c r="D92">
        <v>0.121415344075169</v>
      </c>
      <c r="E92">
        <f t="shared" si="55"/>
        <v>6.0707672037584502E-2</v>
      </c>
      <c r="F92">
        <f t="shared" ref="F92" si="105">(K92-K93)/2</f>
        <v>1.8593765726280492E-2</v>
      </c>
      <c r="G92">
        <f t="shared" si="4"/>
        <v>7.9301437763865001E-2</v>
      </c>
      <c r="H92">
        <f t="shared" ref="H92" si="106">LARGE(G92:G93,1)/LARGE(G92:G93,2)</f>
        <v>1.8830226096262008</v>
      </c>
      <c r="I92">
        <f t="shared" ref="I92" si="107">IF(AND(G92&gt;G93,M92&lt;M93),H92,IF(AND(G93&gt;G92,M93&lt;M92),H92,(H92*(-1))))</f>
        <v>1.8830226096262008</v>
      </c>
      <c r="J92">
        <v>0.15783994729772</v>
      </c>
      <c r="K92">
        <v>0.20084866631397499</v>
      </c>
      <c r="L92" t="s">
        <v>405</v>
      </c>
      <c r="M92">
        <v>42.17</v>
      </c>
      <c r="N92">
        <v>27.981999999999999</v>
      </c>
      <c r="O92">
        <v>42.17</v>
      </c>
      <c r="P92">
        <v>42.17</v>
      </c>
      <c r="Q92" t="s">
        <v>406</v>
      </c>
      <c r="R92" t="s">
        <v>407</v>
      </c>
      <c r="S92" t="s">
        <v>408</v>
      </c>
      <c r="T92" t="s">
        <v>409</v>
      </c>
      <c r="U92" t="s">
        <v>410</v>
      </c>
      <c r="V92" t="s">
        <v>411</v>
      </c>
      <c r="W92" t="s">
        <v>406</v>
      </c>
      <c r="X92" t="s">
        <v>407</v>
      </c>
      <c r="Y92" t="s">
        <v>408</v>
      </c>
      <c r="Z92" t="s">
        <v>412</v>
      </c>
      <c r="AA92" t="s">
        <v>413</v>
      </c>
      <c r="AB92" t="s">
        <v>414</v>
      </c>
    </row>
    <row r="93" spans="1:28" x14ac:dyDescent="0.25">
      <c r="A93">
        <v>46</v>
      </c>
      <c r="B93">
        <v>1.2272227397424</v>
      </c>
      <c r="C93" t="s">
        <v>415</v>
      </c>
      <c r="D93">
        <v>0.121415344075169</v>
      </c>
      <c r="E93">
        <f t="shared" si="55"/>
        <v>6.0707672037584502E-2</v>
      </c>
      <c r="F93">
        <f t="shared" ref="F93" si="108">(K93-K92)/2</f>
        <v>-1.8593765726280492E-2</v>
      </c>
      <c r="G93">
        <f t="shared" si="4"/>
        <v>4.211390631130401E-2</v>
      </c>
      <c r="J93">
        <v>0.15783994729772</v>
      </c>
      <c r="K93">
        <v>0.16366113486141401</v>
      </c>
      <c r="L93" t="s">
        <v>405</v>
      </c>
      <c r="M93">
        <v>70.152000000000001</v>
      </c>
      <c r="N93">
        <v>27.981999999999999</v>
      </c>
      <c r="O93">
        <v>48.86</v>
      </c>
      <c r="P93">
        <v>76.284999999999997</v>
      </c>
      <c r="Q93" t="s">
        <v>406</v>
      </c>
      <c r="R93" t="s">
        <v>407</v>
      </c>
      <c r="S93" t="s">
        <v>408</v>
      </c>
      <c r="T93" t="s">
        <v>416</v>
      </c>
      <c r="U93" t="s">
        <v>417</v>
      </c>
      <c r="V93" t="s">
        <v>418</v>
      </c>
      <c r="W93" t="s">
        <v>406</v>
      </c>
      <c r="X93" t="s">
        <v>407</v>
      </c>
      <c r="Y93" t="s">
        <v>408</v>
      </c>
      <c r="Z93" t="s">
        <v>412</v>
      </c>
      <c r="AA93" t="s">
        <v>413</v>
      </c>
      <c r="AB93" t="s">
        <v>414</v>
      </c>
    </row>
    <row r="94" spans="1:28" x14ac:dyDescent="0.25">
      <c r="A94">
        <v>47</v>
      </c>
      <c r="B94">
        <v>-1.00525920008918</v>
      </c>
      <c r="C94" t="s">
        <v>393</v>
      </c>
      <c r="D94">
        <v>0.12322138446947099</v>
      </c>
      <c r="E94">
        <f t="shared" si="55"/>
        <v>6.1610692234735497E-2</v>
      </c>
      <c r="F94">
        <f t="shared" ref="F94" si="109">(K94-K95)/2</f>
        <v>4.2830956585249158E-4</v>
      </c>
      <c r="G94">
        <f t="shared" si="4"/>
        <v>6.2039001800587988E-2</v>
      </c>
      <c r="H94">
        <f t="shared" ref="H94" si="110">LARGE(G94:G95,1)/LARGE(G94:G95,2)</f>
        <v>1.0140010750535979</v>
      </c>
      <c r="I94">
        <f t="shared" ref="I94" si="111">IF(AND(G94&gt;G95,M94&lt;M95),H94,IF(AND(G95&gt;G94,M95&lt;M94),H94,(H94*(-1))))</f>
        <v>-1.0140010750535979</v>
      </c>
      <c r="J94">
        <v>0.160187799810313</v>
      </c>
      <c r="K94">
        <v>0.16373673724461599</v>
      </c>
      <c r="L94" t="s">
        <v>392</v>
      </c>
      <c r="M94">
        <v>52.698300000000003</v>
      </c>
      <c r="N94">
        <v>38.141300000000001</v>
      </c>
      <c r="O94">
        <v>52.698300000000003</v>
      </c>
      <c r="P94">
        <v>52.698300000000003</v>
      </c>
      <c r="Q94" t="s">
        <v>72</v>
      </c>
      <c r="R94" t="s">
        <v>96</v>
      </c>
      <c r="S94" t="s">
        <v>394</v>
      </c>
      <c r="T94" t="s">
        <v>398</v>
      </c>
      <c r="U94" t="s">
        <v>399</v>
      </c>
      <c r="V94" t="s">
        <v>400</v>
      </c>
      <c r="W94" t="s">
        <v>72</v>
      </c>
      <c r="X94" t="s">
        <v>96</v>
      </c>
      <c r="Y94" t="s">
        <v>394</v>
      </c>
      <c r="Z94" t="s">
        <v>395</v>
      </c>
      <c r="AA94" t="s">
        <v>396</v>
      </c>
      <c r="AB94" t="s">
        <v>397</v>
      </c>
    </row>
    <row r="95" spans="1:28" x14ac:dyDescent="0.25">
      <c r="A95">
        <v>47</v>
      </c>
      <c r="B95">
        <v>-1.00525920008918</v>
      </c>
      <c r="C95" t="s">
        <v>419</v>
      </c>
      <c r="D95">
        <v>0.12322138446947099</v>
      </c>
      <c r="E95">
        <f t="shared" si="55"/>
        <v>6.1610692234735497E-2</v>
      </c>
      <c r="F95">
        <f t="shared" ref="F95" si="112">(K95-K94)/2</f>
        <v>-4.2830956585249158E-4</v>
      </c>
      <c r="G95">
        <f t="shared" si="4"/>
        <v>6.1182382668883005E-2</v>
      </c>
      <c r="J95">
        <v>0.160187799810313</v>
      </c>
      <c r="K95">
        <v>0.162880118112911</v>
      </c>
      <c r="L95" t="s">
        <v>392</v>
      </c>
      <c r="M95">
        <v>14.557</v>
      </c>
      <c r="N95">
        <v>38.141300000000001</v>
      </c>
      <c r="O95">
        <v>14.557</v>
      </c>
      <c r="P95">
        <v>14.557</v>
      </c>
      <c r="Q95" t="s">
        <v>72</v>
      </c>
      <c r="R95" t="s">
        <v>96</v>
      </c>
      <c r="S95" t="s">
        <v>394</v>
      </c>
      <c r="T95" t="s">
        <v>398</v>
      </c>
      <c r="U95" t="s">
        <v>420</v>
      </c>
      <c r="V95" t="s">
        <v>421</v>
      </c>
      <c r="W95" t="s">
        <v>72</v>
      </c>
      <c r="X95" t="s">
        <v>96</v>
      </c>
      <c r="Y95" t="s">
        <v>394</v>
      </c>
      <c r="Z95" t="s">
        <v>395</v>
      </c>
      <c r="AA95" t="s">
        <v>396</v>
      </c>
      <c r="AB95" t="s">
        <v>397</v>
      </c>
    </row>
    <row r="96" spans="1:28" x14ac:dyDescent="0.25">
      <c r="A96">
        <v>48</v>
      </c>
      <c r="B96">
        <v>-1.0021056049412</v>
      </c>
      <c r="C96" t="s">
        <v>422</v>
      </c>
      <c r="D96">
        <v>0.12574893924934999</v>
      </c>
      <c r="E96">
        <f t="shared" si="55"/>
        <v>6.2874469624674995E-2</v>
      </c>
      <c r="F96">
        <f t="shared" ref="F96" si="113">(K96-K97)/2</f>
        <v>1.9030163392699806E-4</v>
      </c>
      <c r="G96">
        <f t="shared" si="4"/>
        <v>6.3064771258601993E-2</v>
      </c>
      <c r="H96">
        <f t="shared" ref="H96" si="114">LARGE(G96:G97,1)/LARGE(G96:G97,2)</f>
        <v>1.0060717607021628</v>
      </c>
      <c r="I96">
        <f t="shared" ref="I96" si="115">IF(AND(G96&gt;G97,M96&lt;M97),H96,IF(AND(G97&gt;G96,M97&lt;M96),H96,(H96*(-1))))</f>
        <v>-1.0060717607021628</v>
      </c>
      <c r="J96">
        <v>0.163473621024155</v>
      </c>
      <c r="K96">
        <v>0.181137810095227</v>
      </c>
      <c r="L96" t="s">
        <v>423</v>
      </c>
      <c r="M96">
        <v>61.576000000000001</v>
      </c>
      <c r="N96">
        <v>24.245000000000001</v>
      </c>
      <c r="O96">
        <v>74.405000000000001</v>
      </c>
      <c r="P96">
        <v>40.127000000000002</v>
      </c>
      <c r="Q96" t="s">
        <v>25</v>
      </c>
      <c r="R96" t="s">
        <v>424</v>
      </c>
      <c r="S96" t="s">
        <v>27</v>
      </c>
      <c r="T96" t="s">
        <v>27</v>
      </c>
      <c r="U96" t="s">
        <v>27</v>
      </c>
      <c r="V96" t="s">
        <v>425</v>
      </c>
      <c r="W96" t="s">
        <v>25</v>
      </c>
      <c r="X96" t="s">
        <v>424</v>
      </c>
      <c r="Y96" t="s">
        <v>426</v>
      </c>
      <c r="Z96" t="s">
        <v>427</v>
      </c>
      <c r="AA96" t="s">
        <v>428</v>
      </c>
      <c r="AB96" t="s">
        <v>429</v>
      </c>
    </row>
    <row r="97" spans="1:28" x14ac:dyDescent="0.25">
      <c r="A97">
        <v>48</v>
      </c>
      <c r="B97">
        <v>-1.0021056049412</v>
      </c>
      <c r="C97" t="s">
        <v>430</v>
      </c>
      <c r="D97">
        <v>0.12574893924934999</v>
      </c>
      <c r="E97">
        <f t="shared" si="55"/>
        <v>6.2874469624674995E-2</v>
      </c>
      <c r="F97">
        <f t="shared" ref="F97" si="116">(K97-K96)/2</f>
        <v>-1.9030163392699806E-4</v>
      </c>
      <c r="G97">
        <f t="shared" si="4"/>
        <v>6.2684167990747997E-2</v>
      </c>
      <c r="J97">
        <v>0.163473621024155</v>
      </c>
      <c r="K97">
        <v>0.18075720682737301</v>
      </c>
      <c r="L97" t="s">
        <v>423</v>
      </c>
      <c r="M97">
        <v>37.331000000000003</v>
      </c>
      <c r="N97">
        <v>24.245000000000001</v>
      </c>
      <c r="O97">
        <v>37.331000000000003</v>
      </c>
      <c r="P97">
        <v>37.331000000000003</v>
      </c>
      <c r="Q97" t="s">
        <v>25</v>
      </c>
      <c r="R97" t="s">
        <v>424</v>
      </c>
      <c r="S97" t="s">
        <v>426</v>
      </c>
      <c r="T97" t="s">
        <v>431</v>
      </c>
      <c r="U97" t="s">
        <v>432</v>
      </c>
      <c r="V97" t="s">
        <v>433</v>
      </c>
      <c r="W97" t="s">
        <v>25</v>
      </c>
      <c r="X97" t="s">
        <v>424</v>
      </c>
      <c r="Y97" t="s">
        <v>426</v>
      </c>
      <c r="Z97" t="s">
        <v>427</v>
      </c>
      <c r="AA97" t="s">
        <v>428</v>
      </c>
      <c r="AB97" t="s">
        <v>429</v>
      </c>
    </row>
    <row r="98" spans="1:28" x14ac:dyDescent="0.25">
      <c r="A98">
        <v>49</v>
      </c>
      <c r="B98">
        <v>-1.1638552353999001</v>
      </c>
      <c r="C98" t="s">
        <v>434</v>
      </c>
      <c r="D98">
        <v>0.12609399430042501</v>
      </c>
      <c r="E98">
        <f t="shared" si="55"/>
        <v>6.3046997150212503E-2</v>
      </c>
      <c r="F98">
        <f t="shared" ref="F98" si="117">(K98-K99)/2</f>
        <v>-1.3752808677770997E-2</v>
      </c>
      <c r="G98">
        <f t="shared" si="4"/>
        <v>4.9294188472441505E-2</v>
      </c>
      <c r="H98">
        <f t="shared" ref="H98" si="118">LARGE(G98:G99,1)/LARGE(G98:G99,2)</f>
        <v>1.5579890491740083</v>
      </c>
      <c r="I98">
        <f t="shared" ref="I98" si="119">IF(AND(G98&gt;G99,M98&lt;M99),H98,IF(AND(G99&gt;G98,M99&lt;M98),H98,(H98*(-1))))</f>
        <v>-1.5579890491740083</v>
      </c>
      <c r="J98">
        <v>0.16392219259055199</v>
      </c>
      <c r="K98">
        <v>0.167865355589112</v>
      </c>
      <c r="L98" t="s">
        <v>435</v>
      </c>
      <c r="M98">
        <v>54.314999999999998</v>
      </c>
      <c r="N98">
        <v>20.275500000000001</v>
      </c>
      <c r="O98">
        <v>54.548000000000002</v>
      </c>
      <c r="P98">
        <v>54.225000000000001</v>
      </c>
      <c r="Q98" t="s">
        <v>72</v>
      </c>
      <c r="R98" t="s">
        <v>73</v>
      </c>
      <c r="S98" t="s">
        <v>27</v>
      </c>
      <c r="T98" t="s">
        <v>27</v>
      </c>
      <c r="U98" t="s">
        <v>27</v>
      </c>
      <c r="V98" t="s">
        <v>436</v>
      </c>
      <c r="W98" t="s">
        <v>72</v>
      </c>
      <c r="X98" t="s">
        <v>73</v>
      </c>
      <c r="Y98" t="s">
        <v>27</v>
      </c>
      <c r="Z98" t="s">
        <v>27</v>
      </c>
      <c r="AA98" t="s">
        <v>27</v>
      </c>
      <c r="AB98" t="s">
        <v>437</v>
      </c>
    </row>
    <row r="99" spans="1:28" x14ac:dyDescent="0.25">
      <c r="A99">
        <v>49</v>
      </c>
      <c r="B99">
        <v>-1.1638552353999001</v>
      </c>
      <c r="C99" t="s">
        <v>438</v>
      </c>
      <c r="D99">
        <v>0.12609399430042501</v>
      </c>
      <c r="E99">
        <f t="shared" si="55"/>
        <v>6.3046997150212503E-2</v>
      </c>
      <c r="F99">
        <f t="shared" ref="F99" si="120">(K99-K98)/2</f>
        <v>1.3752808677770997E-2</v>
      </c>
      <c r="G99">
        <f t="shared" si="4"/>
        <v>7.67998058279835E-2</v>
      </c>
      <c r="J99">
        <v>0.16392219259055199</v>
      </c>
      <c r="K99">
        <v>0.195370972944654</v>
      </c>
      <c r="L99" t="s">
        <v>435</v>
      </c>
      <c r="M99">
        <v>74.590500000000006</v>
      </c>
      <c r="N99">
        <v>20.275500000000001</v>
      </c>
      <c r="O99">
        <v>76.602000000000004</v>
      </c>
      <c r="P99">
        <v>70.793999999999997</v>
      </c>
      <c r="Q99" t="s">
        <v>72</v>
      </c>
      <c r="R99" t="s">
        <v>73</v>
      </c>
      <c r="S99" t="s">
        <v>269</v>
      </c>
      <c r="T99" t="s">
        <v>439</v>
      </c>
      <c r="U99" t="s">
        <v>440</v>
      </c>
      <c r="V99" t="s">
        <v>441</v>
      </c>
      <c r="W99" t="s">
        <v>72</v>
      </c>
      <c r="X99" t="s">
        <v>73</v>
      </c>
      <c r="Y99" t="s">
        <v>27</v>
      </c>
      <c r="Z99" t="s">
        <v>27</v>
      </c>
      <c r="AA99" t="s">
        <v>27</v>
      </c>
      <c r="AB99" t="s">
        <v>437</v>
      </c>
    </row>
    <row r="100" spans="1:28" x14ac:dyDescent="0.25">
      <c r="A100">
        <v>50</v>
      </c>
      <c r="B100">
        <v>1.03918926320875</v>
      </c>
      <c r="C100" t="s">
        <v>442</v>
      </c>
      <c r="D100">
        <v>0.127447074602136</v>
      </c>
      <c r="E100">
        <f t="shared" si="55"/>
        <v>6.3723537301068001E-2</v>
      </c>
      <c r="F100">
        <f t="shared" ref="F100" si="121">(K100-K101)/2</f>
        <v>-3.2797375513149984E-3</v>
      </c>
      <c r="G100">
        <f t="shared" si="4"/>
        <v>6.0443799749753002E-2</v>
      </c>
      <c r="H100">
        <f t="shared" ref="H100" si="122">LARGE(G100:G101,1)/LARGE(G100:G101,2)</f>
        <v>1.1085218852849634</v>
      </c>
      <c r="I100">
        <f t="shared" ref="I100" si="123">IF(AND(G100&gt;G101,M100&lt;M101),H100,IF(AND(G101&gt;G100,M101&lt;M100),H100,(H100*(-1))))</f>
        <v>1.1085218852849634</v>
      </c>
      <c r="J100">
        <v>0.165681196982777</v>
      </c>
      <c r="K100">
        <v>0.167379393373357</v>
      </c>
      <c r="L100" t="s">
        <v>213</v>
      </c>
      <c r="M100">
        <v>44.066000000000003</v>
      </c>
      <c r="N100">
        <v>26.867999999999999</v>
      </c>
      <c r="O100">
        <v>44.066000000000003</v>
      </c>
      <c r="P100">
        <v>44.066000000000003</v>
      </c>
      <c r="Q100" t="s">
        <v>72</v>
      </c>
      <c r="R100" t="s">
        <v>96</v>
      </c>
      <c r="S100" t="s">
        <v>97</v>
      </c>
      <c r="T100" t="s">
        <v>443</v>
      </c>
      <c r="U100" t="s">
        <v>444</v>
      </c>
      <c r="V100" t="s">
        <v>445</v>
      </c>
      <c r="W100" t="s">
        <v>72</v>
      </c>
      <c r="X100" t="s">
        <v>96</v>
      </c>
      <c r="Y100" t="s">
        <v>97</v>
      </c>
      <c r="Z100" t="s">
        <v>214</v>
      </c>
      <c r="AA100" t="s">
        <v>215</v>
      </c>
      <c r="AB100" t="s">
        <v>216</v>
      </c>
    </row>
    <row r="101" spans="1:28" x14ac:dyDescent="0.25">
      <c r="A101">
        <v>50</v>
      </c>
      <c r="B101">
        <v>1.03918926320875</v>
      </c>
      <c r="C101" t="s">
        <v>446</v>
      </c>
      <c r="D101">
        <v>0.127447074602136</v>
      </c>
      <c r="E101">
        <f t="shared" si="55"/>
        <v>6.3723537301068001E-2</v>
      </c>
      <c r="F101">
        <f t="shared" ref="F101" si="124">(K101-K100)/2</f>
        <v>3.2797375513149984E-3</v>
      </c>
      <c r="G101">
        <f t="shared" si="4"/>
        <v>6.7003274852382999E-2</v>
      </c>
      <c r="J101">
        <v>0.165681196982777</v>
      </c>
      <c r="K101">
        <v>0.173938868475987</v>
      </c>
      <c r="L101" t="s">
        <v>213</v>
      </c>
      <c r="M101">
        <v>17.198</v>
      </c>
      <c r="N101">
        <v>26.867999999999999</v>
      </c>
      <c r="O101">
        <v>17.198</v>
      </c>
      <c r="P101">
        <v>17.198</v>
      </c>
      <c r="Q101" t="s">
        <v>72</v>
      </c>
      <c r="R101" t="s">
        <v>96</v>
      </c>
      <c r="S101" t="s">
        <v>97</v>
      </c>
      <c r="T101" t="s">
        <v>447</v>
      </c>
      <c r="U101" t="s">
        <v>448</v>
      </c>
      <c r="V101" t="s">
        <v>449</v>
      </c>
      <c r="W101" t="s">
        <v>72</v>
      </c>
      <c r="X101" t="s">
        <v>96</v>
      </c>
      <c r="Y101" t="s">
        <v>97</v>
      </c>
      <c r="Z101" t="s">
        <v>214</v>
      </c>
      <c r="AA101" t="s">
        <v>215</v>
      </c>
      <c r="AB101" t="s">
        <v>216</v>
      </c>
    </row>
    <row r="102" spans="1:28" x14ac:dyDescent="0.25">
      <c r="A102">
        <v>51</v>
      </c>
      <c r="B102">
        <v>1.02766487707923</v>
      </c>
      <c r="C102" t="s">
        <v>450</v>
      </c>
      <c r="D102">
        <v>0.128323546522152</v>
      </c>
      <c r="E102">
        <f t="shared" si="55"/>
        <v>6.4161773261075999E-2</v>
      </c>
      <c r="F102">
        <f t="shared" ref="F102" si="125">(K102-K103)/2</f>
        <v>-2.3102627586139984E-3</v>
      </c>
      <c r="G102">
        <f t="shared" si="4"/>
        <v>6.1851510502462001E-2</v>
      </c>
      <c r="H102">
        <f t="shared" ref="H102" si="126">LARGE(G102:G103,1)/LARGE(G102:G103,2)</f>
        <v>1.0747035194402257</v>
      </c>
      <c r="I102">
        <f t="shared" ref="I102" si="127">IF(AND(G102&gt;G103,M102&lt;M103),H102,IF(AND(G103&gt;G102,M103&lt;M102),H102,(H102*(-1))))</f>
        <v>1.0747035194402257</v>
      </c>
      <c r="J102">
        <v>0.16682061047879801</v>
      </c>
      <c r="K102">
        <v>0.16701774976247699</v>
      </c>
      <c r="L102" t="s">
        <v>451</v>
      </c>
      <c r="M102">
        <v>71.174999999999997</v>
      </c>
      <c r="N102">
        <v>26.923999999999999</v>
      </c>
      <c r="O102">
        <v>74.477000000000004</v>
      </c>
      <c r="P102">
        <v>64.914000000000001</v>
      </c>
      <c r="Q102" t="s">
        <v>72</v>
      </c>
      <c r="R102" t="s">
        <v>73</v>
      </c>
      <c r="S102" t="s">
        <v>27</v>
      </c>
      <c r="T102" t="s">
        <v>27</v>
      </c>
      <c r="U102" t="s">
        <v>27</v>
      </c>
      <c r="V102" t="s">
        <v>452</v>
      </c>
      <c r="W102" t="s">
        <v>72</v>
      </c>
      <c r="X102" t="s">
        <v>73</v>
      </c>
      <c r="Y102" t="s">
        <v>146</v>
      </c>
      <c r="Z102" t="s">
        <v>27</v>
      </c>
      <c r="AA102" t="s">
        <v>27</v>
      </c>
      <c r="AB102" t="s">
        <v>453</v>
      </c>
    </row>
    <row r="103" spans="1:28" x14ac:dyDescent="0.25">
      <c r="A103">
        <v>51</v>
      </c>
      <c r="B103">
        <v>1.02766487707923</v>
      </c>
      <c r="C103" t="s">
        <v>454</v>
      </c>
      <c r="D103">
        <v>0.128323546522152</v>
      </c>
      <c r="E103">
        <f t="shared" si="55"/>
        <v>6.4161773261075999E-2</v>
      </c>
      <c r="F103">
        <f t="shared" ref="F103" si="128">(K103-K102)/2</f>
        <v>2.3102627586139984E-3</v>
      </c>
      <c r="G103">
        <f t="shared" si="4"/>
        <v>6.6472036019689998E-2</v>
      </c>
      <c r="J103">
        <v>0.16682061047879801</v>
      </c>
      <c r="K103">
        <v>0.17163827527970499</v>
      </c>
      <c r="L103" t="s">
        <v>451</v>
      </c>
      <c r="M103">
        <v>44.250999999999998</v>
      </c>
      <c r="N103">
        <v>26.923999999999999</v>
      </c>
      <c r="O103">
        <v>44.567</v>
      </c>
      <c r="P103">
        <v>44.244</v>
      </c>
      <c r="Q103" t="s">
        <v>72</v>
      </c>
      <c r="R103" t="s">
        <v>73</v>
      </c>
      <c r="S103" t="s">
        <v>27</v>
      </c>
      <c r="T103" t="s">
        <v>27</v>
      </c>
      <c r="U103" t="s">
        <v>27</v>
      </c>
      <c r="V103" t="s">
        <v>455</v>
      </c>
      <c r="W103" t="s">
        <v>72</v>
      </c>
      <c r="X103" t="s">
        <v>73</v>
      </c>
      <c r="Y103" t="s">
        <v>146</v>
      </c>
      <c r="Z103" t="s">
        <v>27</v>
      </c>
      <c r="AA103" t="s">
        <v>27</v>
      </c>
      <c r="AB103" t="s">
        <v>453</v>
      </c>
    </row>
    <row r="104" spans="1:28" x14ac:dyDescent="0.25">
      <c r="A104">
        <v>52</v>
      </c>
      <c r="B104">
        <v>1.0161513812474801</v>
      </c>
      <c r="C104" t="s">
        <v>456</v>
      </c>
      <c r="D104">
        <v>0.13121215091119701</v>
      </c>
      <c r="E104">
        <f t="shared" si="55"/>
        <v>6.5606075455598503E-2</v>
      </c>
      <c r="F104">
        <f t="shared" ref="F104" si="129">(K104-K105)/2</f>
        <v>-1.3817403913940068E-3</v>
      </c>
      <c r="G104">
        <f t="shared" si="4"/>
        <v>6.4224335064204496E-2</v>
      </c>
      <c r="H104">
        <f t="shared" ref="H104" si="130">LARGE(G104:G105,1)/LARGE(G104:G105,2)</f>
        <v>1.0430285619932909</v>
      </c>
      <c r="I104">
        <f t="shared" ref="I104" si="131">IF(AND(G104&gt;G105,M104&lt;M105),H104,IF(AND(G105&gt;G104,M105&lt;M104),H104,(H104*(-1))))</f>
        <v>1.0430285619932909</v>
      </c>
      <c r="J104">
        <v>0.17057579618455601</v>
      </c>
      <c r="K104">
        <v>0.17109872774623799</v>
      </c>
      <c r="L104" t="s">
        <v>218</v>
      </c>
      <c r="M104">
        <v>70.850999999999999</v>
      </c>
      <c r="N104">
        <v>26.783000000000001</v>
      </c>
      <c r="O104">
        <v>70.936999999999998</v>
      </c>
      <c r="P104">
        <v>70.843999999999994</v>
      </c>
      <c r="Q104" t="s">
        <v>72</v>
      </c>
      <c r="R104" t="s">
        <v>73</v>
      </c>
      <c r="S104" t="s">
        <v>27</v>
      </c>
      <c r="T104" t="s">
        <v>27</v>
      </c>
      <c r="U104" t="s">
        <v>27</v>
      </c>
      <c r="V104" t="s">
        <v>457</v>
      </c>
      <c r="W104" t="s">
        <v>72</v>
      </c>
      <c r="X104" t="s">
        <v>73</v>
      </c>
      <c r="Y104" t="s">
        <v>27</v>
      </c>
      <c r="Z104" t="s">
        <v>27</v>
      </c>
      <c r="AA104" t="s">
        <v>27</v>
      </c>
      <c r="AB104" t="s">
        <v>220</v>
      </c>
    </row>
    <row r="105" spans="1:28" x14ac:dyDescent="0.25">
      <c r="A105">
        <v>52</v>
      </c>
      <c r="B105">
        <v>1.0161513812474801</v>
      </c>
      <c r="C105" t="s">
        <v>458</v>
      </c>
      <c r="D105">
        <v>0.13121215091119701</v>
      </c>
      <c r="E105">
        <f t="shared" si="55"/>
        <v>6.5606075455598503E-2</v>
      </c>
      <c r="F105">
        <f t="shared" ref="F105" si="132">(K105-K104)/2</f>
        <v>1.3817403913940068E-3</v>
      </c>
      <c r="G105">
        <f t="shared" si="4"/>
        <v>6.698781584699251E-2</v>
      </c>
      <c r="J105">
        <v>0.17057579618455601</v>
      </c>
      <c r="K105">
        <v>0.17386220852902601</v>
      </c>
      <c r="L105" t="s">
        <v>218</v>
      </c>
      <c r="M105">
        <v>44.067999999999998</v>
      </c>
      <c r="N105">
        <v>26.783000000000001</v>
      </c>
      <c r="O105">
        <v>44.067999999999998</v>
      </c>
      <c r="P105">
        <v>44.067999999999998</v>
      </c>
      <c r="Q105" t="s">
        <v>72</v>
      </c>
      <c r="R105" t="s">
        <v>73</v>
      </c>
      <c r="S105" t="s">
        <v>146</v>
      </c>
      <c r="T105" t="s">
        <v>147</v>
      </c>
      <c r="U105" t="s">
        <v>459</v>
      </c>
      <c r="V105" t="s">
        <v>460</v>
      </c>
      <c r="W105" t="s">
        <v>72</v>
      </c>
      <c r="X105" t="s">
        <v>73</v>
      </c>
      <c r="Y105" t="s">
        <v>27</v>
      </c>
      <c r="Z105" t="s">
        <v>27</v>
      </c>
      <c r="AA105" t="s">
        <v>27</v>
      </c>
      <c r="AB105" t="s">
        <v>220</v>
      </c>
    </row>
    <row r="106" spans="1:28" x14ac:dyDescent="0.25">
      <c r="A106">
        <v>53</v>
      </c>
      <c r="B106">
        <v>1.0842507634732299</v>
      </c>
      <c r="C106" t="s">
        <v>461</v>
      </c>
      <c r="D106">
        <v>0.13133067466193299</v>
      </c>
      <c r="E106">
        <f t="shared" si="55"/>
        <v>6.5665337330966495E-2</v>
      </c>
      <c r="F106">
        <f t="shared" ref="F106" si="133">(K106-K107)/2</f>
        <v>-7.8179597820540042E-3</v>
      </c>
      <c r="G106">
        <f t="shared" ref="G106:G123" si="134">E106+F106</f>
        <v>5.784737754891249E-2</v>
      </c>
      <c r="H106">
        <f t="shared" ref="H106" si="135">LARGE(G106:G107,1)/LARGE(G106:G107,2)</f>
        <v>1.2702960830140857</v>
      </c>
      <c r="I106">
        <f t="shared" ref="I106" si="136">IF(AND(G106&gt;G107,M106&lt;M107),H106,IF(AND(G107&gt;G106,M107&lt;M106),H106,(H106*(-1))))</f>
        <v>1.2702960830140857</v>
      </c>
      <c r="J106">
        <v>0.17072987706051301</v>
      </c>
      <c r="K106">
        <v>0.185587867925677</v>
      </c>
      <c r="L106" t="s">
        <v>462</v>
      </c>
      <c r="M106">
        <v>67.623999999999995</v>
      </c>
      <c r="N106">
        <v>28.213999999999999</v>
      </c>
      <c r="O106">
        <v>67.623999999999995</v>
      </c>
      <c r="P106">
        <v>67.623999999999995</v>
      </c>
      <c r="Q106" t="s">
        <v>25</v>
      </c>
      <c r="R106" t="s">
        <v>129</v>
      </c>
      <c r="S106" t="s">
        <v>130</v>
      </c>
      <c r="T106" t="s">
        <v>183</v>
      </c>
      <c r="U106" t="s">
        <v>184</v>
      </c>
      <c r="V106" t="s">
        <v>463</v>
      </c>
      <c r="W106" t="s">
        <v>25</v>
      </c>
      <c r="X106" t="s">
        <v>129</v>
      </c>
      <c r="Y106" t="s">
        <v>130</v>
      </c>
      <c r="Z106" t="s">
        <v>27</v>
      </c>
      <c r="AA106" t="s">
        <v>27</v>
      </c>
      <c r="AB106" t="s">
        <v>464</v>
      </c>
    </row>
    <row r="107" spans="1:28" x14ac:dyDescent="0.25">
      <c r="A107">
        <v>53</v>
      </c>
      <c r="B107">
        <v>1.0842507634732299</v>
      </c>
      <c r="C107" t="s">
        <v>465</v>
      </c>
      <c r="D107">
        <v>0.13133067466193299</v>
      </c>
      <c r="E107">
        <f t="shared" si="55"/>
        <v>6.5665337330966495E-2</v>
      </c>
      <c r="F107">
        <f t="shared" ref="F107" si="137">(K107-K106)/2</f>
        <v>7.8179597820540042E-3</v>
      </c>
      <c r="G107">
        <f t="shared" si="134"/>
        <v>7.3483297113020499E-2</v>
      </c>
      <c r="J107">
        <v>0.17072987706051301</v>
      </c>
      <c r="K107">
        <v>0.20122378748978501</v>
      </c>
      <c r="L107" t="s">
        <v>462</v>
      </c>
      <c r="M107">
        <v>39.409999999999997</v>
      </c>
      <c r="N107">
        <v>28.213999999999999</v>
      </c>
      <c r="O107">
        <v>42.655000000000001</v>
      </c>
      <c r="P107">
        <v>37.274000000000001</v>
      </c>
      <c r="Q107" t="s">
        <v>25</v>
      </c>
      <c r="R107" t="s">
        <v>129</v>
      </c>
      <c r="S107" t="s">
        <v>130</v>
      </c>
      <c r="T107" t="s">
        <v>466</v>
      </c>
      <c r="U107" t="s">
        <v>467</v>
      </c>
      <c r="V107" t="s">
        <v>468</v>
      </c>
      <c r="W107" t="s">
        <v>25</v>
      </c>
      <c r="X107" t="s">
        <v>129</v>
      </c>
      <c r="Y107" t="s">
        <v>130</v>
      </c>
      <c r="Z107" t="s">
        <v>27</v>
      </c>
      <c r="AA107" t="s">
        <v>27</v>
      </c>
      <c r="AB107" t="s">
        <v>464</v>
      </c>
    </row>
    <row r="108" spans="1:28" x14ac:dyDescent="0.25">
      <c r="A108">
        <v>54</v>
      </c>
      <c r="B108">
        <v>-1.0160276039131799</v>
      </c>
      <c r="C108" t="s">
        <v>469</v>
      </c>
      <c r="D108">
        <v>0.13367469624300199</v>
      </c>
      <c r="E108">
        <f t="shared" si="55"/>
        <v>6.6837348121500995E-2</v>
      </c>
      <c r="F108">
        <f t="shared" ref="F108" si="138">(K108-K109)/2</f>
        <v>1.548170840463492E-3</v>
      </c>
      <c r="G108">
        <f t="shared" si="134"/>
        <v>6.8385518961964487E-2</v>
      </c>
      <c r="H108">
        <f t="shared" ref="H108" si="139">LARGE(G108:G109,1)/LARGE(G108:G109,2)</f>
        <v>1.0474250375004539</v>
      </c>
      <c r="I108">
        <f t="shared" ref="I108" si="140">IF(AND(G108&gt;G109,M108&lt;M109),H108,IF(AND(G109&gt;G108,M109&lt;M108),H108,(H108*(-1))))</f>
        <v>-1.0474250375004539</v>
      </c>
      <c r="J108">
        <v>0.173777105115903</v>
      </c>
      <c r="K108">
        <v>0.19628440008938999</v>
      </c>
      <c r="L108" t="s">
        <v>470</v>
      </c>
      <c r="M108">
        <v>72.099999999999994</v>
      </c>
      <c r="N108">
        <v>23.242100000000001</v>
      </c>
      <c r="O108">
        <v>72.099999999999994</v>
      </c>
      <c r="P108">
        <v>72.099999999999994</v>
      </c>
      <c r="Q108" t="s">
        <v>72</v>
      </c>
      <c r="R108" t="s">
        <v>73</v>
      </c>
      <c r="S108" t="s">
        <v>27</v>
      </c>
      <c r="T108" t="s">
        <v>27</v>
      </c>
      <c r="U108" t="s">
        <v>27</v>
      </c>
      <c r="V108" t="s">
        <v>471</v>
      </c>
      <c r="W108" t="s">
        <v>72</v>
      </c>
      <c r="X108" t="s">
        <v>73</v>
      </c>
      <c r="Y108" t="s">
        <v>27</v>
      </c>
      <c r="Z108" t="s">
        <v>27</v>
      </c>
      <c r="AA108" t="s">
        <v>27</v>
      </c>
      <c r="AB108" t="s">
        <v>472</v>
      </c>
    </row>
    <row r="109" spans="1:28" x14ac:dyDescent="0.25">
      <c r="A109">
        <v>54</v>
      </c>
      <c r="B109">
        <v>-1.0160276039131799</v>
      </c>
      <c r="C109" t="s">
        <v>473</v>
      </c>
      <c r="D109">
        <v>0.13367469624300199</v>
      </c>
      <c r="E109">
        <f t="shared" si="55"/>
        <v>6.6837348121500995E-2</v>
      </c>
      <c r="F109">
        <f t="shared" ref="F109" si="141">(K109-K108)/2</f>
        <v>-1.548170840463492E-3</v>
      </c>
      <c r="G109">
        <f t="shared" si="134"/>
        <v>6.5289177281037503E-2</v>
      </c>
      <c r="J109">
        <v>0.173777105115903</v>
      </c>
      <c r="K109">
        <v>0.19318805840846301</v>
      </c>
      <c r="L109" t="s">
        <v>470</v>
      </c>
      <c r="M109">
        <v>48.857900000000001</v>
      </c>
      <c r="N109">
        <v>23.242100000000001</v>
      </c>
      <c r="O109">
        <v>48.857100000000003</v>
      </c>
      <c r="P109">
        <v>49.546999999999997</v>
      </c>
      <c r="Q109" t="s">
        <v>72</v>
      </c>
      <c r="R109" t="s">
        <v>73</v>
      </c>
      <c r="S109" t="s">
        <v>269</v>
      </c>
      <c r="T109" t="s">
        <v>270</v>
      </c>
      <c r="U109" t="s">
        <v>474</v>
      </c>
      <c r="V109" t="s">
        <v>475</v>
      </c>
      <c r="W109" t="s">
        <v>72</v>
      </c>
      <c r="X109" t="s">
        <v>73</v>
      </c>
      <c r="Y109" t="s">
        <v>27</v>
      </c>
      <c r="Z109" t="s">
        <v>27</v>
      </c>
      <c r="AA109" t="s">
        <v>27</v>
      </c>
      <c r="AB109" t="s">
        <v>472</v>
      </c>
    </row>
    <row r="110" spans="1:28" x14ac:dyDescent="0.25">
      <c r="A110">
        <v>55</v>
      </c>
      <c r="B110">
        <v>-1.0388862364626501</v>
      </c>
      <c r="C110" t="s">
        <v>476</v>
      </c>
      <c r="D110">
        <v>0.138540663189095</v>
      </c>
      <c r="E110">
        <f t="shared" si="55"/>
        <v>6.9270331594547499E-2</v>
      </c>
      <c r="F110">
        <f t="shared" ref="F110" si="142">(K110-K111)/2</f>
        <v>-3.9708489864074964E-3</v>
      </c>
      <c r="G110">
        <f t="shared" si="134"/>
        <v>6.5299482608140003E-2</v>
      </c>
      <c r="H110">
        <f t="shared" ref="H110" si="143">LARGE(G110:G111,1)/LARGE(G110:G111,2)</f>
        <v>1.1216196155867399</v>
      </c>
      <c r="I110">
        <f t="shared" ref="I110" si="144">IF(AND(G110&gt;G111,M110&lt;M111),H110,IF(AND(G111&gt;G110,M111&lt;M110),H110,(H110*(-1))))</f>
        <v>-1.1216196155867399</v>
      </c>
      <c r="J110">
        <v>0.18010286214582399</v>
      </c>
      <c r="K110">
        <v>0.20422902022011</v>
      </c>
      <c r="L110" t="s">
        <v>477</v>
      </c>
      <c r="M110">
        <v>15.811</v>
      </c>
      <c r="N110">
        <v>20.489000000000001</v>
      </c>
      <c r="O110">
        <v>15.811</v>
      </c>
      <c r="P110">
        <v>15.811</v>
      </c>
      <c r="Q110" t="s">
        <v>72</v>
      </c>
      <c r="R110" t="s">
        <v>73</v>
      </c>
      <c r="S110" t="s">
        <v>478</v>
      </c>
      <c r="T110" t="s">
        <v>479</v>
      </c>
      <c r="U110" t="s">
        <v>480</v>
      </c>
      <c r="V110" t="s">
        <v>481</v>
      </c>
      <c r="W110" t="s">
        <v>72</v>
      </c>
      <c r="X110" t="s">
        <v>73</v>
      </c>
      <c r="Y110" t="s">
        <v>27</v>
      </c>
      <c r="Z110" t="s">
        <v>27</v>
      </c>
      <c r="AA110" t="s">
        <v>27</v>
      </c>
      <c r="AB110" t="s">
        <v>482</v>
      </c>
    </row>
    <row r="111" spans="1:28" x14ac:dyDescent="0.25">
      <c r="A111">
        <v>55</v>
      </c>
      <c r="B111">
        <v>-1.0388862364626501</v>
      </c>
      <c r="C111" t="s">
        <v>483</v>
      </c>
      <c r="D111">
        <v>0.138540663189095</v>
      </c>
      <c r="E111">
        <f t="shared" si="55"/>
        <v>6.9270331594547499E-2</v>
      </c>
      <c r="F111">
        <f t="shared" ref="F111" si="145">(K111-K110)/2</f>
        <v>3.9708489864074964E-3</v>
      </c>
      <c r="G111">
        <f t="shared" si="134"/>
        <v>7.3241180580954995E-2</v>
      </c>
      <c r="J111">
        <v>0.18010286214582399</v>
      </c>
      <c r="K111">
        <v>0.21217071819292499</v>
      </c>
      <c r="L111" t="s">
        <v>477</v>
      </c>
      <c r="M111">
        <v>36.299999999999997</v>
      </c>
      <c r="N111">
        <v>20.489000000000001</v>
      </c>
      <c r="O111">
        <v>36.299999999999997</v>
      </c>
      <c r="P111">
        <v>36.299999999999997</v>
      </c>
      <c r="Q111" t="s">
        <v>72</v>
      </c>
      <c r="R111" t="s">
        <v>73</v>
      </c>
      <c r="S111" t="s">
        <v>478</v>
      </c>
      <c r="T111" t="s">
        <v>479</v>
      </c>
      <c r="U111" t="s">
        <v>484</v>
      </c>
      <c r="V111" t="s">
        <v>485</v>
      </c>
      <c r="W111" t="s">
        <v>72</v>
      </c>
      <c r="X111" t="s">
        <v>73</v>
      </c>
      <c r="Y111" t="s">
        <v>27</v>
      </c>
      <c r="Z111" t="s">
        <v>27</v>
      </c>
      <c r="AA111" t="s">
        <v>27</v>
      </c>
      <c r="AB111" t="s">
        <v>482</v>
      </c>
    </row>
    <row r="112" spans="1:28" x14ac:dyDescent="0.25">
      <c r="A112">
        <v>56</v>
      </c>
      <c r="B112">
        <v>1.0898285809666699</v>
      </c>
      <c r="C112" t="s">
        <v>486</v>
      </c>
      <c r="D112">
        <v>0.13876539280459499</v>
      </c>
      <c r="E112">
        <f t="shared" si="55"/>
        <v>6.9382696402297495E-2</v>
      </c>
      <c r="F112">
        <f t="shared" ref="F112" si="146">(K112-K113)/2</f>
        <v>-8.2401585416285034E-3</v>
      </c>
      <c r="G112">
        <f t="shared" si="134"/>
        <v>6.1142537860668991E-2</v>
      </c>
      <c r="H112">
        <f t="shared" ref="H112" si="147">LARGE(G112:G113,1)/LARGE(G112:G113,2)</f>
        <v>1.2695393037301166</v>
      </c>
      <c r="I112">
        <f t="shared" ref="I112" si="148">IF(AND(G112&gt;G113,M112&lt;M113),H112,IF(AND(G113&gt;G112,M113&lt;M112),H112,(H112*(-1))))</f>
        <v>1.2695393037301166</v>
      </c>
      <c r="J112">
        <v>0.18039501064597299</v>
      </c>
      <c r="K112">
        <v>0.183464070186871</v>
      </c>
      <c r="L112" t="s">
        <v>401</v>
      </c>
      <c r="M112">
        <v>49.311</v>
      </c>
      <c r="N112">
        <v>36.709000000000003</v>
      </c>
      <c r="O112">
        <v>52.459000000000003</v>
      </c>
      <c r="P112">
        <v>42.728999999999999</v>
      </c>
      <c r="Q112" t="s">
        <v>72</v>
      </c>
      <c r="R112" t="s">
        <v>73</v>
      </c>
      <c r="S112" t="s">
        <v>113</v>
      </c>
      <c r="T112" t="s">
        <v>346</v>
      </c>
      <c r="U112" t="s">
        <v>487</v>
      </c>
      <c r="V112" t="s">
        <v>488</v>
      </c>
      <c r="W112" t="s">
        <v>72</v>
      </c>
      <c r="X112" t="s">
        <v>96</v>
      </c>
      <c r="Y112" t="s">
        <v>394</v>
      </c>
      <c r="Z112" t="s">
        <v>395</v>
      </c>
      <c r="AA112" t="s">
        <v>402</v>
      </c>
      <c r="AB112" t="s">
        <v>403</v>
      </c>
    </row>
    <row r="113" spans="1:28" x14ac:dyDescent="0.25">
      <c r="A113">
        <v>56</v>
      </c>
      <c r="B113">
        <v>1.0898285809666699</v>
      </c>
      <c r="C113" t="s">
        <v>343</v>
      </c>
      <c r="D113">
        <v>0.13876539280459499</v>
      </c>
      <c r="E113">
        <f t="shared" si="55"/>
        <v>6.9382696402297495E-2</v>
      </c>
      <c r="F113">
        <f t="shared" ref="F113" si="149">(K113-K112)/2</f>
        <v>8.2401585416285034E-3</v>
      </c>
      <c r="G113">
        <f t="shared" si="134"/>
        <v>7.7622854943925998E-2</v>
      </c>
      <c r="J113">
        <v>0.18039501064597299</v>
      </c>
      <c r="K113">
        <v>0.199944387270128</v>
      </c>
      <c r="L113" t="s">
        <v>401</v>
      </c>
      <c r="M113">
        <v>12.602</v>
      </c>
      <c r="N113">
        <v>36.709000000000003</v>
      </c>
      <c r="O113">
        <v>12.602</v>
      </c>
      <c r="P113">
        <v>12.602</v>
      </c>
      <c r="Q113" t="s">
        <v>72</v>
      </c>
      <c r="R113" t="s">
        <v>73</v>
      </c>
      <c r="S113" t="s">
        <v>113</v>
      </c>
      <c r="T113" t="s">
        <v>346</v>
      </c>
      <c r="U113" t="s">
        <v>347</v>
      </c>
      <c r="V113" t="s">
        <v>348</v>
      </c>
      <c r="W113" t="s">
        <v>72</v>
      </c>
      <c r="X113" t="s">
        <v>96</v>
      </c>
      <c r="Y113" t="s">
        <v>394</v>
      </c>
      <c r="Z113" t="s">
        <v>395</v>
      </c>
      <c r="AA113" t="s">
        <v>402</v>
      </c>
      <c r="AB113" t="s">
        <v>403</v>
      </c>
    </row>
    <row r="114" spans="1:28" x14ac:dyDescent="0.25">
      <c r="A114">
        <v>57</v>
      </c>
      <c r="B114">
        <v>1.00805301610959</v>
      </c>
      <c r="C114" t="s">
        <v>489</v>
      </c>
      <c r="D114">
        <v>0.143365967276327</v>
      </c>
      <c r="E114">
        <f t="shared" si="55"/>
        <v>7.16829836381635E-2</v>
      </c>
      <c r="F114">
        <f t="shared" ref="F114" si="150">(K114-K115)/2</f>
        <v>7.6878736466499953E-4</v>
      </c>
      <c r="G114">
        <f t="shared" si="134"/>
        <v>7.2451771002828499E-2</v>
      </c>
      <c r="H114">
        <f t="shared" ref="H114" si="151">LARGE(G114:G115,1)/LARGE(G114:G115,2)</f>
        <v>1.0216821850930942</v>
      </c>
      <c r="I114">
        <f t="shared" ref="I114" si="152">IF(AND(G114&gt;G115,M114&lt;M115),H114,IF(AND(G115&gt;G114,M115&lt;M114),H114,(H114*(-1))))</f>
        <v>1.0216821850930942</v>
      </c>
      <c r="J114">
        <v>0.18637575745922499</v>
      </c>
      <c r="K114">
        <v>0.19246910999598199</v>
      </c>
      <c r="L114" t="s">
        <v>194</v>
      </c>
      <c r="M114">
        <v>14.679</v>
      </c>
      <c r="N114">
        <v>28.251999999999999</v>
      </c>
      <c r="O114">
        <v>14.679</v>
      </c>
      <c r="P114">
        <v>14.679</v>
      </c>
      <c r="Q114" t="s">
        <v>39</v>
      </c>
      <c r="R114" t="s">
        <v>490</v>
      </c>
      <c r="S114" t="s">
        <v>491</v>
      </c>
      <c r="T114" t="s">
        <v>27</v>
      </c>
      <c r="U114" t="s">
        <v>27</v>
      </c>
      <c r="V114" t="s">
        <v>492</v>
      </c>
      <c r="W114" t="s">
        <v>39</v>
      </c>
      <c r="X114" t="s">
        <v>195</v>
      </c>
      <c r="Y114" t="s">
        <v>196</v>
      </c>
      <c r="Z114" t="s">
        <v>200</v>
      </c>
      <c r="AA114" t="s">
        <v>201</v>
      </c>
      <c r="AB114" t="s">
        <v>202</v>
      </c>
    </row>
    <row r="115" spans="1:28" x14ac:dyDescent="0.25">
      <c r="A115">
        <v>57</v>
      </c>
      <c r="B115">
        <v>1.00805301610959</v>
      </c>
      <c r="C115" t="s">
        <v>493</v>
      </c>
      <c r="D115">
        <v>0.143365967276327</v>
      </c>
      <c r="E115">
        <f t="shared" si="55"/>
        <v>7.16829836381635E-2</v>
      </c>
      <c r="F115">
        <f t="shared" ref="F115" si="153">(K115-K114)/2</f>
        <v>-7.6878736466499953E-4</v>
      </c>
      <c r="G115">
        <f t="shared" si="134"/>
        <v>7.09141962734985E-2</v>
      </c>
      <c r="J115">
        <v>0.18637575745922499</v>
      </c>
      <c r="K115">
        <v>0.19093153526665199</v>
      </c>
      <c r="L115" t="s">
        <v>194</v>
      </c>
      <c r="M115">
        <v>42.930999999999997</v>
      </c>
      <c r="N115">
        <v>28.251999999999999</v>
      </c>
      <c r="O115">
        <v>43.027999999999999</v>
      </c>
      <c r="P115">
        <v>42.17</v>
      </c>
      <c r="Q115" t="s">
        <v>39</v>
      </c>
      <c r="R115" t="s">
        <v>490</v>
      </c>
      <c r="S115" t="s">
        <v>491</v>
      </c>
      <c r="T115" t="s">
        <v>494</v>
      </c>
      <c r="U115" t="s">
        <v>495</v>
      </c>
      <c r="V115" t="s">
        <v>496</v>
      </c>
      <c r="W115" t="s">
        <v>39</v>
      </c>
      <c r="X115" t="s">
        <v>195</v>
      </c>
      <c r="Y115" t="s">
        <v>196</v>
      </c>
      <c r="Z115" t="s">
        <v>200</v>
      </c>
      <c r="AA115" t="s">
        <v>201</v>
      </c>
      <c r="AB115" t="s">
        <v>202</v>
      </c>
    </row>
    <row r="116" spans="1:28" x14ac:dyDescent="0.25">
      <c r="A116">
        <v>58</v>
      </c>
      <c r="B116">
        <v>-1.03695311321006</v>
      </c>
      <c r="C116" t="s">
        <v>497</v>
      </c>
      <c r="D116">
        <v>0.14357804757313999</v>
      </c>
      <c r="E116">
        <f t="shared" si="55"/>
        <v>7.1789023786569997E-2</v>
      </c>
      <c r="F116">
        <f t="shared" ref="F116" si="154">(K116-K117)/2</f>
        <v>-3.5337456985984894E-3</v>
      </c>
      <c r="G116">
        <f t="shared" si="134"/>
        <v>6.8255278087971508E-2</v>
      </c>
      <c r="H116">
        <f t="shared" ref="H116" si="155">LARGE(G116:G117,1)/LARGE(G116:G117,2)</f>
        <v>1.1035449798928072</v>
      </c>
      <c r="I116">
        <f t="shared" ref="I116" si="156">IF(AND(G116&gt;G117,M116&lt;M117),H116,IF(AND(G117&gt;G116,M117&lt;M116),H116,(H116*(-1))))</f>
        <v>-1.1035449798928072</v>
      </c>
      <c r="J116">
        <v>0.186651461845082</v>
      </c>
      <c r="K116">
        <v>0.19125564217070501</v>
      </c>
      <c r="L116" t="s">
        <v>498</v>
      </c>
      <c r="M116">
        <v>2.59</v>
      </c>
      <c r="N116">
        <v>29.283999999999999</v>
      </c>
      <c r="O116">
        <v>0.372</v>
      </c>
      <c r="P116">
        <v>20.465</v>
      </c>
      <c r="Q116" t="s">
        <v>39</v>
      </c>
      <c r="R116" t="s">
        <v>86</v>
      </c>
      <c r="S116" t="s">
        <v>27</v>
      </c>
      <c r="T116" t="s">
        <v>27</v>
      </c>
      <c r="U116" t="s">
        <v>27</v>
      </c>
      <c r="V116" t="s">
        <v>499</v>
      </c>
      <c r="W116" t="s">
        <v>39</v>
      </c>
      <c r="X116" t="s">
        <v>40</v>
      </c>
      <c r="Y116" t="s">
        <v>41</v>
      </c>
      <c r="Z116" t="s">
        <v>42</v>
      </c>
      <c r="AA116" t="s">
        <v>500</v>
      </c>
      <c r="AB116" t="s">
        <v>501</v>
      </c>
    </row>
    <row r="117" spans="1:28" x14ac:dyDescent="0.25">
      <c r="A117">
        <v>58</v>
      </c>
      <c r="B117">
        <v>-1.03695311321006</v>
      </c>
      <c r="C117" t="s">
        <v>502</v>
      </c>
      <c r="D117">
        <v>0.14357804757313999</v>
      </c>
      <c r="E117">
        <f t="shared" si="55"/>
        <v>7.1789023786569997E-2</v>
      </c>
      <c r="F117">
        <f t="shared" ref="F117" si="157">(K117-K116)/2</f>
        <v>3.5337456985984894E-3</v>
      </c>
      <c r="G117">
        <f t="shared" si="134"/>
        <v>7.5322769485168486E-2</v>
      </c>
      <c r="J117">
        <v>0.186651461845082</v>
      </c>
      <c r="K117">
        <v>0.19832313356790199</v>
      </c>
      <c r="L117" t="s">
        <v>498</v>
      </c>
      <c r="M117">
        <v>31.873999999999999</v>
      </c>
      <c r="N117">
        <v>29.283999999999999</v>
      </c>
      <c r="O117">
        <v>31.873999999999999</v>
      </c>
      <c r="P117">
        <v>31.873999999999999</v>
      </c>
      <c r="Q117" t="s">
        <v>39</v>
      </c>
      <c r="R117" t="s">
        <v>86</v>
      </c>
      <c r="S117" t="s">
        <v>87</v>
      </c>
      <c r="T117" t="s">
        <v>503</v>
      </c>
      <c r="U117" t="s">
        <v>504</v>
      </c>
      <c r="V117" t="s">
        <v>505</v>
      </c>
      <c r="W117" t="s">
        <v>39</v>
      </c>
      <c r="X117" t="s">
        <v>40</v>
      </c>
      <c r="Y117" t="s">
        <v>41</v>
      </c>
      <c r="Z117" t="s">
        <v>42</v>
      </c>
      <c r="AA117" t="s">
        <v>500</v>
      </c>
      <c r="AB117" t="s">
        <v>501</v>
      </c>
    </row>
    <row r="118" spans="1:28" x14ac:dyDescent="0.25">
      <c r="A118">
        <v>59</v>
      </c>
      <c r="B118">
        <v>-1.0279264382739</v>
      </c>
      <c r="C118" t="s">
        <v>506</v>
      </c>
      <c r="D118">
        <v>0.14420090653543699</v>
      </c>
      <c r="E118">
        <f t="shared" si="55"/>
        <v>7.2100453267718495E-2</v>
      </c>
      <c r="F118">
        <f t="shared" ref="F118" si="158">(K118-K119)/2</f>
        <v>-2.8332583167104963E-3</v>
      </c>
      <c r="G118">
        <f t="shared" si="134"/>
        <v>6.9267194951007999E-2</v>
      </c>
      <c r="H118">
        <f t="shared" ref="H118" si="159">LARGE(G118:G119,1)/LARGE(G118:G119,2)</f>
        <v>1.0818066421980688</v>
      </c>
      <c r="I118">
        <f t="shared" ref="I118" si="160">IF(AND(G118&gt;G119,M118&lt;M119),H118,IF(AND(G119&gt;G118,M119&lt;M118),H118,(H118*(-1))))</f>
        <v>-1.0818066421980688</v>
      </c>
      <c r="J118">
        <v>0.187461178496068</v>
      </c>
      <c r="K118">
        <v>0.202908676639833</v>
      </c>
      <c r="L118" t="s">
        <v>507</v>
      </c>
      <c r="M118">
        <v>15.782500000000001</v>
      </c>
      <c r="N118">
        <v>28.323499999999999</v>
      </c>
      <c r="O118">
        <v>3.0369999999999999</v>
      </c>
      <c r="P118">
        <v>28.527999999999999</v>
      </c>
      <c r="Q118" t="s">
        <v>39</v>
      </c>
      <c r="R118" t="s">
        <v>256</v>
      </c>
      <c r="S118" t="s">
        <v>27</v>
      </c>
      <c r="T118" t="s">
        <v>27</v>
      </c>
      <c r="U118" t="s">
        <v>27</v>
      </c>
      <c r="V118" t="s">
        <v>508</v>
      </c>
      <c r="W118" t="s">
        <v>39</v>
      </c>
      <c r="X118" t="s">
        <v>256</v>
      </c>
      <c r="Y118" t="s">
        <v>509</v>
      </c>
      <c r="Z118" t="s">
        <v>510</v>
      </c>
      <c r="AA118" t="s">
        <v>511</v>
      </c>
      <c r="AB118" t="s">
        <v>512</v>
      </c>
    </row>
    <row r="119" spans="1:28" x14ac:dyDescent="0.25">
      <c r="A119">
        <v>59</v>
      </c>
      <c r="B119">
        <v>-1.0279264382739</v>
      </c>
      <c r="C119" t="s">
        <v>385</v>
      </c>
      <c r="D119">
        <v>0.14420090653543699</v>
      </c>
      <c r="E119">
        <f t="shared" si="55"/>
        <v>7.2100453267718495E-2</v>
      </c>
      <c r="F119">
        <f t="shared" ref="F119" si="161">(K119-K118)/2</f>
        <v>2.8332583167104963E-3</v>
      </c>
      <c r="G119">
        <f t="shared" si="134"/>
        <v>7.4933711584428991E-2</v>
      </c>
      <c r="J119">
        <v>0.187461178496068</v>
      </c>
      <c r="K119">
        <v>0.20857519327325399</v>
      </c>
      <c r="L119" t="s">
        <v>507</v>
      </c>
      <c r="M119">
        <v>44.106000000000002</v>
      </c>
      <c r="N119">
        <v>28.323499999999999</v>
      </c>
      <c r="O119">
        <v>44.273000000000003</v>
      </c>
      <c r="P119">
        <v>42.484999999999999</v>
      </c>
      <c r="Q119" t="s">
        <v>39</v>
      </c>
      <c r="R119" t="s">
        <v>256</v>
      </c>
      <c r="S119" t="s">
        <v>386</v>
      </c>
      <c r="T119" t="s">
        <v>387</v>
      </c>
      <c r="U119" t="s">
        <v>388</v>
      </c>
      <c r="V119" t="s">
        <v>389</v>
      </c>
      <c r="W119" t="s">
        <v>39</v>
      </c>
      <c r="X119" t="s">
        <v>256</v>
      </c>
      <c r="Y119" t="s">
        <v>509</v>
      </c>
      <c r="Z119" t="s">
        <v>510</v>
      </c>
      <c r="AA119" t="s">
        <v>511</v>
      </c>
      <c r="AB119" t="s">
        <v>512</v>
      </c>
    </row>
    <row r="120" spans="1:28" x14ac:dyDescent="0.25">
      <c r="A120">
        <v>60</v>
      </c>
      <c r="B120">
        <v>1.0666784775184099</v>
      </c>
      <c r="C120" t="s">
        <v>513</v>
      </c>
      <c r="D120">
        <v>0.14483757901123301</v>
      </c>
      <c r="E120">
        <f t="shared" si="55"/>
        <v>7.2418789505616504E-2</v>
      </c>
      <c r="F120">
        <f t="shared" ref="F120" si="162">(K120-K121)/2</f>
        <v>-6.8647741365930048E-3</v>
      </c>
      <c r="G120">
        <f t="shared" si="134"/>
        <v>6.5554015369023499E-2</v>
      </c>
      <c r="H120">
        <f t="shared" ref="H120" si="163">LARGE(G120:G121,1)/LARGE(G120:G121,2)</f>
        <v>1.2094387078487596</v>
      </c>
      <c r="I120">
        <f t="shared" ref="I120" si="164">IF(AND(G120&gt;G121,M120&lt;M121),H120,IF(AND(G121&gt;G120,M121&lt;M120),H120,(H120*(-1))))</f>
        <v>1.2094387078487596</v>
      </c>
      <c r="J120">
        <v>0.18828885271460299</v>
      </c>
      <c r="K120">
        <v>0.20590674508720899</v>
      </c>
      <c r="L120" t="s">
        <v>514</v>
      </c>
      <c r="M120">
        <v>74.358000000000004</v>
      </c>
      <c r="N120">
        <v>57.62</v>
      </c>
      <c r="O120">
        <v>74.358999999999995</v>
      </c>
      <c r="P120">
        <v>60.968000000000004</v>
      </c>
      <c r="Q120" t="s">
        <v>72</v>
      </c>
      <c r="R120" t="s">
        <v>73</v>
      </c>
      <c r="S120" t="s">
        <v>27</v>
      </c>
      <c r="T120" t="s">
        <v>27</v>
      </c>
      <c r="U120" t="s">
        <v>27</v>
      </c>
      <c r="V120" t="s">
        <v>515</v>
      </c>
      <c r="W120" t="s">
        <v>72</v>
      </c>
      <c r="X120" t="s">
        <v>73</v>
      </c>
      <c r="Y120" t="s">
        <v>27</v>
      </c>
      <c r="Z120" t="s">
        <v>27</v>
      </c>
      <c r="AA120" t="s">
        <v>27</v>
      </c>
      <c r="AB120" t="s">
        <v>516</v>
      </c>
    </row>
    <row r="121" spans="1:28" x14ac:dyDescent="0.25">
      <c r="A121">
        <v>60</v>
      </c>
      <c r="B121">
        <v>1.0666784775184099</v>
      </c>
      <c r="C121" t="s">
        <v>517</v>
      </c>
      <c r="D121">
        <v>0.14483757901123301</v>
      </c>
      <c r="E121">
        <f t="shared" si="55"/>
        <v>7.2418789505616504E-2</v>
      </c>
      <c r="F121">
        <f t="shared" ref="F121" si="165">(K121-K120)/2</f>
        <v>6.8647741365930048E-3</v>
      </c>
      <c r="G121">
        <f t="shared" si="134"/>
        <v>7.9283563642209509E-2</v>
      </c>
      <c r="J121">
        <v>0.18828885271460299</v>
      </c>
      <c r="K121">
        <v>0.219636293360395</v>
      </c>
      <c r="L121" t="s">
        <v>514</v>
      </c>
      <c r="M121">
        <v>16.738</v>
      </c>
      <c r="N121">
        <v>57.62</v>
      </c>
      <c r="O121">
        <v>16.738</v>
      </c>
      <c r="P121">
        <v>16.738</v>
      </c>
      <c r="Q121" t="s">
        <v>72</v>
      </c>
      <c r="R121" t="s">
        <v>73</v>
      </c>
      <c r="S121" t="s">
        <v>146</v>
      </c>
      <c r="T121" t="s">
        <v>518</v>
      </c>
      <c r="U121" t="s">
        <v>519</v>
      </c>
      <c r="V121" t="s">
        <v>520</v>
      </c>
      <c r="W121" t="s">
        <v>72</v>
      </c>
      <c r="X121" t="s">
        <v>73</v>
      </c>
      <c r="Y121" t="s">
        <v>27</v>
      </c>
      <c r="Z121" t="s">
        <v>27</v>
      </c>
      <c r="AA121" t="s">
        <v>27</v>
      </c>
      <c r="AB121" t="s">
        <v>516</v>
      </c>
    </row>
    <row r="122" spans="1:28" x14ac:dyDescent="0.25">
      <c r="A122">
        <v>61</v>
      </c>
      <c r="B122">
        <v>-1.1297479801939301</v>
      </c>
      <c r="C122" t="s">
        <v>521</v>
      </c>
      <c r="D122">
        <v>0.14567209284277</v>
      </c>
      <c r="E122">
        <f t="shared" si="55"/>
        <v>7.2836046421384998E-2</v>
      </c>
      <c r="F122">
        <f t="shared" ref="F122" si="166">(K122-K123)/2</f>
        <v>1.2657460423025998E-2</v>
      </c>
      <c r="G122">
        <f t="shared" si="134"/>
        <v>8.5493506844410996E-2</v>
      </c>
      <c r="H122">
        <f t="shared" ref="H122" si="167">LARGE(G122:G123,1)/LARGE(G122:G123,2)</f>
        <v>1.4206632712630087</v>
      </c>
      <c r="I122">
        <f t="shared" ref="I122" si="168">IF(AND(G122&gt;G123,M122&lt;M123),H122,IF(AND(G123&gt;G122,M123&lt;M122),H122,(H122*(-1))))</f>
        <v>-1.4206632712630087</v>
      </c>
      <c r="J122">
        <v>0.18937372069560099</v>
      </c>
      <c r="K122">
        <v>0.22042332105555601</v>
      </c>
      <c r="L122" t="s">
        <v>522</v>
      </c>
      <c r="M122">
        <v>73.123999999999995</v>
      </c>
      <c r="N122">
        <v>24.648499999999999</v>
      </c>
      <c r="O122">
        <v>73.123999999999995</v>
      </c>
      <c r="P122">
        <v>73.123999999999995</v>
      </c>
      <c r="Q122" t="s">
        <v>25</v>
      </c>
      <c r="R122" t="s">
        <v>29</v>
      </c>
      <c r="S122" t="s">
        <v>523</v>
      </c>
      <c r="T122" t="s">
        <v>524</v>
      </c>
      <c r="U122" t="s">
        <v>525</v>
      </c>
      <c r="V122" t="s">
        <v>526</v>
      </c>
      <c r="W122" t="s">
        <v>25</v>
      </c>
      <c r="X122" t="s">
        <v>61</v>
      </c>
      <c r="Y122" t="s">
        <v>63</v>
      </c>
      <c r="Z122" t="s">
        <v>527</v>
      </c>
      <c r="AA122" t="s">
        <v>528</v>
      </c>
      <c r="AB122" t="s">
        <v>529</v>
      </c>
    </row>
    <row r="123" spans="1:28" x14ac:dyDescent="0.25">
      <c r="A123">
        <v>61</v>
      </c>
      <c r="B123">
        <v>-1.1297479801939301</v>
      </c>
      <c r="C123" t="s">
        <v>530</v>
      </c>
      <c r="D123">
        <v>0.14567209284277</v>
      </c>
      <c r="E123">
        <f t="shared" si="55"/>
        <v>7.2836046421384998E-2</v>
      </c>
      <c r="F123">
        <f t="shared" ref="F123" si="169">(K123-K122)/2</f>
        <v>-1.2657460423025998E-2</v>
      </c>
      <c r="G123">
        <f t="shared" si="134"/>
        <v>6.0178585998358999E-2</v>
      </c>
      <c r="J123">
        <v>0.18937372069560099</v>
      </c>
      <c r="K123">
        <v>0.19510840020950401</v>
      </c>
      <c r="L123" t="s">
        <v>522</v>
      </c>
      <c r="M123">
        <v>48.475499999999997</v>
      </c>
      <c r="N123">
        <v>24.648499999999999</v>
      </c>
      <c r="O123">
        <v>55.371000000000002</v>
      </c>
      <c r="P123">
        <v>60.957000000000001</v>
      </c>
      <c r="Q123" t="s">
        <v>25</v>
      </c>
      <c r="R123" t="s">
        <v>29</v>
      </c>
      <c r="S123" t="s">
        <v>27</v>
      </c>
      <c r="T123" t="s">
        <v>27</v>
      </c>
      <c r="U123" t="s">
        <v>27</v>
      </c>
      <c r="V123" t="s">
        <v>531</v>
      </c>
      <c r="W123" t="s">
        <v>25</v>
      </c>
      <c r="X123" t="s">
        <v>61</v>
      </c>
      <c r="Y123" t="s">
        <v>63</v>
      </c>
      <c r="Z123" t="s">
        <v>527</v>
      </c>
      <c r="AA123" t="s">
        <v>528</v>
      </c>
      <c r="AB123" t="s">
        <v>529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40" sqref="E40"/>
    </sheetView>
  </sheetViews>
  <sheetFormatPr defaultRowHeight="15" x14ac:dyDescent="0.25"/>
  <cols>
    <col min="1" max="1" width="14.42578125" bestFit="1" customWidth="1"/>
    <col min="2" max="2" width="22.5703125" bestFit="1" customWidth="1"/>
    <col min="4" max="4" width="30.5703125" bestFit="1" customWidth="1"/>
    <col min="5" max="5" width="14.42578125" bestFit="1" customWidth="1"/>
    <col min="6" max="6" width="22.5703125" bestFit="1" customWidth="1"/>
  </cols>
  <sheetData>
    <row r="1" spans="1:16" x14ac:dyDescent="0.25">
      <c r="A1" t="s">
        <v>0</v>
      </c>
      <c r="B1" t="s">
        <v>559</v>
      </c>
      <c r="D1" t="s">
        <v>561</v>
      </c>
      <c r="E1" t="s">
        <v>0</v>
      </c>
      <c r="F1" t="s">
        <v>559</v>
      </c>
      <c r="J1" t="s">
        <v>560</v>
      </c>
      <c r="O1" t="s">
        <v>574</v>
      </c>
      <c r="P1" t="s">
        <v>559</v>
      </c>
    </row>
    <row r="2" spans="1:16" x14ac:dyDescent="0.25">
      <c r="A2">
        <v>1</v>
      </c>
      <c r="B2">
        <v>1.5181829902884816</v>
      </c>
      <c r="E2">
        <v>1</v>
      </c>
      <c r="F2">
        <v>1.5181829902884816</v>
      </c>
      <c r="J2" t="s">
        <v>542</v>
      </c>
      <c r="K2" t="s">
        <v>562</v>
      </c>
      <c r="P2">
        <v>-1.5579890491740083</v>
      </c>
    </row>
    <row r="3" spans="1:16" x14ac:dyDescent="0.25">
      <c r="A3">
        <v>1</v>
      </c>
      <c r="E3">
        <v>1</v>
      </c>
      <c r="J3" t="s">
        <v>543</v>
      </c>
      <c r="K3" t="s">
        <v>563</v>
      </c>
      <c r="P3">
        <v>-1.5352969463073067</v>
      </c>
    </row>
    <row r="4" spans="1:16" x14ac:dyDescent="0.25">
      <c r="A4">
        <v>2</v>
      </c>
      <c r="B4">
        <v>-1.190881918600369</v>
      </c>
      <c r="E4">
        <v>2</v>
      </c>
      <c r="F4">
        <v>-1.190881918600369</v>
      </c>
      <c r="J4" t="s">
        <v>544</v>
      </c>
      <c r="K4" t="s">
        <v>563</v>
      </c>
      <c r="P4">
        <v>-1.4206632712630087</v>
      </c>
    </row>
    <row r="5" spans="1:16" x14ac:dyDescent="0.25">
      <c r="A5">
        <v>2</v>
      </c>
      <c r="E5">
        <v>2</v>
      </c>
      <c r="P5">
        <v>-1.3630718512745705</v>
      </c>
    </row>
    <row r="6" spans="1:16" x14ac:dyDescent="0.25">
      <c r="A6">
        <v>3</v>
      </c>
      <c r="B6">
        <v>1.4496039424611111</v>
      </c>
      <c r="E6">
        <v>3</v>
      </c>
      <c r="F6">
        <v>1.4496039424611111</v>
      </c>
      <c r="P6">
        <v>-1.3056347724350332</v>
      </c>
    </row>
    <row r="7" spans="1:16" x14ac:dyDescent="0.25">
      <c r="A7">
        <v>3</v>
      </c>
      <c r="E7">
        <v>3</v>
      </c>
      <c r="P7">
        <v>-1.2062152644598458</v>
      </c>
    </row>
    <row r="8" spans="1:16" x14ac:dyDescent="0.25">
      <c r="A8">
        <v>4</v>
      </c>
      <c r="B8">
        <v>-1.5352969463073067</v>
      </c>
      <c r="E8">
        <v>4</v>
      </c>
      <c r="F8">
        <v>-1.5352969463073067</v>
      </c>
      <c r="P8">
        <v>-1.190881918600369</v>
      </c>
    </row>
    <row r="9" spans="1:16" x14ac:dyDescent="0.25">
      <c r="A9">
        <v>4</v>
      </c>
      <c r="E9">
        <v>4</v>
      </c>
      <c r="P9">
        <v>-1.1769151886147367</v>
      </c>
    </row>
    <row r="10" spans="1:16" x14ac:dyDescent="0.25">
      <c r="A10">
        <v>5</v>
      </c>
      <c r="B10">
        <v>1.7461095499635644</v>
      </c>
      <c r="E10">
        <v>5</v>
      </c>
      <c r="F10">
        <v>1.7461095499635644</v>
      </c>
      <c r="P10">
        <v>-1.1216196155867399</v>
      </c>
    </row>
    <row r="11" spans="1:16" x14ac:dyDescent="0.25">
      <c r="A11">
        <v>5</v>
      </c>
      <c r="E11">
        <v>5</v>
      </c>
      <c r="P11">
        <v>-1.1035449798928072</v>
      </c>
    </row>
    <row r="12" spans="1:16" x14ac:dyDescent="0.25">
      <c r="A12">
        <v>6</v>
      </c>
      <c r="B12">
        <v>5.5520503510672468</v>
      </c>
      <c r="E12">
        <v>6</v>
      </c>
      <c r="F12">
        <v>5.5520503510672468</v>
      </c>
      <c r="P12">
        <v>-1.0818066421980688</v>
      </c>
    </row>
    <row r="13" spans="1:16" x14ac:dyDescent="0.25">
      <c r="A13">
        <v>6</v>
      </c>
      <c r="E13">
        <v>6</v>
      </c>
      <c r="P13">
        <v>-1.0751180586564399</v>
      </c>
    </row>
    <row r="14" spans="1:16" x14ac:dyDescent="0.25">
      <c r="A14">
        <v>7</v>
      </c>
      <c r="B14">
        <v>1.1132267841763321</v>
      </c>
      <c r="E14">
        <v>7</v>
      </c>
      <c r="F14">
        <v>1.1132267841763321</v>
      </c>
      <c r="P14">
        <v>-1.0715654054537311</v>
      </c>
    </row>
    <row r="15" spans="1:16" x14ac:dyDescent="0.25">
      <c r="A15">
        <v>7</v>
      </c>
      <c r="E15">
        <v>7</v>
      </c>
      <c r="P15">
        <v>-1.0637225607806895</v>
      </c>
    </row>
    <row r="16" spans="1:16" x14ac:dyDescent="0.25">
      <c r="A16">
        <v>8</v>
      </c>
      <c r="B16">
        <v>2.5490783014520999</v>
      </c>
      <c r="E16">
        <v>8</v>
      </c>
      <c r="F16">
        <v>2.5490783014520999</v>
      </c>
      <c r="P16">
        <v>-1.0474250375004539</v>
      </c>
    </row>
    <row r="17" spans="1:16" x14ac:dyDescent="0.25">
      <c r="A17">
        <v>8</v>
      </c>
      <c r="E17">
        <v>8</v>
      </c>
      <c r="P17">
        <v>-1.0409941428055596</v>
      </c>
    </row>
    <row r="18" spans="1:16" x14ac:dyDescent="0.25">
      <c r="A18">
        <v>9</v>
      </c>
      <c r="B18">
        <v>1.8388239416996999</v>
      </c>
      <c r="E18">
        <v>9</v>
      </c>
      <c r="F18">
        <v>1.8388239416996999</v>
      </c>
      <c r="P18">
        <v>-1.0140010750535979</v>
      </c>
    </row>
    <row r="19" spans="1:16" x14ac:dyDescent="0.25">
      <c r="A19">
        <v>9</v>
      </c>
      <c r="E19">
        <v>9</v>
      </c>
      <c r="P19">
        <v>-1.0060717607021628</v>
      </c>
    </row>
    <row r="20" spans="1:16" x14ac:dyDescent="0.25">
      <c r="A20">
        <v>10</v>
      </c>
      <c r="B20">
        <v>1.2312552010099285</v>
      </c>
      <c r="E20">
        <v>10</v>
      </c>
      <c r="F20">
        <v>1.2312552010099285</v>
      </c>
      <c r="P20">
        <v>-0.31459881789860067</v>
      </c>
    </row>
    <row r="21" spans="1:16" x14ac:dyDescent="0.25">
      <c r="A21">
        <v>10</v>
      </c>
      <c r="E21">
        <v>10</v>
      </c>
      <c r="P21">
        <v>-5.5006499606548021E-3</v>
      </c>
    </row>
    <row r="22" spans="1:16" x14ac:dyDescent="0.25">
      <c r="A22">
        <v>11</v>
      </c>
      <c r="B22">
        <v>2.7627869721402778</v>
      </c>
      <c r="E22">
        <v>11</v>
      </c>
      <c r="F22">
        <v>2.7627869721402778</v>
      </c>
      <c r="P22">
        <v>1.00506380801179</v>
      </c>
    </row>
    <row r="23" spans="1:16" x14ac:dyDescent="0.25">
      <c r="A23">
        <v>11</v>
      </c>
      <c r="E23">
        <v>11</v>
      </c>
      <c r="P23">
        <v>1.0173103858805088</v>
      </c>
    </row>
    <row r="24" spans="1:16" x14ac:dyDescent="0.25">
      <c r="A24">
        <v>12</v>
      </c>
      <c r="B24">
        <v>1.5682001949594941</v>
      </c>
      <c r="E24">
        <v>12</v>
      </c>
      <c r="F24">
        <v>1.5682001949594941</v>
      </c>
      <c r="P24">
        <v>1.0216821850930942</v>
      </c>
    </row>
    <row r="25" spans="1:16" x14ac:dyDescent="0.25">
      <c r="A25">
        <v>12</v>
      </c>
      <c r="E25">
        <v>12</v>
      </c>
      <c r="P25">
        <v>1.0430285619932909</v>
      </c>
    </row>
    <row r="26" spans="1:16" x14ac:dyDescent="0.25">
      <c r="A26">
        <v>13</v>
      </c>
      <c r="B26">
        <v>-1.1769151886147367</v>
      </c>
      <c r="E26">
        <v>13</v>
      </c>
      <c r="F26">
        <v>-1.1769151886147367</v>
      </c>
      <c r="P26">
        <v>1.0747035194402257</v>
      </c>
    </row>
    <row r="27" spans="1:16" x14ac:dyDescent="0.25">
      <c r="A27">
        <v>13</v>
      </c>
      <c r="E27">
        <v>13</v>
      </c>
      <c r="P27">
        <v>1.083394416157887</v>
      </c>
    </row>
    <row r="28" spans="1:16" x14ac:dyDescent="0.25">
      <c r="A28">
        <v>14</v>
      </c>
      <c r="B28">
        <v>2.4096033979475786</v>
      </c>
      <c r="E28">
        <v>14</v>
      </c>
      <c r="F28">
        <v>2.4096033979475786</v>
      </c>
      <c r="P28">
        <v>1.1085218852849634</v>
      </c>
    </row>
    <row r="29" spans="1:16" x14ac:dyDescent="0.25">
      <c r="A29">
        <v>14</v>
      </c>
      <c r="E29">
        <v>14</v>
      </c>
      <c r="P29">
        <v>1.1111769569620382</v>
      </c>
    </row>
    <row r="30" spans="1:16" x14ac:dyDescent="0.25">
      <c r="A30">
        <v>15</v>
      </c>
      <c r="B30">
        <v>1.5810369923699554</v>
      </c>
      <c r="E30">
        <v>15</v>
      </c>
      <c r="F30">
        <v>1.5810369923699554</v>
      </c>
      <c r="P30">
        <v>1.1132267841763321</v>
      </c>
    </row>
    <row r="31" spans="1:16" x14ac:dyDescent="0.25">
      <c r="A31">
        <v>15</v>
      </c>
      <c r="E31">
        <v>15</v>
      </c>
      <c r="P31">
        <v>1.1238592370638765</v>
      </c>
    </row>
    <row r="32" spans="1:16" x14ac:dyDescent="0.25">
      <c r="A32">
        <v>16</v>
      </c>
      <c r="B32">
        <v>2.6262123731467097</v>
      </c>
      <c r="E32">
        <v>16</v>
      </c>
      <c r="F32">
        <v>2.6262123731467097</v>
      </c>
      <c r="P32">
        <v>1.125003746991506</v>
      </c>
    </row>
    <row r="33" spans="1:16" x14ac:dyDescent="0.25">
      <c r="A33">
        <v>16</v>
      </c>
      <c r="E33">
        <v>16</v>
      </c>
      <c r="P33">
        <v>1.1663011686642477</v>
      </c>
    </row>
    <row r="34" spans="1:16" x14ac:dyDescent="0.25">
      <c r="A34">
        <v>17</v>
      </c>
      <c r="B34">
        <v>-1.0637225607806895</v>
      </c>
      <c r="E34">
        <v>17</v>
      </c>
      <c r="F34">
        <v>-1.0637225607806895</v>
      </c>
      <c r="P34">
        <v>1.2094387078487596</v>
      </c>
    </row>
    <row r="35" spans="1:16" x14ac:dyDescent="0.25">
      <c r="A35">
        <v>17</v>
      </c>
      <c r="E35">
        <v>17</v>
      </c>
      <c r="P35">
        <v>1.2148968053535898</v>
      </c>
    </row>
    <row r="36" spans="1:16" x14ac:dyDescent="0.25">
      <c r="A36">
        <v>18</v>
      </c>
      <c r="B36">
        <v>1.3311216825756074</v>
      </c>
      <c r="D36" t="s">
        <v>542</v>
      </c>
      <c r="E36">
        <v>18</v>
      </c>
      <c r="F36">
        <f>(B36+B48)/2</f>
        <v>-0.31459881789860067</v>
      </c>
      <c r="P36">
        <v>1.2312552010099285</v>
      </c>
    </row>
    <row r="37" spans="1:16" x14ac:dyDescent="0.25">
      <c r="A37">
        <v>18</v>
      </c>
      <c r="E37">
        <v>18</v>
      </c>
      <c r="P37">
        <v>1.243349117078707</v>
      </c>
    </row>
    <row r="38" spans="1:16" x14ac:dyDescent="0.25">
      <c r="A38">
        <v>19</v>
      </c>
      <c r="B38">
        <v>1.00506380801179</v>
      </c>
      <c r="E38">
        <v>19</v>
      </c>
      <c r="F38">
        <v>1.00506380801179</v>
      </c>
      <c r="P38">
        <v>1.2695393037301166</v>
      </c>
    </row>
    <row r="39" spans="1:16" x14ac:dyDescent="0.25">
      <c r="A39">
        <v>19</v>
      </c>
      <c r="E39">
        <v>19</v>
      </c>
      <c r="P39">
        <v>1.2702960830140857</v>
      </c>
    </row>
    <row r="40" spans="1:16" x14ac:dyDescent="0.25">
      <c r="A40">
        <v>20</v>
      </c>
      <c r="B40">
        <v>1.6482549934130204</v>
      </c>
      <c r="E40">
        <v>20</v>
      </c>
      <c r="F40">
        <v>1.6482549934130204</v>
      </c>
      <c r="P40">
        <v>1.2749005917389744</v>
      </c>
    </row>
    <row r="41" spans="1:16" x14ac:dyDescent="0.25">
      <c r="A41">
        <v>20</v>
      </c>
      <c r="E41">
        <v>20</v>
      </c>
      <c r="P41">
        <v>1.3262967147252638</v>
      </c>
    </row>
    <row r="42" spans="1:16" x14ac:dyDescent="0.25">
      <c r="A42">
        <v>21</v>
      </c>
      <c r="B42">
        <v>1.1238592370638765</v>
      </c>
      <c r="E42">
        <v>21</v>
      </c>
      <c r="F42">
        <v>1.1238592370638765</v>
      </c>
      <c r="P42">
        <v>1.4496039424611111</v>
      </c>
    </row>
    <row r="43" spans="1:16" x14ac:dyDescent="0.25">
      <c r="A43">
        <v>21</v>
      </c>
      <c r="E43">
        <v>21</v>
      </c>
      <c r="P43">
        <v>1.5181829902884816</v>
      </c>
    </row>
    <row r="44" spans="1:16" x14ac:dyDescent="0.25">
      <c r="A44">
        <v>22</v>
      </c>
      <c r="B44">
        <v>-1.0409941428055596</v>
      </c>
      <c r="E44">
        <v>22</v>
      </c>
      <c r="F44">
        <v>-1.0409941428055596</v>
      </c>
      <c r="P44">
        <v>1.5682001949594941</v>
      </c>
    </row>
    <row r="45" spans="1:16" x14ac:dyDescent="0.25">
      <c r="A45">
        <v>22</v>
      </c>
      <c r="E45">
        <v>22</v>
      </c>
      <c r="P45">
        <v>1.5810369923699554</v>
      </c>
    </row>
    <row r="46" spans="1:16" x14ac:dyDescent="0.25">
      <c r="A46">
        <v>23</v>
      </c>
      <c r="B46">
        <v>1.2148968053535898</v>
      </c>
      <c r="E46">
        <v>23</v>
      </c>
      <c r="F46">
        <v>1.2148968053535898</v>
      </c>
      <c r="P46">
        <v>1.6482549934130204</v>
      </c>
    </row>
    <row r="47" spans="1:16" x14ac:dyDescent="0.25">
      <c r="A47">
        <v>23</v>
      </c>
      <c r="E47">
        <v>23</v>
      </c>
      <c r="P47">
        <v>1.6813766467200701</v>
      </c>
    </row>
    <row r="48" spans="1:16" x14ac:dyDescent="0.25">
      <c r="A48">
        <v>24</v>
      </c>
      <c r="B48">
        <v>-1.9603193183728087</v>
      </c>
      <c r="D48" t="s">
        <v>542</v>
      </c>
      <c r="E48">
        <v>24</v>
      </c>
      <c r="P48">
        <v>1.7461095499635644</v>
      </c>
    </row>
    <row r="49" spans="1:16" x14ac:dyDescent="0.25">
      <c r="A49">
        <v>24</v>
      </c>
      <c r="E49">
        <v>24</v>
      </c>
      <c r="P49">
        <v>1.8388239416996999</v>
      </c>
    </row>
    <row r="50" spans="1:16" x14ac:dyDescent="0.25">
      <c r="A50">
        <v>25</v>
      </c>
      <c r="B50">
        <v>-1.3630718512745705</v>
      </c>
      <c r="E50">
        <v>25</v>
      </c>
      <c r="F50">
        <v>-1.3630718512745705</v>
      </c>
      <c r="P50">
        <v>1.8830226096262008</v>
      </c>
    </row>
    <row r="51" spans="1:16" x14ac:dyDescent="0.25">
      <c r="A51">
        <v>25</v>
      </c>
      <c r="E51">
        <v>25</v>
      </c>
      <c r="P51">
        <v>1.9235527778145971</v>
      </c>
    </row>
    <row r="52" spans="1:16" x14ac:dyDescent="0.25">
      <c r="A52">
        <v>26</v>
      </c>
      <c r="B52">
        <v>2.1404461606163205</v>
      </c>
      <c r="E52">
        <v>26</v>
      </c>
      <c r="F52">
        <v>2.1404461606163205</v>
      </c>
      <c r="P52">
        <v>1.9886121113836084</v>
      </c>
    </row>
    <row r="53" spans="1:16" x14ac:dyDescent="0.25">
      <c r="A53">
        <v>26</v>
      </c>
      <c r="E53">
        <v>26</v>
      </c>
      <c r="P53">
        <v>2.1404461606163205</v>
      </c>
    </row>
    <row r="54" spans="1:16" x14ac:dyDescent="0.25">
      <c r="A54">
        <v>27</v>
      </c>
      <c r="B54">
        <v>-1.1185987859624678</v>
      </c>
      <c r="D54" t="s">
        <v>544</v>
      </c>
      <c r="E54">
        <v>27</v>
      </c>
      <c r="F54">
        <f>(B54+B88)/2</f>
        <v>-5.5006499606548021E-3</v>
      </c>
      <c r="P54">
        <v>2.1844936022123957</v>
      </c>
    </row>
    <row r="55" spans="1:16" x14ac:dyDescent="0.25">
      <c r="A55">
        <v>27</v>
      </c>
      <c r="E55">
        <v>27</v>
      </c>
      <c r="P55">
        <v>2.4096033979475786</v>
      </c>
    </row>
    <row r="56" spans="1:16" x14ac:dyDescent="0.25">
      <c r="A56">
        <v>28</v>
      </c>
      <c r="B56">
        <v>1.9235527778145971</v>
      </c>
      <c r="E56">
        <v>28</v>
      </c>
      <c r="F56">
        <v>1.9235527778145971</v>
      </c>
      <c r="P56">
        <v>2.5490783014520999</v>
      </c>
    </row>
    <row r="57" spans="1:16" x14ac:dyDescent="0.25">
      <c r="A57">
        <v>28</v>
      </c>
      <c r="E57">
        <v>28</v>
      </c>
      <c r="P57">
        <v>2.6262123731467097</v>
      </c>
    </row>
    <row r="58" spans="1:16" x14ac:dyDescent="0.25">
      <c r="A58">
        <v>29</v>
      </c>
      <c r="B58">
        <v>-1.002425732874195</v>
      </c>
      <c r="D58" t="s">
        <v>543</v>
      </c>
      <c r="E58">
        <v>29</v>
      </c>
      <c r="F58">
        <f>(B58+B60)/2</f>
        <v>-1.0751180586564399</v>
      </c>
      <c r="P58">
        <v>2.7627869721402778</v>
      </c>
    </row>
    <row r="59" spans="1:16" x14ac:dyDescent="0.25">
      <c r="A59">
        <v>29</v>
      </c>
      <c r="E59">
        <v>29</v>
      </c>
      <c r="P59">
        <v>5.5520503510672468</v>
      </c>
    </row>
    <row r="60" spans="1:16" x14ac:dyDescent="0.25">
      <c r="A60">
        <v>30</v>
      </c>
      <c r="B60">
        <v>-1.1478103844386849</v>
      </c>
      <c r="D60" t="s">
        <v>543</v>
      </c>
      <c r="E60">
        <v>30</v>
      </c>
    </row>
    <row r="61" spans="1:16" x14ac:dyDescent="0.25">
      <c r="A61">
        <v>30</v>
      </c>
      <c r="E61">
        <v>30</v>
      </c>
    </row>
    <row r="62" spans="1:16" x14ac:dyDescent="0.25">
      <c r="A62">
        <v>31</v>
      </c>
      <c r="B62">
        <v>-1.0715654054537311</v>
      </c>
      <c r="E62">
        <v>31</v>
      </c>
      <c r="F62">
        <v>-1.0715654054537311</v>
      </c>
    </row>
    <row r="63" spans="1:16" x14ac:dyDescent="0.25">
      <c r="A63">
        <v>31</v>
      </c>
      <c r="E63">
        <v>31</v>
      </c>
    </row>
    <row r="64" spans="1:16" x14ac:dyDescent="0.25">
      <c r="A64">
        <v>32</v>
      </c>
      <c r="B64">
        <v>1.6813766467200701</v>
      </c>
      <c r="E64">
        <v>32</v>
      </c>
      <c r="F64">
        <v>1.6813766467200701</v>
      </c>
    </row>
    <row r="65" spans="1:6" x14ac:dyDescent="0.25">
      <c r="A65">
        <v>32</v>
      </c>
      <c r="E65">
        <v>32</v>
      </c>
    </row>
    <row r="66" spans="1:6" x14ac:dyDescent="0.25">
      <c r="A66">
        <v>33</v>
      </c>
      <c r="B66">
        <v>1.3262967147252638</v>
      </c>
      <c r="E66">
        <v>33</v>
      </c>
      <c r="F66">
        <v>1.3262967147252638</v>
      </c>
    </row>
    <row r="67" spans="1:6" x14ac:dyDescent="0.25">
      <c r="A67">
        <v>33</v>
      </c>
      <c r="E67">
        <v>33</v>
      </c>
    </row>
    <row r="68" spans="1:6" x14ac:dyDescent="0.25">
      <c r="A68">
        <v>34</v>
      </c>
      <c r="B68">
        <v>1.125003746991506</v>
      </c>
      <c r="E68">
        <v>34</v>
      </c>
      <c r="F68">
        <v>1.125003746991506</v>
      </c>
    </row>
    <row r="69" spans="1:6" x14ac:dyDescent="0.25">
      <c r="A69">
        <v>34</v>
      </c>
      <c r="E69">
        <v>34</v>
      </c>
    </row>
    <row r="70" spans="1:6" x14ac:dyDescent="0.25">
      <c r="A70">
        <v>35</v>
      </c>
      <c r="B70">
        <v>1.083394416157887</v>
      </c>
      <c r="E70">
        <v>35</v>
      </c>
      <c r="F70">
        <v>1.083394416157887</v>
      </c>
    </row>
    <row r="71" spans="1:6" x14ac:dyDescent="0.25">
      <c r="A71">
        <v>35</v>
      </c>
      <c r="E71">
        <v>35</v>
      </c>
    </row>
    <row r="72" spans="1:6" x14ac:dyDescent="0.25">
      <c r="A72">
        <v>36</v>
      </c>
      <c r="B72">
        <v>1.2749005917389744</v>
      </c>
      <c r="E72">
        <v>36</v>
      </c>
      <c r="F72">
        <v>1.2749005917389744</v>
      </c>
    </row>
    <row r="73" spans="1:6" x14ac:dyDescent="0.25">
      <c r="A73">
        <v>36</v>
      </c>
      <c r="E73">
        <v>36</v>
      </c>
    </row>
    <row r="74" spans="1:6" x14ac:dyDescent="0.25">
      <c r="A74">
        <v>37</v>
      </c>
      <c r="B74">
        <v>1.1663011686642477</v>
      </c>
      <c r="E74">
        <v>37</v>
      </c>
      <c r="F74">
        <v>1.1663011686642477</v>
      </c>
    </row>
    <row r="75" spans="1:6" x14ac:dyDescent="0.25">
      <c r="A75">
        <v>37</v>
      </c>
      <c r="E75">
        <v>37</v>
      </c>
    </row>
    <row r="76" spans="1:6" x14ac:dyDescent="0.25">
      <c r="A76">
        <v>38</v>
      </c>
      <c r="B76">
        <v>1.9886121113836084</v>
      </c>
      <c r="E76">
        <v>38</v>
      </c>
      <c r="F76">
        <v>1.9886121113836084</v>
      </c>
    </row>
    <row r="77" spans="1:6" x14ac:dyDescent="0.25">
      <c r="A77">
        <v>38</v>
      </c>
      <c r="E77">
        <v>38</v>
      </c>
    </row>
    <row r="78" spans="1:6" x14ac:dyDescent="0.25">
      <c r="A78">
        <v>39</v>
      </c>
      <c r="B78">
        <v>2.1844936022123957</v>
      </c>
      <c r="E78">
        <v>39</v>
      </c>
      <c r="F78">
        <v>2.1844936022123957</v>
      </c>
    </row>
    <row r="79" spans="1:6" x14ac:dyDescent="0.25">
      <c r="A79">
        <v>39</v>
      </c>
      <c r="E79">
        <v>39</v>
      </c>
    </row>
    <row r="80" spans="1:6" x14ac:dyDescent="0.25">
      <c r="A80">
        <v>40</v>
      </c>
      <c r="B80">
        <v>1.1111769569620382</v>
      </c>
      <c r="E80">
        <v>40</v>
      </c>
      <c r="F80">
        <v>1.1111769569620382</v>
      </c>
    </row>
    <row r="81" spans="1:6" x14ac:dyDescent="0.25">
      <c r="A81">
        <v>40</v>
      </c>
      <c r="E81">
        <v>40</v>
      </c>
    </row>
    <row r="82" spans="1:6" x14ac:dyDescent="0.25">
      <c r="A82">
        <v>41</v>
      </c>
      <c r="B82">
        <v>1.243349117078707</v>
      </c>
      <c r="E82">
        <v>41</v>
      </c>
      <c r="F82">
        <v>1.243349117078707</v>
      </c>
    </row>
    <row r="83" spans="1:6" x14ac:dyDescent="0.25">
      <c r="A83">
        <v>41</v>
      </c>
      <c r="E83">
        <v>41</v>
      </c>
    </row>
    <row r="84" spans="1:6" x14ac:dyDescent="0.25">
      <c r="A84">
        <v>42</v>
      </c>
      <c r="B84">
        <v>1.0173103858805088</v>
      </c>
      <c r="E84">
        <v>42</v>
      </c>
      <c r="F84">
        <v>1.0173103858805088</v>
      </c>
    </row>
    <row r="85" spans="1:6" x14ac:dyDescent="0.25">
      <c r="A85">
        <v>42</v>
      </c>
      <c r="E85">
        <v>42</v>
      </c>
    </row>
    <row r="86" spans="1:6" x14ac:dyDescent="0.25">
      <c r="A86">
        <v>43</v>
      </c>
      <c r="B86">
        <v>-1.3056347724350332</v>
      </c>
      <c r="E86">
        <v>43</v>
      </c>
      <c r="F86">
        <v>-1.3056347724350332</v>
      </c>
    </row>
    <row r="87" spans="1:6" x14ac:dyDescent="0.25">
      <c r="A87">
        <v>43</v>
      </c>
      <c r="E87">
        <v>43</v>
      </c>
    </row>
    <row r="88" spans="1:6" x14ac:dyDescent="0.25">
      <c r="A88">
        <v>44</v>
      </c>
      <c r="B88">
        <v>1.1075974860411582</v>
      </c>
      <c r="D88" t="s">
        <v>544</v>
      </c>
      <c r="E88">
        <v>44</v>
      </c>
    </row>
    <row r="89" spans="1:6" x14ac:dyDescent="0.25">
      <c r="A89">
        <v>44</v>
      </c>
      <c r="E89">
        <v>44</v>
      </c>
    </row>
    <row r="90" spans="1:6" x14ac:dyDescent="0.25">
      <c r="A90">
        <v>45</v>
      </c>
      <c r="B90">
        <v>-1.2062152644598458</v>
      </c>
      <c r="E90">
        <v>45</v>
      </c>
      <c r="F90">
        <v>-1.2062152644598458</v>
      </c>
    </row>
    <row r="91" spans="1:6" x14ac:dyDescent="0.25">
      <c r="A91">
        <v>45</v>
      </c>
      <c r="E91">
        <v>45</v>
      </c>
    </row>
    <row r="92" spans="1:6" x14ac:dyDescent="0.25">
      <c r="A92">
        <v>46</v>
      </c>
      <c r="B92">
        <v>1.8830226096262008</v>
      </c>
      <c r="E92">
        <v>46</v>
      </c>
      <c r="F92">
        <v>1.8830226096262008</v>
      </c>
    </row>
    <row r="93" spans="1:6" x14ac:dyDescent="0.25">
      <c r="A93">
        <v>46</v>
      </c>
      <c r="E93">
        <v>46</v>
      </c>
    </row>
    <row r="94" spans="1:6" x14ac:dyDescent="0.25">
      <c r="A94">
        <v>47</v>
      </c>
      <c r="B94">
        <v>-1.0140010750535979</v>
      </c>
      <c r="E94">
        <v>47</v>
      </c>
      <c r="F94">
        <v>-1.0140010750535979</v>
      </c>
    </row>
    <row r="95" spans="1:6" x14ac:dyDescent="0.25">
      <c r="A95">
        <v>47</v>
      </c>
      <c r="E95">
        <v>47</v>
      </c>
    </row>
    <row r="96" spans="1:6" x14ac:dyDescent="0.25">
      <c r="A96">
        <v>48</v>
      </c>
      <c r="B96">
        <v>-1.0060717607021628</v>
      </c>
      <c r="E96">
        <v>48</v>
      </c>
      <c r="F96">
        <v>-1.0060717607021628</v>
      </c>
    </row>
    <row r="97" spans="1:6" x14ac:dyDescent="0.25">
      <c r="A97">
        <v>48</v>
      </c>
      <c r="E97">
        <v>48</v>
      </c>
    </row>
    <row r="98" spans="1:6" x14ac:dyDescent="0.25">
      <c r="A98">
        <v>49</v>
      </c>
      <c r="B98">
        <v>-1.5579890491740083</v>
      </c>
      <c r="E98">
        <v>49</v>
      </c>
      <c r="F98">
        <v>-1.5579890491740083</v>
      </c>
    </row>
    <row r="99" spans="1:6" x14ac:dyDescent="0.25">
      <c r="A99">
        <v>49</v>
      </c>
      <c r="E99">
        <v>49</v>
      </c>
    </row>
    <row r="100" spans="1:6" x14ac:dyDescent="0.25">
      <c r="A100">
        <v>50</v>
      </c>
      <c r="B100">
        <v>1.1085218852849634</v>
      </c>
      <c r="E100">
        <v>50</v>
      </c>
      <c r="F100">
        <v>1.1085218852849634</v>
      </c>
    </row>
    <row r="101" spans="1:6" x14ac:dyDescent="0.25">
      <c r="A101">
        <v>50</v>
      </c>
      <c r="E101">
        <v>50</v>
      </c>
    </row>
    <row r="102" spans="1:6" x14ac:dyDescent="0.25">
      <c r="A102">
        <v>51</v>
      </c>
      <c r="B102">
        <v>1.0747035194402257</v>
      </c>
      <c r="E102">
        <v>51</v>
      </c>
      <c r="F102">
        <v>1.0747035194402257</v>
      </c>
    </row>
    <row r="103" spans="1:6" x14ac:dyDescent="0.25">
      <c r="A103">
        <v>51</v>
      </c>
      <c r="E103">
        <v>51</v>
      </c>
    </row>
    <row r="104" spans="1:6" x14ac:dyDescent="0.25">
      <c r="A104">
        <v>52</v>
      </c>
      <c r="B104">
        <v>1.0430285619932909</v>
      </c>
      <c r="E104">
        <v>52</v>
      </c>
      <c r="F104">
        <v>1.0430285619932909</v>
      </c>
    </row>
    <row r="105" spans="1:6" x14ac:dyDescent="0.25">
      <c r="A105">
        <v>52</v>
      </c>
      <c r="E105">
        <v>52</v>
      </c>
    </row>
    <row r="106" spans="1:6" x14ac:dyDescent="0.25">
      <c r="A106">
        <v>53</v>
      </c>
      <c r="B106">
        <v>1.2702960830140857</v>
      </c>
      <c r="E106">
        <v>53</v>
      </c>
      <c r="F106">
        <v>1.2702960830140857</v>
      </c>
    </row>
    <row r="107" spans="1:6" x14ac:dyDescent="0.25">
      <c r="A107">
        <v>53</v>
      </c>
      <c r="E107">
        <v>53</v>
      </c>
    </row>
    <row r="108" spans="1:6" x14ac:dyDescent="0.25">
      <c r="A108">
        <v>54</v>
      </c>
      <c r="B108">
        <v>-1.0474250375004539</v>
      </c>
      <c r="E108">
        <v>54</v>
      </c>
      <c r="F108">
        <v>-1.0474250375004539</v>
      </c>
    </row>
    <row r="109" spans="1:6" x14ac:dyDescent="0.25">
      <c r="A109">
        <v>54</v>
      </c>
      <c r="E109">
        <v>54</v>
      </c>
    </row>
    <row r="110" spans="1:6" x14ac:dyDescent="0.25">
      <c r="A110">
        <v>55</v>
      </c>
      <c r="B110">
        <v>-1.1216196155867399</v>
      </c>
      <c r="E110">
        <v>55</v>
      </c>
      <c r="F110">
        <v>-1.1216196155867399</v>
      </c>
    </row>
    <row r="111" spans="1:6" x14ac:dyDescent="0.25">
      <c r="A111">
        <v>55</v>
      </c>
      <c r="E111">
        <v>55</v>
      </c>
    </row>
    <row r="112" spans="1:6" x14ac:dyDescent="0.25">
      <c r="A112">
        <v>56</v>
      </c>
      <c r="B112">
        <v>1.2695393037301166</v>
      </c>
      <c r="E112">
        <v>56</v>
      </c>
      <c r="F112">
        <v>1.2695393037301166</v>
      </c>
    </row>
    <row r="113" spans="1:6" x14ac:dyDescent="0.25">
      <c r="A113">
        <v>56</v>
      </c>
      <c r="E113">
        <v>56</v>
      </c>
    </row>
    <row r="114" spans="1:6" x14ac:dyDescent="0.25">
      <c r="A114">
        <v>57</v>
      </c>
      <c r="B114">
        <v>1.0216821850930942</v>
      </c>
      <c r="E114">
        <v>57</v>
      </c>
      <c r="F114">
        <v>1.0216821850930942</v>
      </c>
    </row>
    <row r="115" spans="1:6" x14ac:dyDescent="0.25">
      <c r="A115">
        <v>57</v>
      </c>
      <c r="E115">
        <v>57</v>
      </c>
    </row>
    <row r="116" spans="1:6" x14ac:dyDescent="0.25">
      <c r="A116">
        <v>58</v>
      </c>
      <c r="B116">
        <v>-1.1035449798928072</v>
      </c>
      <c r="E116">
        <v>58</v>
      </c>
      <c r="F116">
        <v>-1.1035449798928072</v>
      </c>
    </row>
    <row r="117" spans="1:6" x14ac:dyDescent="0.25">
      <c r="A117">
        <v>58</v>
      </c>
      <c r="E117">
        <v>58</v>
      </c>
    </row>
    <row r="118" spans="1:6" x14ac:dyDescent="0.25">
      <c r="A118">
        <v>59</v>
      </c>
      <c r="B118">
        <v>-1.0818066421980688</v>
      </c>
      <c r="E118">
        <v>59</v>
      </c>
      <c r="F118">
        <v>-1.0818066421980688</v>
      </c>
    </row>
    <row r="119" spans="1:6" x14ac:dyDescent="0.25">
      <c r="A119">
        <v>59</v>
      </c>
      <c r="E119">
        <v>59</v>
      </c>
    </row>
    <row r="120" spans="1:6" x14ac:dyDescent="0.25">
      <c r="A120">
        <v>60</v>
      </c>
      <c r="B120">
        <v>1.2094387078487596</v>
      </c>
      <c r="E120">
        <v>60</v>
      </c>
      <c r="F120">
        <v>1.2094387078487596</v>
      </c>
    </row>
    <row r="121" spans="1:6" x14ac:dyDescent="0.25">
      <c r="A121">
        <v>60</v>
      </c>
      <c r="E121">
        <v>60</v>
      </c>
    </row>
    <row r="122" spans="1:6" x14ac:dyDescent="0.25">
      <c r="A122">
        <v>61</v>
      </c>
      <c r="B122">
        <v>-1.4206632712630087</v>
      </c>
      <c r="E122">
        <v>61</v>
      </c>
      <c r="F122">
        <v>-1.4206632712630087</v>
      </c>
    </row>
    <row r="123" spans="1:6" x14ac:dyDescent="0.25">
      <c r="A123">
        <v>61</v>
      </c>
      <c r="E123">
        <v>61</v>
      </c>
    </row>
    <row r="126" spans="1:6" x14ac:dyDescent="0.25">
      <c r="E126" s="5" t="s">
        <v>564</v>
      </c>
      <c r="F126" s="5">
        <f>AVERAGE(F2:F125)</f>
        <v>0.69624234622212477</v>
      </c>
    </row>
    <row r="127" spans="1:6" x14ac:dyDescent="0.25">
      <c r="E127" s="5" t="s">
        <v>554</v>
      </c>
      <c r="F127" s="5">
        <f>MEDIAN(F2:F123)</f>
        <v>1.1185430106201042</v>
      </c>
    </row>
    <row r="128" spans="1:6" x14ac:dyDescent="0.25">
      <c r="E128" s="5" t="s">
        <v>565</v>
      </c>
      <c r="F128" s="5">
        <f>MAX(F2:F123)</f>
        <v>5.5520503510672468</v>
      </c>
    </row>
    <row r="129" spans="5:7" x14ac:dyDescent="0.25">
      <c r="E129" s="5" t="s">
        <v>566</v>
      </c>
      <c r="F129" s="5">
        <f>MIN(F2:F123)</f>
        <v>-1.5579890491740083</v>
      </c>
    </row>
    <row r="130" spans="5:7" x14ac:dyDescent="0.25">
      <c r="E130" s="5"/>
      <c r="F130" s="5"/>
    </row>
    <row r="131" spans="5:7" x14ac:dyDescent="0.25">
      <c r="E131" s="5" t="s">
        <v>567</v>
      </c>
      <c r="F131" s="5">
        <f>COUNT(F2:F123)</f>
        <v>58</v>
      </c>
    </row>
    <row r="132" spans="5:7" x14ac:dyDescent="0.25">
      <c r="E132" s="5" t="s">
        <v>568</v>
      </c>
      <c r="F132" s="5">
        <f>COUNTIF(F2:F123,"&gt;0")</f>
        <v>38</v>
      </c>
    </row>
    <row r="133" spans="5:7" x14ac:dyDescent="0.25">
      <c r="E133" s="5" t="s">
        <v>569</v>
      </c>
      <c r="F133" s="5">
        <f>COUNTIF(F2:F123,"&lt;0")</f>
        <v>20</v>
      </c>
    </row>
    <row r="134" spans="5:7" x14ac:dyDescent="0.25">
      <c r="E134" s="5"/>
      <c r="F134" s="5"/>
    </row>
    <row r="135" spans="5:7" x14ac:dyDescent="0.25">
      <c r="E135" s="5" t="s">
        <v>570</v>
      </c>
      <c r="F135" s="5">
        <v>2.4750000000000001E-2</v>
      </c>
      <c r="G135" t="s">
        <v>573</v>
      </c>
    </row>
    <row r="136" spans="5:7" x14ac:dyDescent="0.25">
      <c r="E136" s="5" t="s">
        <v>571</v>
      </c>
      <c r="F136" s="5">
        <v>3.2759999999999999E-4</v>
      </c>
      <c r="G136" t="s">
        <v>572</v>
      </c>
    </row>
  </sheetData>
  <sortState ref="P2:P136">
    <sortCondition ref="P2:P13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6"/>
  <sheetViews>
    <sheetView workbookViewId="0">
      <pane xSplit="2" ySplit="1" topLeftCell="C116" activePane="bottomRight" state="frozen"/>
      <selection pane="topRight" activeCell="C1" sqref="C1"/>
      <selection pane="bottomLeft" activeCell="A2" sqref="A2"/>
      <selection pane="bottomRight" activeCell="R7" sqref="R7"/>
    </sheetView>
  </sheetViews>
  <sheetFormatPr defaultRowHeight="15" x14ac:dyDescent="0.25"/>
  <cols>
    <col min="1" max="1" width="11.42578125" bestFit="1" customWidth="1"/>
    <col min="8" max="8" width="14.42578125" bestFit="1" customWidth="1"/>
    <col min="9" max="9" width="22.5703125" bestFit="1" customWidth="1"/>
    <col min="10" max="10" width="21" bestFit="1" customWidth="1"/>
    <col min="15" max="15" width="14.42578125" bestFit="1" customWidth="1"/>
    <col min="16" max="16" width="22.5703125" bestFit="1" customWidth="1"/>
    <col min="17" max="17" width="21" bestFit="1" customWidth="1"/>
  </cols>
  <sheetData>
    <row r="1" spans="1:18" x14ac:dyDescent="0.25">
      <c r="A1" t="s">
        <v>575</v>
      </c>
      <c r="B1" t="s">
        <v>0</v>
      </c>
      <c r="C1" t="s">
        <v>559</v>
      </c>
      <c r="D1" t="s">
        <v>7</v>
      </c>
      <c r="G1" t="s">
        <v>589</v>
      </c>
      <c r="H1" t="s">
        <v>0</v>
      </c>
      <c r="I1" t="s">
        <v>559</v>
      </c>
      <c r="J1" t="s">
        <v>7</v>
      </c>
      <c r="K1" t="s">
        <v>588</v>
      </c>
      <c r="N1" t="s">
        <v>580</v>
      </c>
      <c r="O1" t="s">
        <v>0</v>
      </c>
      <c r="P1" t="s">
        <v>559</v>
      </c>
      <c r="Q1" t="s">
        <v>7</v>
      </c>
      <c r="R1" t="s">
        <v>588</v>
      </c>
    </row>
    <row r="2" spans="1:18" x14ac:dyDescent="0.25">
      <c r="A2" t="s">
        <v>576</v>
      </c>
      <c r="B2">
        <v>1</v>
      </c>
      <c r="C2">
        <v>1.5181829902884816</v>
      </c>
      <c r="D2">
        <v>49.918999999999997</v>
      </c>
      <c r="G2" t="s">
        <v>581</v>
      </c>
      <c r="H2">
        <v>1</v>
      </c>
      <c r="I2">
        <v>1.5181829902884816</v>
      </c>
      <c r="J2">
        <v>49.918999999999997</v>
      </c>
      <c r="K2" t="str">
        <f>IF(J2&lt;23.437,"YES"," ")</f>
        <v xml:space="preserve"> </v>
      </c>
      <c r="N2" t="s">
        <v>581</v>
      </c>
    </row>
    <row r="3" spans="1:18" x14ac:dyDescent="0.25">
      <c r="A3" t="s">
        <v>577</v>
      </c>
      <c r="B3">
        <v>1</v>
      </c>
      <c r="D3">
        <v>73.123999999999995</v>
      </c>
      <c r="G3" t="s">
        <v>582</v>
      </c>
      <c r="H3">
        <v>1</v>
      </c>
      <c r="J3">
        <v>73.123999999999995</v>
      </c>
      <c r="K3" t="str">
        <f t="shared" ref="K3:K66" si="0">IF(J3&lt;23.437,"YES"," ")</f>
        <v xml:space="preserve"> </v>
      </c>
      <c r="N3" t="s">
        <v>582</v>
      </c>
    </row>
    <row r="4" spans="1:18" x14ac:dyDescent="0.25">
      <c r="A4" t="s">
        <v>578</v>
      </c>
      <c r="B4">
        <v>2</v>
      </c>
      <c r="C4">
        <v>-1.190881918600369</v>
      </c>
      <c r="D4">
        <v>38.777999999999999</v>
      </c>
      <c r="G4" t="s">
        <v>583</v>
      </c>
      <c r="H4">
        <v>2</v>
      </c>
      <c r="I4">
        <v>-1.190881918600369</v>
      </c>
      <c r="J4">
        <v>38.777999999999999</v>
      </c>
      <c r="K4" t="str">
        <f t="shared" si="0"/>
        <v xml:space="preserve"> </v>
      </c>
      <c r="N4" t="s">
        <v>583</v>
      </c>
      <c r="O4">
        <v>2</v>
      </c>
      <c r="P4">
        <v>-1.190881918600369</v>
      </c>
      <c r="Q4">
        <v>38.777999999999999</v>
      </c>
      <c r="R4" t="str">
        <f t="shared" ref="R4:R57" si="1">IF(Q4&lt;23.437,"YES"," ")</f>
        <v xml:space="preserve"> </v>
      </c>
    </row>
    <row r="5" spans="1:18" x14ac:dyDescent="0.25">
      <c r="A5" t="s">
        <v>579</v>
      </c>
      <c r="B5">
        <v>2</v>
      </c>
      <c r="D5">
        <v>14.6052</v>
      </c>
      <c r="G5" t="s">
        <v>584</v>
      </c>
      <c r="H5">
        <v>2</v>
      </c>
      <c r="J5">
        <v>14.6052</v>
      </c>
      <c r="K5" t="str">
        <f t="shared" si="0"/>
        <v>YES</v>
      </c>
      <c r="N5" t="s">
        <v>584</v>
      </c>
      <c r="O5">
        <v>2</v>
      </c>
      <c r="Q5">
        <v>14.6052</v>
      </c>
      <c r="R5" t="str">
        <f t="shared" si="1"/>
        <v>YES</v>
      </c>
    </row>
    <row r="6" spans="1:18" x14ac:dyDescent="0.25">
      <c r="B6">
        <v>3</v>
      </c>
      <c r="C6">
        <v>1.4496039424611111</v>
      </c>
      <c r="D6">
        <v>74.683999999999997</v>
      </c>
      <c r="G6" t="s">
        <v>585</v>
      </c>
      <c r="H6">
        <v>3</v>
      </c>
      <c r="I6">
        <v>1.4496039424611111</v>
      </c>
      <c r="J6">
        <v>74.683999999999997</v>
      </c>
      <c r="K6" t="str">
        <f t="shared" si="0"/>
        <v xml:space="preserve"> </v>
      </c>
      <c r="N6" t="s">
        <v>585</v>
      </c>
    </row>
    <row r="7" spans="1:18" x14ac:dyDescent="0.25">
      <c r="B7">
        <v>3</v>
      </c>
      <c r="D7">
        <v>49.208500000000001</v>
      </c>
      <c r="G7" t="s">
        <v>586</v>
      </c>
      <c r="H7">
        <v>3</v>
      </c>
      <c r="J7">
        <v>49.208500000000001</v>
      </c>
      <c r="K7" t="str">
        <f t="shared" si="0"/>
        <v xml:space="preserve"> </v>
      </c>
      <c r="N7" t="s">
        <v>586</v>
      </c>
    </row>
    <row r="8" spans="1:18" x14ac:dyDescent="0.25">
      <c r="B8">
        <v>4</v>
      </c>
      <c r="C8">
        <v>-1.5352969463073067</v>
      </c>
      <c r="D8">
        <v>63.686</v>
      </c>
      <c r="H8">
        <v>4</v>
      </c>
      <c r="I8">
        <v>-1.5352969463073067</v>
      </c>
      <c r="J8">
        <v>63.686</v>
      </c>
      <c r="K8" t="str">
        <f t="shared" si="0"/>
        <v xml:space="preserve"> </v>
      </c>
    </row>
    <row r="9" spans="1:18" x14ac:dyDescent="0.25">
      <c r="B9">
        <v>4</v>
      </c>
      <c r="D9">
        <v>42.912999999999997</v>
      </c>
      <c r="G9" t="s">
        <v>587</v>
      </c>
      <c r="H9">
        <v>4</v>
      </c>
      <c r="J9">
        <v>42.912999999999997</v>
      </c>
      <c r="K9" t="str">
        <f t="shared" si="0"/>
        <v xml:space="preserve"> </v>
      </c>
    </row>
    <row r="10" spans="1:18" x14ac:dyDescent="0.25">
      <c r="B10">
        <v>5</v>
      </c>
      <c r="C10">
        <v>1.7461095499635644</v>
      </c>
      <c r="D10">
        <v>65.558000000000007</v>
      </c>
      <c r="G10" s="4">
        <v>23.437000000000001</v>
      </c>
      <c r="H10">
        <v>5</v>
      </c>
      <c r="I10">
        <v>1.7461095499635644</v>
      </c>
      <c r="J10">
        <v>65.558000000000007</v>
      </c>
      <c r="K10" t="str">
        <f t="shared" si="0"/>
        <v xml:space="preserve"> </v>
      </c>
    </row>
    <row r="11" spans="1:18" x14ac:dyDescent="0.25">
      <c r="B11">
        <v>5</v>
      </c>
      <c r="D11">
        <v>44.383000000000003</v>
      </c>
      <c r="H11">
        <v>5</v>
      </c>
      <c r="J11">
        <v>44.383000000000003</v>
      </c>
      <c r="K11" t="str">
        <f t="shared" si="0"/>
        <v xml:space="preserve"> </v>
      </c>
    </row>
    <row r="12" spans="1:18" x14ac:dyDescent="0.25">
      <c r="B12">
        <v>6</v>
      </c>
      <c r="C12">
        <v>5.5520503510672468</v>
      </c>
      <c r="D12">
        <v>48.362000000000002</v>
      </c>
      <c r="H12">
        <v>6</v>
      </c>
      <c r="I12">
        <v>5.5520503510672468</v>
      </c>
      <c r="J12">
        <v>48.362000000000002</v>
      </c>
      <c r="K12" t="str">
        <f t="shared" si="0"/>
        <v xml:space="preserve"> </v>
      </c>
    </row>
    <row r="13" spans="1:18" x14ac:dyDescent="0.25">
      <c r="B13">
        <v>6</v>
      </c>
      <c r="D13">
        <v>74.974999999999994</v>
      </c>
      <c r="H13">
        <v>6</v>
      </c>
      <c r="J13">
        <v>74.974999999999994</v>
      </c>
      <c r="K13" t="str">
        <f t="shared" si="0"/>
        <v xml:space="preserve"> </v>
      </c>
    </row>
    <row r="14" spans="1:18" x14ac:dyDescent="0.25">
      <c r="B14">
        <v>7</v>
      </c>
      <c r="C14">
        <v>1.1132267841763321</v>
      </c>
      <c r="D14">
        <v>73.697999999999993</v>
      </c>
      <c r="H14">
        <v>7</v>
      </c>
      <c r="I14">
        <v>1.1132267841763321</v>
      </c>
      <c r="J14">
        <v>73.697999999999993</v>
      </c>
      <c r="K14" t="str">
        <f t="shared" si="0"/>
        <v xml:space="preserve"> </v>
      </c>
    </row>
    <row r="15" spans="1:18" x14ac:dyDescent="0.25">
      <c r="B15">
        <v>7</v>
      </c>
      <c r="D15">
        <v>44.661999999999999</v>
      </c>
      <c r="H15">
        <v>7</v>
      </c>
      <c r="J15">
        <v>44.661999999999999</v>
      </c>
      <c r="K15" t="str">
        <f t="shared" si="0"/>
        <v xml:space="preserve"> </v>
      </c>
    </row>
    <row r="16" spans="1:18" x14ac:dyDescent="0.25">
      <c r="B16">
        <v>8</v>
      </c>
      <c r="C16">
        <v>2.5490783014520999</v>
      </c>
      <c r="D16">
        <v>76.216700000000003</v>
      </c>
      <c r="H16">
        <v>8</v>
      </c>
      <c r="I16">
        <v>2.5490783014520999</v>
      </c>
      <c r="J16">
        <v>76.216700000000003</v>
      </c>
      <c r="K16" t="str">
        <f t="shared" si="0"/>
        <v xml:space="preserve"> </v>
      </c>
    </row>
    <row r="17" spans="2:18" x14ac:dyDescent="0.25">
      <c r="B17">
        <v>8</v>
      </c>
      <c r="D17">
        <v>51.98</v>
      </c>
      <c r="H17">
        <v>8</v>
      </c>
      <c r="J17">
        <v>51.98</v>
      </c>
      <c r="K17" t="str">
        <f t="shared" si="0"/>
        <v xml:space="preserve"> </v>
      </c>
    </row>
    <row r="18" spans="2:18" x14ac:dyDescent="0.25">
      <c r="B18">
        <v>9</v>
      </c>
      <c r="C18">
        <v>1.8388239416996999</v>
      </c>
      <c r="D18">
        <v>65.929000000000002</v>
      </c>
      <c r="H18">
        <v>9</v>
      </c>
      <c r="I18">
        <v>1.8388239416996999</v>
      </c>
      <c r="J18">
        <v>65.929000000000002</v>
      </c>
      <c r="K18" t="str">
        <f t="shared" si="0"/>
        <v xml:space="preserve"> </v>
      </c>
    </row>
    <row r="19" spans="2:18" x14ac:dyDescent="0.25">
      <c r="B19">
        <v>9</v>
      </c>
      <c r="D19">
        <v>44.390999999999998</v>
      </c>
      <c r="H19">
        <v>9</v>
      </c>
      <c r="J19">
        <v>44.390999999999998</v>
      </c>
      <c r="K19" t="str">
        <f t="shared" si="0"/>
        <v xml:space="preserve"> </v>
      </c>
    </row>
    <row r="20" spans="2:18" x14ac:dyDescent="0.25">
      <c r="B20">
        <v>10</v>
      </c>
      <c r="C20">
        <v>1.2312552010099285</v>
      </c>
      <c r="D20">
        <v>69.451999999999998</v>
      </c>
      <c r="H20">
        <v>10</v>
      </c>
      <c r="I20">
        <v>1.2312552010099285</v>
      </c>
      <c r="J20">
        <v>69.451999999999998</v>
      </c>
      <c r="K20" t="str">
        <f t="shared" si="0"/>
        <v xml:space="preserve"> </v>
      </c>
    </row>
    <row r="21" spans="2:18" x14ac:dyDescent="0.25">
      <c r="B21">
        <v>10</v>
      </c>
      <c r="D21">
        <v>44.326999999999998</v>
      </c>
      <c r="H21">
        <v>10</v>
      </c>
      <c r="J21">
        <v>44.326999999999998</v>
      </c>
      <c r="K21" t="str">
        <f t="shared" si="0"/>
        <v xml:space="preserve"> </v>
      </c>
    </row>
    <row r="22" spans="2:18" x14ac:dyDescent="0.25">
      <c r="B22">
        <v>11</v>
      </c>
      <c r="C22">
        <v>2.7627869721402778</v>
      </c>
      <c r="D22">
        <v>65.335999999999999</v>
      </c>
      <c r="H22">
        <v>11</v>
      </c>
      <c r="I22">
        <v>2.7627869721402778</v>
      </c>
      <c r="J22">
        <v>65.335999999999999</v>
      </c>
      <c r="K22" t="str">
        <f t="shared" si="0"/>
        <v xml:space="preserve"> </v>
      </c>
    </row>
    <row r="23" spans="2:18" x14ac:dyDescent="0.25">
      <c r="B23">
        <v>11</v>
      </c>
      <c r="D23">
        <v>44.244999999999997</v>
      </c>
      <c r="H23">
        <v>11</v>
      </c>
      <c r="J23">
        <v>44.244999999999997</v>
      </c>
      <c r="K23" t="str">
        <f t="shared" si="0"/>
        <v xml:space="preserve"> </v>
      </c>
    </row>
    <row r="24" spans="2:18" x14ac:dyDescent="0.25">
      <c r="B24">
        <v>12</v>
      </c>
      <c r="C24">
        <v>1.5682001949594941</v>
      </c>
      <c r="D24">
        <v>32.453000000000003</v>
      </c>
      <c r="H24">
        <v>12</v>
      </c>
      <c r="I24">
        <v>1.5682001949594941</v>
      </c>
      <c r="J24">
        <v>32.453000000000003</v>
      </c>
      <c r="K24" t="str">
        <f t="shared" si="0"/>
        <v xml:space="preserve"> </v>
      </c>
    </row>
    <row r="25" spans="2:18" x14ac:dyDescent="0.25">
      <c r="B25">
        <v>12</v>
      </c>
      <c r="D25">
        <v>58.744</v>
      </c>
      <c r="H25">
        <v>12</v>
      </c>
      <c r="J25">
        <v>58.744</v>
      </c>
      <c r="K25" t="str">
        <f t="shared" si="0"/>
        <v xml:space="preserve"> </v>
      </c>
    </row>
    <row r="26" spans="2:18" x14ac:dyDescent="0.25">
      <c r="B26">
        <v>13</v>
      </c>
      <c r="C26">
        <v>-1.1769151886147367</v>
      </c>
      <c r="D26">
        <v>47.527500000000003</v>
      </c>
      <c r="H26">
        <v>13</v>
      </c>
      <c r="I26">
        <v>-1.1769151886147367</v>
      </c>
      <c r="J26">
        <v>47.527500000000003</v>
      </c>
      <c r="K26" t="str">
        <f t="shared" si="0"/>
        <v xml:space="preserve"> </v>
      </c>
    </row>
    <row r="27" spans="2:18" x14ac:dyDescent="0.25">
      <c r="B27">
        <v>13</v>
      </c>
      <c r="D27">
        <v>69.822500000000005</v>
      </c>
      <c r="H27">
        <v>13</v>
      </c>
      <c r="J27">
        <v>69.822500000000005</v>
      </c>
      <c r="K27" t="str">
        <f t="shared" si="0"/>
        <v xml:space="preserve"> </v>
      </c>
    </row>
    <row r="28" spans="2:18" x14ac:dyDescent="0.25">
      <c r="B28">
        <v>14</v>
      </c>
      <c r="C28">
        <v>2.4096033979475786</v>
      </c>
      <c r="D28">
        <v>44.066000000000003</v>
      </c>
      <c r="H28">
        <v>14</v>
      </c>
      <c r="I28">
        <v>2.4096033979475786</v>
      </c>
      <c r="J28">
        <v>44.066000000000003</v>
      </c>
      <c r="K28" t="str">
        <f t="shared" si="0"/>
        <v xml:space="preserve"> </v>
      </c>
      <c r="O28">
        <v>14</v>
      </c>
      <c r="P28">
        <v>2.4096033979475786</v>
      </c>
      <c r="Q28">
        <v>44.066000000000003</v>
      </c>
      <c r="R28" t="str">
        <f t="shared" si="1"/>
        <v xml:space="preserve"> </v>
      </c>
    </row>
    <row r="29" spans="2:18" x14ac:dyDescent="0.25">
      <c r="B29">
        <v>14</v>
      </c>
      <c r="D29">
        <v>16.645</v>
      </c>
      <c r="H29">
        <v>14</v>
      </c>
      <c r="J29">
        <v>16.645</v>
      </c>
      <c r="K29" t="str">
        <f t="shared" si="0"/>
        <v>YES</v>
      </c>
      <c r="O29">
        <v>14</v>
      </c>
      <c r="Q29">
        <v>16.645</v>
      </c>
      <c r="R29" t="str">
        <f t="shared" si="1"/>
        <v>YES</v>
      </c>
    </row>
    <row r="30" spans="2:18" x14ac:dyDescent="0.25">
      <c r="B30">
        <v>15</v>
      </c>
      <c r="C30">
        <v>1.5810369923699554</v>
      </c>
      <c r="D30">
        <v>48.094999999999999</v>
      </c>
      <c r="H30">
        <v>15</v>
      </c>
      <c r="I30">
        <v>1.5810369923699554</v>
      </c>
      <c r="J30">
        <v>48.094999999999999</v>
      </c>
      <c r="K30" t="str">
        <f t="shared" si="0"/>
        <v xml:space="preserve"> </v>
      </c>
    </row>
    <row r="31" spans="2:18" x14ac:dyDescent="0.25">
      <c r="B31">
        <v>15</v>
      </c>
      <c r="D31">
        <v>74.111000000000004</v>
      </c>
      <c r="H31">
        <v>15</v>
      </c>
      <c r="J31">
        <v>74.111000000000004</v>
      </c>
      <c r="K31" t="str">
        <f t="shared" si="0"/>
        <v xml:space="preserve"> </v>
      </c>
    </row>
    <row r="32" spans="2:18" x14ac:dyDescent="0.25">
      <c r="B32">
        <v>16</v>
      </c>
      <c r="C32">
        <v>2.6262123731467097</v>
      </c>
      <c r="D32">
        <v>47.5015</v>
      </c>
      <c r="H32">
        <v>16</v>
      </c>
      <c r="I32">
        <v>2.6262123731467097</v>
      </c>
      <c r="J32">
        <v>47.5015</v>
      </c>
      <c r="K32" t="str">
        <f t="shared" si="0"/>
        <v xml:space="preserve"> </v>
      </c>
    </row>
    <row r="33" spans="2:11" x14ac:dyDescent="0.25">
      <c r="B33">
        <v>16</v>
      </c>
      <c r="D33">
        <v>76.613</v>
      </c>
      <c r="H33">
        <v>16</v>
      </c>
      <c r="J33">
        <v>76.613</v>
      </c>
      <c r="K33" t="str">
        <f t="shared" si="0"/>
        <v xml:space="preserve"> </v>
      </c>
    </row>
    <row r="34" spans="2:11" x14ac:dyDescent="0.25">
      <c r="B34">
        <v>17</v>
      </c>
      <c r="C34">
        <v>-1.0637225607806895</v>
      </c>
      <c r="D34">
        <v>49.875999999999998</v>
      </c>
      <c r="H34">
        <v>17</v>
      </c>
      <c r="I34">
        <v>-1.0637225607806895</v>
      </c>
      <c r="J34">
        <v>49.875999999999998</v>
      </c>
      <c r="K34" t="str">
        <f t="shared" si="0"/>
        <v xml:space="preserve"> </v>
      </c>
    </row>
    <row r="35" spans="2:11" x14ac:dyDescent="0.25">
      <c r="B35">
        <v>17</v>
      </c>
      <c r="D35">
        <v>75.263000000000005</v>
      </c>
      <c r="H35">
        <v>17</v>
      </c>
      <c r="J35">
        <v>75.263000000000005</v>
      </c>
      <c r="K35" t="str">
        <f t="shared" si="0"/>
        <v xml:space="preserve"> </v>
      </c>
    </row>
    <row r="36" spans="2:11" x14ac:dyDescent="0.25">
      <c r="B36">
        <v>18</v>
      </c>
      <c r="C36">
        <v>-0.31459881789860067</v>
      </c>
      <c r="D36">
        <v>63.478999999999999</v>
      </c>
      <c r="H36">
        <v>18</v>
      </c>
      <c r="I36">
        <v>-0.31459881789860067</v>
      </c>
      <c r="J36">
        <v>63.478999999999999</v>
      </c>
      <c r="K36" t="str">
        <f t="shared" si="0"/>
        <v xml:space="preserve"> </v>
      </c>
    </row>
    <row r="37" spans="2:11" x14ac:dyDescent="0.25">
      <c r="B37">
        <v>18</v>
      </c>
      <c r="D37">
        <v>39.090000000000003</v>
      </c>
      <c r="H37">
        <v>18</v>
      </c>
      <c r="J37">
        <v>39.090000000000003</v>
      </c>
      <c r="K37" t="str">
        <f t="shared" si="0"/>
        <v xml:space="preserve"> </v>
      </c>
    </row>
    <row r="38" spans="2:11" x14ac:dyDescent="0.25">
      <c r="B38">
        <v>19</v>
      </c>
      <c r="C38">
        <v>1.00506380801179</v>
      </c>
      <c r="D38">
        <v>75.632000000000005</v>
      </c>
      <c r="H38">
        <v>19</v>
      </c>
      <c r="I38">
        <v>1.00506380801179</v>
      </c>
      <c r="J38">
        <v>75.632000000000005</v>
      </c>
      <c r="K38" t="str">
        <f t="shared" si="0"/>
        <v xml:space="preserve"> </v>
      </c>
    </row>
    <row r="39" spans="2:11" x14ac:dyDescent="0.25">
      <c r="B39">
        <v>19</v>
      </c>
      <c r="D39">
        <v>49.454000000000001</v>
      </c>
      <c r="H39">
        <v>19</v>
      </c>
      <c r="J39">
        <v>49.454000000000001</v>
      </c>
      <c r="K39" t="str">
        <f t="shared" si="0"/>
        <v xml:space="preserve"> </v>
      </c>
    </row>
    <row r="40" spans="2:11" x14ac:dyDescent="0.25">
      <c r="B40">
        <v>20</v>
      </c>
      <c r="C40">
        <v>1.6482549934130204</v>
      </c>
      <c r="D40">
        <v>67.47</v>
      </c>
      <c r="H40">
        <v>20</v>
      </c>
      <c r="I40">
        <v>1.6482549934130204</v>
      </c>
      <c r="J40">
        <v>67.47</v>
      </c>
      <c r="K40" t="str">
        <f t="shared" si="0"/>
        <v xml:space="preserve"> </v>
      </c>
    </row>
    <row r="41" spans="2:11" x14ac:dyDescent="0.25">
      <c r="B41">
        <v>20</v>
      </c>
      <c r="D41">
        <v>44.253999999999998</v>
      </c>
      <c r="H41">
        <v>20</v>
      </c>
      <c r="J41">
        <v>44.253999999999998</v>
      </c>
      <c r="K41" t="str">
        <f t="shared" si="0"/>
        <v xml:space="preserve"> </v>
      </c>
    </row>
    <row r="42" spans="2:11" x14ac:dyDescent="0.25">
      <c r="B42">
        <v>21</v>
      </c>
      <c r="C42">
        <v>1.1238592370638765</v>
      </c>
      <c r="D42">
        <v>54.314999999999998</v>
      </c>
      <c r="H42">
        <v>21</v>
      </c>
      <c r="I42">
        <v>1.1238592370638765</v>
      </c>
      <c r="J42">
        <v>54.314999999999998</v>
      </c>
      <c r="K42" t="str">
        <f t="shared" si="0"/>
        <v xml:space="preserve"> </v>
      </c>
    </row>
    <row r="43" spans="2:11" x14ac:dyDescent="0.25">
      <c r="B43">
        <v>21</v>
      </c>
      <c r="D43">
        <v>74.39</v>
      </c>
      <c r="H43">
        <v>21</v>
      </c>
      <c r="J43">
        <v>74.39</v>
      </c>
      <c r="K43" t="str">
        <f t="shared" si="0"/>
        <v xml:space="preserve"> </v>
      </c>
    </row>
    <row r="44" spans="2:11" x14ac:dyDescent="0.25">
      <c r="B44">
        <v>22</v>
      </c>
      <c r="C44">
        <v>-1.0409941428055596</v>
      </c>
      <c r="D44">
        <v>51.042999999999999</v>
      </c>
      <c r="H44">
        <v>22</v>
      </c>
      <c r="I44">
        <v>-1.0409941428055596</v>
      </c>
      <c r="J44">
        <v>51.042999999999999</v>
      </c>
      <c r="K44" t="str">
        <f t="shared" si="0"/>
        <v xml:space="preserve"> </v>
      </c>
    </row>
    <row r="45" spans="2:11" x14ac:dyDescent="0.25">
      <c r="B45">
        <v>22</v>
      </c>
      <c r="D45">
        <v>73.124499999999998</v>
      </c>
      <c r="H45">
        <v>22</v>
      </c>
      <c r="J45">
        <v>73.124499999999998</v>
      </c>
      <c r="K45" t="str">
        <f t="shared" si="0"/>
        <v xml:space="preserve"> </v>
      </c>
    </row>
    <row r="46" spans="2:11" x14ac:dyDescent="0.25">
      <c r="B46">
        <v>23</v>
      </c>
      <c r="C46">
        <v>1.2148968053535898</v>
      </c>
      <c r="D46">
        <v>74.37</v>
      </c>
      <c r="H46">
        <v>23</v>
      </c>
      <c r="I46">
        <v>1.2148968053535898</v>
      </c>
      <c r="J46">
        <v>74.37</v>
      </c>
      <c r="K46" t="str">
        <f t="shared" si="0"/>
        <v xml:space="preserve"> </v>
      </c>
    </row>
    <row r="47" spans="2:11" x14ac:dyDescent="0.25">
      <c r="B47">
        <v>23</v>
      </c>
      <c r="D47">
        <v>50.03875</v>
      </c>
      <c r="H47">
        <v>23</v>
      </c>
      <c r="J47">
        <v>50.03875</v>
      </c>
      <c r="K47" t="str">
        <f t="shared" si="0"/>
        <v xml:space="preserve"> </v>
      </c>
    </row>
    <row r="48" spans="2:11" x14ac:dyDescent="0.25">
      <c r="B48">
        <v>24</v>
      </c>
      <c r="D48">
        <v>44.488999999999997</v>
      </c>
      <c r="H48">
        <v>24</v>
      </c>
      <c r="J48">
        <v>44.488999999999997</v>
      </c>
      <c r="K48" t="str">
        <f t="shared" si="0"/>
        <v xml:space="preserve"> </v>
      </c>
    </row>
    <row r="49" spans="2:18" x14ac:dyDescent="0.25">
      <c r="B49">
        <v>24</v>
      </c>
      <c r="D49">
        <v>75.622</v>
      </c>
      <c r="H49">
        <v>24</v>
      </c>
      <c r="J49">
        <v>75.622</v>
      </c>
      <c r="K49" t="str">
        <f t="shared" si="0"/>
        <v xml:space="preserve"> </v>
      </c>
    </row>
    <row r="50" spans="2:18" x14ac:dyDescent="0.25">
      <c r="B50">
        <v>25</v>
      </c>
      <c r="C50">
        <v>-1.3630718512745705</v>
      </c>
      <c r="D50">
        <v>70.793999999999997</v>
      </c>
      <c r="H50">
        <v>25</v>
      </c>
      <c r="I50">
        <v>-1.3630718512745705</v>
      </c>
      <c r="J50">
        <v>70.793999999999997</v>
      </c>
      <c r="K50" t="str">
        <f t="shared" si="0"/>
        <v xml:space="preserve"> </v>
      </c>
    </row>
    <row r="51" spans="2:18" x14ac:dyDescent="0.25">
      <c r="B51">
        <v>25</v>
      </c>
      <c r="D51">
        <v>50.098999999999997</v>
      </c>
      <c r="H51">
        <v>25</v>
      </c>
      <c r="J51">
        <v>50.098999999999997</v>
      </c>
      <c r="K51" t="str">
        <f t="shared" si="0"/>
        <v xml:space="preserve"> </v>
      </c>
    </row>
    <row r="52" spans="2:18" x14ac:dyDescent="0.25">
      <c r="B52">
        <v>26</v>
      </c>
      <c r="C52">
        <v>2.1404461606163205</v>
      </c>
      <c r="D52">
        <v>26.998999999999999</v>
      </c>
      <c r="H52">
        <v>26</v>
      </c>
      <c r="I52">
        <v>2.1404461606163205</v>
      </c>
      <c r="J52">
        <v>26.998999999999999</v>
      </c>
      <c r="K52" t="str">
        <f t="shared" si="0"/>
        <v xml:space="preserve"> </v>
      </c>
    </row>
    <row r="53" spans="2:18" x14ac:dyDescent="0.25">
      <c r="B53">
        <v>26</v>
      </c>
      <c r="D53">
        <v>58.502499999999998</v>
      </c>
      <c r="H53">
        <v>26</v>
      </c>
      <c r="J53">
        <v>58.502499999999998</v>
      </c>
      <c r="K53" t="str">
        <f t="shared" si="0"/>
        <v xml:space="preserve"> </v>
      </c>
    </row>
    <row r="54" spans="2:18" x14ac:dyDescent="0.25">
      <c r="B54">
        <v>27</v>
      </c>
      <c r="C54">
        <v>-5.5006499606548021E-3</v>
      </c>
      <c r="D54">
        <v>49.341000000000001</v>
      </c>
      <c r="H54">
        <v>27</v>
      </c>
      <c r="I54">
        <v>-5.5006499606548021E-3</v>
      </c>
      <c r="J54">
        <v>49.341000000000001</v>
      </c>
      <c r="K54" t="str">
        <f t="shared" si="0"/>
        <v xml:space="preserve"> </v>
      </c>
    </row>
    <row r="55" spans="2:18" x14ac:dyDescent="0.25">
      <c r="B55">
        <v>27</v>
      </c>
      <c r="D55">
        <v>74.588999999999999</v>
      </c>
      <c r="H55">
        <v>27</v>
      </c>
      <c r="J55">
        <v>74.588999999999999</v>
      </c>
      <c r="K55" t="str">
        <f t="shared" si="0"/>
        <v xml:space="preserve"> </v>
      </c>
    </row>
    <row r="56" spans="2:18" x14ac:dyDescent="0.25">
      <c r="B56">
        <v>28</v>
      </c>
      <c r="C56">
        <v>1.9235527778145971</v>
      </c>
      <c r="D56">
        <v>12.5564</v>
      </c>
      <c r="H56">
        <v>28</v>
      </c>
      <c r="I56">
        <v>1.9235527778145971</v>
      </c>
      <c r="J56">
        <v>12.5564</v>
      </c>
      <c r="K56" t="str">
        <f t="shared" si="0"/>
        <v>YES</v>
      </c>
      <c r="O56">
        <v>28</v>
      </c>
      <c r="P56">
        <v>1.9235527778145971</v>
      </c>
      <c r="Q56">
        <v>12.5564</v>
      </c>
      <c r="R56" t="str">
        <f t="shared" si="1"/>
        <v>YES</v>
      </c>
    </row>
    <row r="57" spans="2:18" x14ac:dyDescent="0.25">
      <c r="B57">
        <v>28</v>
      </c>
      <c r="D57">
        <v>54.05</v>
      </c>
      <c r="H57">
        <v>28</v>
      </c>
      <c r="J57">
        <v>54.05</v>
      </c>
      <c r="K57" t="str">
        <f t="shared" si="0"/>
        <v xml:space="preserve"> </v>
      </c>
      <c r="O57">
        <v>28</v>
      </c>
      <c r="Q57">
        <v>54.05</v>
      </c>
      <c r="R57" t="str">
        <f t="shared" si="1"/>
        <v xml:space="preserve"> </v>
      </c>
    </row>
    <row r="58" spans="2:18" x14ac:dyDescent="0.25">
      <c r="B58">
        <v>29</v>
      </c>
      <c r="C58">
        <v>-1.0751180586564399</v>
      </c>
      <c r="D58">
        <v>61.036000000000001</v>
      </c>
      <c r="H58">
        <v>29</v>
      </c>
      <c r="I58">
        <v>-1.0751180586564399</v>
      </c>
      <c r="J58">
        <v>61.036000000000001</v>
      </c>
      <c r="K58" t="str">
        <f t="shared" si="0"/>
        <v xml:space="preserve"> </v>
      </c>
    </row>
    <row r="59" spans="2:18" x14ac:dyDescent="0.25">
      <c r="B59">
        <v>29</v>
      </c>
      <c r="D59">
        <v>38.511000000000003</v>
      </c>
      <c r="H59">
        <v>29</v>
      </c>
      <c r="J59">
        <v>38.511000000000003</v>
      </c>
      <c r="K59" t="str">
        <f t="shared" si="0"/>
        <v xml:space="preserve"> </v>
      </c>
    </row>
    <row r="60" spans="2:18" x14ac:dyDescent="0.25">
      <c r="B60">
        <v>30</v>
      </c>
      <c r="D60">
        <v>50.023099999999999</v>
      </c>
      <c r="H60">
        <v>30</v>
      </c>
      <c r="J60">
        <v>50.023099999999999</v>
      </c>
      <c r="K60" t="str">
        <f t="shared" si="0"/>
        <v xml:space="preserve"> </v>
      </c>
    </row>
    <row r="61" spans="2:18" x14ac:dyDescent="0.25">
      <c r="B61">
        <v>30</v>
      </c>
      <c r="D61">
        <v>71.177000000000007</v>
      </c>
      <c r="H61">
        <v>30</v>
      </c>
      <c r="J61">
        <v>71.177000000000007</v>
      </c>
      <c r="K61" t="str">
        <f t="shared" si="0"/>
        <v xml:space="preserve"> </v>
      </c>
    </row>
    <row r="62" spans="2:18" x14ac:dyDescent="0.25">
      <c r="B62">
        <v>31</v>
      </c>
      <c r="C62">
        <v>-1.0715654054537311</v>
      </c>
      <c r="D62">
        <v>44.11</v>
      </c>
      <c r="H62">
        <v>31</v>
      </c>
      <c r="I62">
        <v>-1.0715654054537311</v>
      </c>
      <c r="J62">
        <v>44.11</v>
      </c>
      <c r="K62" t="str">
        <f t="shared" si="0"/>
        <v xml:space="preserve"> </v>
      </c>
    </row>
    <row r="63" spans="2:18" x14ac:dyDescent="0.25">
      <c r="B63">
        <v>31</v>
      </c>
      <c r="D63">
        <v>67.754999999999995</v>
      </c>
      <c r="H63">
        <v>31</v>
      </c>
      <c r="J63">
        <v>67.754999999999995</v>
      </c>
      <c r="K63" t="str">
        <f t="shared" si="0"/>
        <v xml:space="preserve"> </v>
      </c>
    </row>
    <row r="64" spans="2:18" x14ac:dyDescent="0.25">
      <c r="B64">
        <v>32</v>
      </c>
      <c r="C64">
        <v>1.6813766467200701</v>
      </c>
      <c r="D64">
        <v>48.792499999999997</v>
      </c>
      <c r="H64">
        <v>32</v>
      </c>
      <c r="I64">
        <v>1.6813766467200701</v>
      </c>
      <c r="J64">
        <v>48.792499999999997</v>
      </c>
      <c r="K64" t="str">
        <f t="shared" si="0"/>
        <v xml:space="preserve"> </v>
      </c>
    </row>
    <row r="65" spans="2:18" x14ac:dyDescent="0.25">
      <c r="B65">
        <v>32</v>
      </c>
      <c r="D65">
        <v>74.724999999999994</v>
      </c>
      <c r="H65">
        <v>32</v>
      </c>
      <c r="J65">
        <v>74.724999999999994</v>
      </c>
      <c r="K65" t="str">
        <f t="shared" si="0"/>
        <v xml:space="preserve"> </v>
      </c>
    </row>
    <row r="66" spans="2:18" x14ac:dyDescent="0.25">
      <c r="B66">
        <v>33</v>
      </c>
      <c r="C66">
        <v>1.3262967147252638</v>
      </c>
      <c r="D66">
        <v>53.63</v>
      </c>
      <c r="H66">
        <v>33</v>
      </c>
      <c r="I66">
        <v>1.3262967147252638</v>
      </c>
      <c r="J66">
        <v>53.63</v>
      </c>
      <c r="K66" t="str">
        <f t="shared" si="0"/>
        <v xml:space="preserve"> </v>
      </c>
    </row>
    <row r="67" spans="2:18" x14ac:dyDescent="0.25">
      <c r="B67">
        <v>33</v>
      </c>
      <c r="D67">
        <v>74.399000000000001</v>
      </c>
      <c r="H67">
        <v>33</v>
      </c>
      <c r="J67">
        <v>74.399000000000001</v>
      </c>
      <c r="K67" t="str">
        <f t="shared" ref="K67:K123" si="2">IF(J67&lt;23.437,"YES"," ")</f>
        <v xml:space="preserve"> </v>
      </c>
    </row>
    <row r="68" spans="2:18" x14ac:dyDescent="0.25">
      <c r="B68">
        <v>34</v>
      </c>
      <c r="C68">
        <v>1.125003746991506</v>
      </c>
      <c r="D68">
        <v>63.652999999999999</v>
      </c>
      <c r="H68">
        <v>34</v>
      </c>
      <c r="I68">
        <v>1.125003746991506</v>
      </c>
      <c r="J68">
        <v>63.652999999999999</v>
      </c>
      <c r="K68" t="str">
        <f t="shared" si="2"/>
        <v xml:space="preserve"> </v>
      </c>
      <c r="O68">
        <v>34</v>
      </c>
      <c r="P68">
        <v>1.125003746991506</v>
      </c>
      <c r="Q68">
        <v>63.652999999999999</v>
      </c>
      <c r="R68" t="str">
        <f t="shared" ref="R68:R121" si="3">IF(Q68&lt;23.437,"YES"," ")</f>
        <v xml:space="preserve"> </v>
      </c>
    </row>
    <row r="69" spans="2:18" x14ac:dyDescent="0.25">
      <c r="B69">
        <v>34</v>
      </c>
      <c r="D69">
        <v>22.091999999999999</v>
      </c>
      <c r="H69">
        <v>34</v>
      </c>
      <c r="J69">
        <v>22.091999999999999</v>
      </c>
      <c r="K69" t="str">
        <f t="shared" si="2"/>
        <v>YES</v>
      </c>
      <c r="O69">
        <v>34</v>
      </c>
      <c r="Q69">
        <v>22.091999999999999</v>
      </c>
      <c r="R69" t="str">
        <f t="shared" si="3"/>
        <v>YES</v>
      </c>
    </row>
    <row r="70" spans="2:18" x14ac:dyDescent="0.25">
      <c r="B70">
        <v>35</v>
      </c>
      <c r="C70">
        <v>1.083394416157887</v>
      </c>
      <c r="D70">
        <v>48.048999999999999</v>
      </c>
      <c r="H70">
        <v>35</v>
      </c>
      <c r="I70">
        <v>1.083394416157887</v>
      </c>
      <c r="J70">
        <v>48.048999999999999</v>
      </c>
      <c r="K70" t="str">
        <f t="shared" si="2"/>
        <v xml:space="preserve"> </v>
      </c>
    </row>
    <row r="71" spans="2:18" x14ac:dyDescent="0.25">
      <c r="B71">
        <v>35</v>
      </c>
      <c r="D71">
        <v>71.948999999999998</v>
      </c>
      <c r="H71">
        <v>35</v>
      </c>
      <c r="J71">
        <v>71.948999999999998</v>
      </c>
      <c r="K71" t="str">
        <f t="shared" si="2"/>
        <v xml:space="preserve"> </v>
      </c>
    </row>
    <row r="72" spans="2:18" x14ac:dyDescent="0.25">
      <c r="B72">
        <v>36</v>
      </c>
      <c r="C72">
        <v>1.2749005917389744</v>
      </c>
      <c r="D72">
        <v>49.366999999999997</v>
      </c>
      <c r="H72">
        <v>36</v>
      </c>
      <c r="I72">
        <v>1.2749005917389744</v>
      </c>
      <c r="J72">
        <v>49.366999999999997</v>
      </c>
      <c r="K72" t="str">
        <f t="shared" si="2"/>
        <v xml:space="preserve"> </v>
      </c>
    </row>
    <row r="73" spans="2:18" x14ac:dyDescent="0.25">
      <c r="B73">
        <v>36</v>
      </c>
      <c r="D73">
        <v>74.963499999999996</v>
      </c>
      <c r="H73">
        <v>36</v>
      </c>
      <c r="J73">
        <v>74.963499999999996</v>
      </c>
      <c r="K73" t="str">
        <f t="shared" si="2"/>
        <v xml:space="preserve"> </v>
      </c>
    </row>
    <row r="74" spans="2:18" x14ac:dyDescent="0.25">
      <c r="B74">
        <v>37</v>
      </c>
      <c r="C74">
        <v>1.1663011686642477</v>
      </c>
      <c r="D74">
        <v>54.314999999999998</v>
      </c>
      <c r="H74">
        <v>37</v>
      </c>
      <c r="I74">
        <v>1.1663011686642477</v>
      </c>
      <c r="J74">
        <v>54.314999999999998</v>
      </c>
      <c r="K74" t="str">
        <f t="shared" si="2"/>
        <v xml:space="preserve"> </v>
      </c>
      <c r="O74">
        <v>37</v>
      </c>
      <c r="P74">
        <v>1.1663011686642477</v>
      </c>
      <c r="Q74">
        <v>54.314999999999998</v>
      </c>
      <c r="R74" t="str">
        <f t="shared" si="3"/>
        <v xml:space="preserve"> </v>
      </c>
    </row>
    <row r="75" spans="2:18" x14ac:dyDescent="0.25">
      <c r="B75">
        <v>37</v>
      </c>
      <c r="D75">
        <v>14.551</v>
      </c>
      <c r="H75">
        <v>37</v>
      </c>
      <c r="J75">
        <v>14.551</v>
      </c>
      <c r="K75" t="str">
        <f t="shared" si="2"/>
        <v>YES</v>
      </c>
      <c r="O75">
        <v>37</v>
      </c>
      <c r="Q75">
        <v>14.551</v>
      </c>
      <c r="R75" t="str">
        <f t="shared" si="3"/>
        <v>YES</v>
      </c>
    </row>
    <row r="76" spans="2:18" x14ac:dyDescent="0.25">
      <c r="B76">
        <v>38</v>
      </c>
      <c r="C76">
        <v>1.9886121113836084</v>
      </c>
      <c r="D76">
        <v>66.716999999999999</v>
      </c>
      <c r="H76">
        <v>38</v>
      </c>
      <c r="I76">
        <v>1.9886121113836084</v>
      </c>
      <c r="J76">
        <v>66.716999999999999</v>
      </c>
      <c r="K76" t="str">
        <f t="shared" si="2"/>
        <v xml:space="preserve"> </v>
      </c>
    </row>
    <row r="77" spans="2:18" x14ac:dyDescent="0.25">
      <c r="B77">
        <v>38</v>
      </c>
      <c r="D77">
        <v>44.383000000000003</v>
      </c>
      <c r="H77">
        <v>38</v>
      </c>
      <c r="J77">
        <v>44.383000000000003</v>
      </c>
      <c r="K77" t="str">
        <f t="shared" si="2"/>
        <v xml:space="preserve"> </v>
      </c>
    </row>
    <row r="78" spans="2:18" x14ac:dyDescent="0.25">
      <c r="B78">
        <v>39</v>
      </c>
      <c r="C78">
        <v>2.1844936022123957</v>
      </c>
      <c r="D78">
        <v>47.207999999999998</v>
      </c>
      <c r="H78">
        <v>39</v>
      </c>
      <c r="I78">
        <v>2.1844936022123957</v>
      </c>
      <c r="J78">
        <v>47.207999999999998</v>
      </c>
      <c r="K78" t="str">
        <f t="shared" si="2"/>
        <v xml:space="preserve"> </v>
      </c>
    </row>
    <row r="79" spans="2:18" x14ac:dyDescent="0.25">
      <c r="B79">
        <v>39</v>
      </c>
      <c r="D79">
        <v>67.525999999999996</v>
      </c>
      <c r="H79">
        <v>39</v>
      </c>
      <c r="J79">
        <v>67.525999999999996</v>
      </c>
      <c r="K79" t="str">
        <f t="shared" si="2"/>
        <v xml:space="preserve"> </v>
      </c>
    </row>
    <row r="80" spans="2:18" x14ac:dyDescent="0.25">
      <c r="B80">
        <v>40</v>
      </c>
      <c r="C80">
        <v>1.1111769569620382</v>
      </c>
      <c r="D80">
        <v>14.978</v>
      </c>
      <c r="H80">
        <v>40</v>
      </c>
      <c r="I80">
        <v>1.1111769569620382</v>
      </c>
      <c r="J80">
        <v>14.978</v>
      </c>
      <c r="K80" t="str">
        <f t="shared" si="2"/>
        <v>YES</v>
      </c>
      <c r="O80">
        <v>40</v>
      </c>
      <c r="P80">
        <v>1.1111769569620382</v>
      </c>
      <c r="Q80">
        <v>14.978</v>
      </c>
      <c r="R80" t="str">
        <f t="shared" si="3"/>
        <v>YES</v>
      </c>
    </row>
    <row r="81" spans="2:18" x14ac:dyDescent="0.25">
      <c r="B81">
        <v>40</v>
      </c>
      <c r="D81">
        <v>44.924999999999997</v>
      </c>
      <c r="H81">
        <v>40</v>
      </c>
      <c r="J81">
        <v>44.924999999999997</v>
      </c>
      <c r="K81" t="str">
        <f t="shared" si="2"/>
        <v xml:space="preserve"> </v>
      </c>
      <c r="O81">
        <v>40</v>
      </c>
      <c r="Q81">
        <v>44.924999999999997</v>
      </c>
      <c r="R81" t="str">
        <f t="shared" si="3"/>
        <v xml:space="preserve"> </v>
      </c>
    </row>
    <row r="82" spans="2:18" x14ac:dyDescent="0.25">
      <c r="B82">
        <v>41</v>
      </c>
      <c r="C82">
        <v>1.243349117078707</v>
      </c>
      <c r="D82">
        <v>38.85</v>
      </c>
      <c r="H82">
        <v>41</v>
      </c>
      <c r="I82">
        <v>1.243349117078707</v>
      </c>
      <c r="J82">
        <v>38.85</v>
      </c>
      <c r="K82" t="str">
        <f t="shared" si="2"/>
        <v xml:space="preserve"> </v>
      </c>
    </row>
    <row r="83" spans="2:18" x14ac:dyDescent="0.25">
      <c r="B83">
        <v>41</v>
      </c>
      <c r="D83">
        <v>73.859200000000001</v>
      </c>
      <c r="H83">
        <v>41</v>
      </c>
      <c r="J83">
        <v>73.859200000000001</v>
      </c>
      <c r="K83" t="str">
        <f t="shared" si="2"/>
        <v xml:space="preserve"> </v>
      </c>
    </row>
    <row r="84" spans="2:18" x14ac:dyDescent="0.25">
      <c r="B84">
        <v>42</v>
      </c>
      <c r="C84">
        <v>1.0173103858805088</v>
      </c>
      <c r="D84">
        <v>29.441500000000001</v>
      </c>
      <c r="H84">
        <v>42</v>
      </c>
      <c r="I84">
        <v>1.0173103858805088</v>
      </c>
      <c r="J84">
        <v>29.441500000000001</v>
      </c>
      <c r="K84" t="str">
        <f t="shared" si="2"/>
        <v xml:space="preserve"> </v>
      </c>
    </row>
    <row r="85" spans="2:18" x14ac:dyDescent="0.25">
      <c r="B85">
        <v>42</v>
      </c>
      <c r="D85">
        <v>72.023499999999999</v>
      </c>
      <c r="H85">
        <v>42</v>
      </c>
      <c r="J85">
        <v>72.023499999999999</v>
      </c>
      <c r="K85" t="str">
        <f t="shared" si="2"/>
        <v xml:space="preserve"> </v>
      </c>
    </row>
    <row r="86" spans="2:18" x14ac:dyDescent="0.25">
      <c r="B86">
        <v>43</v>
      </c>
      <c r="C86">
        <v>-1.3056347724350332</v>
      </c>
      <c r="D86">
        <v>48.814599999999999</v>
      </c>
      <c r="H86">
        <v>43</v>
      </c>
      <c r="I86">
        <v>-1.3056347724350332</v>
      </c>
      <c r="J86">
        <v>48.814599999999999</v>
      </c>
      <c r="K86" t="str">
        <f t="shared" si="2"/>
        <v xml:space="preserve"> </v>
      </c>
    </row>
    <row r="87" spans="2:18" x14ac:dyDescent="0.25">
      <c r="B87">
        <v>43</v>
      </c>
      <c r="D87">
        <v>23.765899999999998</v>
      </c>
      <c r="H87">
        <v>43</v>
      </c>
      <c r="J87">
        <v>23.765899999999998</v>
      </c>
      <c r="K87" t="str">
        <f t="shared" si="2"/>
        <v xml:space="preserve"> </v>
      </c>
    </row>
    <row r="88" spans="2:18" x14ac:dyDescent="0.25">
      <c r="B88">
        <v>44</v>
      </c>
      <c r="D88">
        <v>33.448</v>
      </c>
      <c r="H88">
        <v>44</v>
      </c>
      <c r="J88">
        <v>33.448</v>
      </c>
      <c r="K88" t="str">
        <f t="shared" si="2"/>
        <v xml:space="preserve"> </v>
      </c>
    </row>
    <row r="89" spans="2:18" x14ac:dyDescent="0.25">
      <c r="B89">
        <v>44</v>
      </c>
      <c r="D89">
        <v>64.134</v>
      </c>
      <c r="H89">
        <v>44</v>
      </c>
      <c r="J89">
        <v>64.134</v>
      </c>
      <c r="K89" t="str">
        <f t="shared" si="2"/>
        <v xml:space="preserve"> </v>
      </c>
    </row>
    <row r="90" spans="2:18" x14ac:dyDescent="0.25">
      <c r="B90">
        <v>45</v>
      </c>
      <c r="C90">
        <v>-1.2062152644598458</v>
      </c>
      <c r="D90">
        <v>14.557</v>
      </c>
      <c r="H90">
        <v>45</v>
      </c>
      <c r="I90">
        <v>-1.2062152644598458</v>
      </c>
      <c r="J90">
        <v>14.557</v>
      </c>
      <c r="K90" t="str">
        <f t="shared" si="2"/>
        <v>YES</v>
      </c>
      <c r="O90">
        <v>45</v>
      </c>
      <c r="P90">
        <v>-1.2062152644598458</v>
      </c>
      <c r="Q90">
        <v>14.557</v>
      </c>
      <c r="R90" t="str">
        <f t="shared" si="3"/>
        <v>YES</v>
      </c>
    </row>
    <row r="91" spans="2:18" x14ac:dyDescent="0.25">
      <c r="B91">
        <v>45</v>
      </c>
      <c r="D91">
        <v>44.156999999999996</v>
      </c>
      <c r="H91">
        <v>45</v>
      </c>
      <c r="J91">
        <v>44.156999999999996</v>
      </c>
      <c r="K91" t="str">
        <f t="shared" si="2"/>
        <v xml:space="preserve"> </v>
      </c>
      <c r="O91">
        <v>45</v>
      </c>
      <c r="Q91">
        <v>44.156999999999996</v>
      </c>
      <c r="R91" t="str">
        <f t="shared" si="3"/>
        <v xml:space="preserve"> </v>
      </c>
    </row>
    <row r="92" spans="2:18" x14ac:dyDescent="0.25">
      <c r="B92">
        <v>46</v>
      </c>
      <c r="C92">
        <v>1.8830226096262008</v>
      </c>
      <c r="D92">
        <v>42.17</v>
      </c>
      <c r="H92">
        <v>46</v>
      </c>
      <c r="I92">
        <v>1.8830226096262008</v>
      </c>
      <c r="J92">
        <v>42.17</v>
      </c>
      <c r="K92" t="str">
        <f t="shared" si="2"/>
        <v xml:space="preserve"> </v>
      </c>
    </row>
    <row r="93" spans="2:18" x14ac:dyDescent="0.25">
      <c r="B93">
        <v>46</v>
      </c>
      <c r="D93">
        <v>70.152000000000001</v>
      </c>
      <c r="H93">
        <v>46</v>
      </c>
      <c r="J93">
        <v>70.152000000000001</v>
      </c>
      <c r="K93" t="str">
        <f t="shared" si="2"/>
        <v xml:space="preserve"> </v>
      </c>
    </row>
    <row r="94" spans="2:18" x14ac:dyDescent="0.25">
      <c r="B94">
        <v>47</v>
      </c>
      <c r="C94">
        <v>-1.0140010750535979</v>
      </c>
      <c r="D94">
        <v>52.698300000000003</v>
      </c>
      <c r="H94">
        <v>47</v>
      </c>
      <c r="I94">
        <v>-1.0140010750535979</v>
      </c>
      <c r="J94">
        <v>52.698300000000003</v>
      </c>
      <c r="K94" t="str">
        <f t="shared" si="2"/>
        <v xml:space="preserve"> </v>
      </c>
      <c r="O94">
        <v>47</v>
      </c>
      <c r="P94">
        <v>-1.0140010750535979</v>
      </c>
      <c r="Q94">
        <v>52.698300000000003</v>
      </c>
      <c r="R94" t="str">
        <f t="shared" si="3"/>
        <v xml:space="preserve"> </v>
      </c>
    </row>
    <row r="95" spans="2:18" x14ac:dyDescent="0.25">
      <c r="B95">
        <v>47</v>
      </c>
      <c r="D95">
        <v>14.557</v>
      </c>
      <c r="H95">
        <v>47</v>
      </c>
      <c r="J95">
        <v>14.557</v>
      </c>
      <c r="K95" t="str">
        <f t="shared" si="2"/>
        <v>YES</v>
      </c>
      <c r="O95">
        <v>47</v>
      </c>
      <c r="Q95">
        <v>14.557</v>
      </c>
      <c r="R95" t="str">
        <f t="shared" si="3"/>
        <v>YES</v>
      </c>
    </row>
    <row r="96" spans="2:18" x14ac:dyDescent="0.25">
      <c r="B96">
        <v>48</v>
      </c>
      <c r="C96">
        <v>-1.0060717607021628</v>
      </c>
      <c r="D96">
        <v>61.576000000000001</v>
      </c>
      <c r="H96">
        <v>48</v>
      </c>
      <c r="I96">
        <v>-1.0060717607021628</v>
      </c>
      <c r="J96">
        <v>61.576000000000001</v>
      </c>
      <c r="K96" t="str">
        <f t="shared" si="2"/>
        <v xml:space="preserve"> </v>
      </c>
    </row>
    <row r="97" spans="2:18" x14ac:dyDescent="0.25">
      <c r="B97">
        <v>48</v>
      </c>
      <c r="D97">
        <v>37.331000000000003</v>
      </c>
      <c r="H97">
        <v>48</v>
      </c>
      <c r="J97">
        <v>37.331000000000003</v>
      </c>
      <c r="K97" t="str">
        <f t="shared" si="2"/>
        <v xml:space="preserve"> </v>
      </c>
    </row>
    <row r="98" spans="2:18" x14ac:dyDescent="0.25">
      <c r="B98">
        <v>49</v>
      </c>
      <c r="C98">
        <v>-1.5579890491740083</v>
      </c>
      <c r="D98">
        <v>54.314999999999998</v>
      </c>
      <c r="H98">
        <v>49</v>
      </c>
      <c r="I98">
        <v>-1.5579890491740083</v>
      </c>
      <c r="J98">
        <v>54.314999999999998</v>
      </c>
      <c r="K98" t="str">
        <f t="shared" si="2"/>
        <v xml:space="preserve"> </v>
      </c>
    </row>
    <row r="99" spans="2:18" x14ac:dyDescent="0.25">
      <c r="B99">
        <v>49</v>
      </c>
      <c r="D99">
        <v>74.590500000000006</v>
      </c>
      <c r="H99">
        <v>49</v>
      </c>
      <c r="J99">
        <v>74.590500000000006</v>
      </c>
      <c r="K99" t="str">
        <f t="shared" si="2"/>
        <v xml:space="preserve"> </v>
      </c>
    </row>
    <row r="100" spans="2:18" x14ac:dyDescent="0.25">
      <c r="B100">
        <v>50</v>
      </c>
      <c r="C100">
        <v>1.1085218852849634</v>
      </c>
      <c r="D100">
        <v>44.066000000000003</v>
      </c>
      <c r="H100">
        <v>50</v>
      </c>
      <c r="I100">
        <v>1.1085218852849634</v>
      </c>
      <c r="J100">
        <v>44.066000000000003</v>
      </c>
      <c r="K100" t="str">
        <f t="shared" si="2"/>
        <v xml:space="preserve"> </v>
      </c>
      <c r="O100">
        <v>50</v>
      </c>
      <c r="P100">
        <v>1.1085218852849634</v>
      </c>
      <c r="Q100">
        <v>44.066000000000003</v>
      </c>
      <c r="R100" t="str">
        <f t="shared" si="3"/>
        <v xml:space="preserve"> </v>
      </c>
    </row>
    <row r="101" spans="2:18" x14ac:dyDescent="0.25">
      <c r="B101">
        <v>50</v>
      </c>
      <c r="D101">
        <v>17.198</v>
      </c>
      <c r="H101">
        <v>50</v>
      </c>
      <c r="J101">
        <v>17.198</v>
      </c>
      <c r="K101" t="str">
        <f t="shared" si="2"/>
        <v>YES</v>
      </c>
      <c r="O101">
        <v>50</v>
      </c>
      <c r="Q101">
        <v>17.198</v>
      </c>
      <c r="R101" t="str">
        <f t="shared" si="3"/>
        <v>YES</v>
      </c>
    </row>
    <row r="102" spans="2:18" x14ac:dyDescent="0.25">
      <c r="B102">
        <v>51</v>
      </c>
      <c r="C102">
        <v>1.0747035194402257</v>
      </c>
      <c r="D102">
        <v>71.174999999999997</v>
      </c>
      <c r="H102">
        <v>51</v>
      </c>
      <c r="I102">
        <v>1.0747035194402257</v>
      </c>
      <c r="J102">
        <v>71.174999999999997</v>
      </c>
      <c r="K102" t="str">
        <f t="shared" si="2"/>
        <v xml:space="preserve"> </v>
      </c>
    </row>
    <row r="103" spans="2:18" x14ac:dyDescent="0.25">
      <c r="B103">
        <v>51</v>
      </c>
      <c r="D103">
        <v>44.250999999999998</v>
      </c>
      <c r="H103">
        <v>51</v>
      </c>
      <c r="J103">
        <v>44.250999999999998</v>
      </c>
      <c r="K103" t="str">
        <f t="shared" si="2"/>
        <v xml:space="preserve"> </v>
      </c>
    </row>
    <row r="104" spans="2:18" x14ac:dyDescent="0.25">
      <c r="B104">
        <v>52</v>
      </c>
      <c r="C104">
        <v>1.0430285619932909</v>
      </c>
      <c r="D104">
        <v>70.850999999999999</v>
      </c>
      <c r="H104">
        <v>52</v>
      </c>
      <c r="I104">
        <v>1.0430285619932909</v>
      </c>
      <c r="J104">
        <v>70.850999999999999</v>
      </c>
      <c r="K104" t="str">
        <f t="shared" si="2"/>
        <v xml:space="preserve"> </v>
      </c>
    </row>
    <row r="105" spans="2:18" x14ac:dyDescent="0.25">
      <c r="B105">
        <v>52</v>
      </c>
      <c r="D105">
        <v>44.067999999999998</v>
      </c>
      <c r="H105">
        <v>52</v>
      </c>
      <c r="J105">
        <v>44.067999999999998</v>
      </c>
      <c r="K105" t="str">
        <f t="shared" si="2"/>
        <v xml:space="preserve"> </v>
      </c>
    </row>
    <row r="106" spans="2:18" x14ac:dyDescent="0.25">
      <c r="B106">
        <v>53</v>
      </c>
      <c r="C106">
        <v>1.2702960830140857</v>
      </c>
      <c r="D106">
        <v>67.623999999999995</v>
      </c>
      <c r="H106">
        <v>53</v>
      </c>
      <c r="I106">
        <v>1.2702960830140857</v>
      </c>
      <c r="J106">
        <v>67.623999999999995</v>
      </c>
      <c r="K106" t="str">
        <f t="shared" si="2"/>
        <v xml:space="preserve"> </v>
      </c>
    </row>
    <row r="107" spans="2:18" x14ac:dyDescent="0.25">
      <c r="B107">
        <v>53</v>
      </c>
      <c r="D107">
        <v>39.409999999999997</v>
      </c>
      <c r="H107">
        <v>53</v>
      </c>
      <c r="J107">
        <v>39.409999999999997</v>
      </c>
      <c r="K107" t="str">
        <f t="shared" si="2"/>
        <v xml:space="preserve"> </v>
      </c>
    </row>
    <row r="108" spans="2:18" x14ac:dyDescent="0.25">
      <c r="B108">
        <v>54</v>
      </c>
      <c r="C108">
        <v>-1.0474250375004539</v>
      </c>
      <c r="D108">
        <v>72.099999999999994</v>
      </c>
      <c r="H108">
        <v>54</v>
      </c>
      <c r="I108">
        <v>-1.0474250375004539</v>
      </c>
      <c r="J108">
        <v>72.099999999999994</v>
      </c>
      <c r="K108" t="str">
        <f t="shared" si="2"/>
        <v xml:space="preserve"> </v>
      </c>
    </row>
    <row r="109" spans="2:18" x14ac:dyDescent="0.25">
      <c r="B109">
        <v>54</v>
      </c>
      <c r="D109">
        <v>48.857900000000001</v>
      </c>
      <c r="H109">
        <v>54</v>
      </c>
      <c r="J109">
        <v>48.857900000000001</v>
      </c>
      <c r="K109" t="str">
        <f t="shared" si="2"/>
        <v xml:space="preserve"> </v>
      </c>
    </row>
    <row r="110" spans="2:18" x14ac:dyDescent="0.25">
      <c r="B110">
        <v>55</v>
      </c>
      <c r="C110">
        <v>-1.1216196155867399</v>
      </c>
      <c r="D110">
        <v>15.811</v>
      </c>
      <c r="H110">
        <v>55</v>
      </c>
      <c r="I110">
        <v>-1.1216196155867399</v>
      </c>
      <c r="J110">
        <v>15.811</v>
      </c>
      <c r="K110" t="str">
        <f t="shared" si="2"/>
        <v>YES</v>
      </c>
      <c r="O110">
        <v>55</v>
      </c>
      <c r="P110">
        <v>-1.1216196155867399</v>
      </c>
      <c r="Q110">
        <v>15.811</v>
      </c>
      <c r="R110" t="str">
        <f t="shared" si="3"/>
        <v>YES</v>
      </c>
    </row>
    <row r="111" spans="2:18" x14ac:dyDescent="0.25">
      <c r="B111">
        <v>55</v>
      </c>
      <c r="D111">
        <v>36.299999999999997</v>
      </c>
      <c r="H111">
        <v>55</v>
      </c>
      <c r="J111">
        <v>36.299999999999997</v>
      </c>
      <c r="K111" t="str">
        <f t="shared" si="2"/>
        <v xml:space="preserve"> </v>
      </c>
      <c r="O111">
        <v>55</v>
      </c>
      <c r="Q111">
        <v>36.299999999999997</v>
      </c>
      <c r="R111" t="str">
        <f t="shared" si="3"/>
        <v xml:space="preserve"> </v>
      </c>
    </row>
    <row r="112" spans="2:18" x14ac:dyDescent="0.25">
      <c r="B112">
        <v>56</v>
      </c>
      <c r="C112">
        <v>1.2695393037301166</v>
      </c>
      <c r="D112">
        <v>49.311</v>
      </c>
      <c r="H112">
        <v>56</v>
      </c>
      <c r="I112">
        <v>1.2695393037301166</v>
      </c>
      <c r="J112">
        <v>49.311</v>
      </c>
      <c r="K112" t="str">
        <f t="shared" si="2"/>
        <v xml:space="preserve"> </v>
      </c>
      <c r="O112">
        <v>56</v>
      </c>
      <c r="P112">
        <v>1.2695393037301166</v>
      </c>
      <c r="Q112">
        <v>49.311</v>
      </c>
      <c r="R112" t="str">
        <f t="shared" si="3"/>
        <v xml:space="preserve"> </v>
      </c>
    </row>
    <row r="113" spans="2:18" x14ac:dyDescent="0.25">
      <c r="B113">
        <v>56</v>
      </c>
      <c r="D113">
        <v>12.602</v>
      </c>
      <c r="H113">
        <v>56</v>
      </c>
      <c r="J113">
        <v>12.602</v>
      </c>
      <c r="K113" t="str">
        <f t="shared" si="2"/>
        <v>YES</v>
      </c>
      <c r="O113">
        <v>56</v>
      </c>
      <c r="Q113">
        <v>12.602</v>
      </c>
      <c r="R113" t="str">
        <f t="shared" si="3"/>
        <v>YES</v>
      </c>
    </row>
    <row r="114" spans="2:18" x14ac:dyDescent="0.25">
      <c r="B114">
        <v>57</v>
      </c>
      <c r="C114">
        <v>1.0216821850930942</v>
      </c>
      <c r="D114">
        <v>14.679</v>
      </c>
      <c r="H114">
        <v>57</v>
      </c>
      <c r="I114">
        <v>1.0216821850930942</v>
      </c>
      <c r="J114">
        <v>14.679</v>
      </c>
      <c r="K114" t="str">
        <f t="shared" si="2"/>
        <v>YES</v>
      </c>
      <c r="O114">
        <v>57</v>
      </c>
      <c r="P114">
        <v>1.0216821850930942</v>
      </c>
      <c r="Q114">
        <v>14.679</v>
      </c>
      <c r="R114" t="str">
        <f t="shared" si="3"/>
        <v>YES</v>
      </c>
    </row>
    <row r="115" spans="2:18" x14ac:dyDescent="0.25">
      <c r="B115">
        <v>57</v>
      </c>
      <c r="D115">
        <v>42.930999999999997</v>
      </c>
      <c r="H115">
        <v>57</v>
      </c>
      <c r="J115">
        <v>42.930999999999997</v>
      </c>
      <c r="K115" t="str">
        <f t="shared" si="2"/>
        <v xml:space="preserve"> </v>
      </c>
      <c r="O115">
        <v>57</v>
      </c>
      <c r="Q115">
        <v>42.930999999999997</v>
      </c>
      <c r="R115" t="str">
        <f t="shared" si="3"/>
        <v xml:space="preserve"> </v>
      </c>
    </row>
    <row r="116" spans="2:18" x14ac:dyDescent="0.25">
      <c r="B116">
        <v>58</v>
      </c>
      <c r="C116">
        <v>-1.1035449798928072</v>
      </c>
      <c r="D116">
        <v>2.59</v>
      </c>
      <c r="H116">
        <v>58</v>
      </c>
      <c r="I116">
        <v>-1.1035449798928072</v>
      </c>
      <c r="J116">
        <v>2.59</v>
      </c>
      <c r="K116" t="str">
        <f t="shared" si="2"/>
        <v>YES</v>
      </c>
      <c r="O116">
        <v>58</v>
      </c>
      <c r="P116">
        <v>-1.1035449798928072</v>
      </c>
      <c r="Q116">
        <v>2.59</v>
      </c>
      <c r="R116" t="str">
        <f t="shared" si="3"/>
        <v>YES</v>
      </c>
    </row>
    <row r="117" spans="2:18" x14ac:dyDescent="0.25">
      <c r="B117">
        <v>58</v>
      </c>
      <c r="D117">
        <v>31.873999999999999</v>
      </c>
      <c r="H117">
        <v>58</v>
      </c>
      <c r="J117">
        <v>31.873999999999999</v>
      </c>
      <c r="K117" t="str">
        <f t="shared" si="2"/>
        <v xml:space="preserve"> </v>
      </c>
      <c r="O117">
        <v>58</v>
      </c>
      <c r="Q117">
        <v>31.873999999999999</v>
      </c>
      <c r="R117" t="str">
        <f t="shared" si="3"/>
        <v xml:space="preserve"> </v>
      </c>
    </row>
    <row r="118" spans="2:18" x14ac:dyDescent="0.25">
      <c r="B118">
        <v>59</v>
      </c>
      <c r="C118">
        <v>-1.0818066421980688</v>
      </c>
      <c r="D118">
        <v>15.782500000000001</v>
      </c>
      <c r="H118">
        <v>59</v>
      </c>
      <c r="I118">
        <v>-1.0818066421980688</v>
      </c>
      <c r="J118">
        <v>15.782500000000001</v>
      </c>
      <c r="K118" t="str">
        <f t="shared" si="2"/>
        <v>YES</v>
      </c>
      <c r="O118">
        <v>59</v>
      </c>
      <c r="P118">
        <v>-1.0818066421980688</v>
      </c>
      <c r="Q118">
        <v>15.782500000000001</v>
      </c>
      <c r="R118" t="str">
        <f t="shared" si="3"/>
        <v>YES</v>
      </c>
    </row>
    <row r="119" spans="2:18" x14ac:dyDescent="0.25">
      <c r="B119">
        <v>59</v>
      </c>
      <c r="D119">
        <v>44.106000000000002</v>
      </c>
      <c r="H119">
        <v>59</v>
      </c>
      <c r="J119">
        <v>44.106000000000002</v>
      </c>
      <c r="K119" t="str">
        <f t="shared" si="2"/>
        <v xml:space="preserve"> </v>
      </c>
      <c r="O119">
        <v>59</v>
      </c>
      <c r="Q119">
        <v>44.106000000000002</v>
      </c>
      <c r="R119" t="str">
        <f t="shared" si="3"/>
        <v xml:space="preserve"> </v>
      </c>
    </row>
    <row r="120" spans="2:18" x14ac:dyDescent="0.25">
      <c r="B120">
        <v>60</v>
      </c>
      <c r="C120">
        <v>1.2094387078487596</v>
      </c>
      <c r="D120">
        <v>74.358000000000004</v>
      </c>
      <c r="H120">
        <v>60</v>
      </c>
      <c r="I120">
        <v>1.2094387078487596</v>
      </c>
      <c r="J120">
        <v>74.358000000000004</v>
      </c>
      <c r="K120" t="str">
        <f t="shared" si="2"/>
        <v xml:space="preserve"> </v>
      </c>
      <c r="O120">
        <v>60</v>
      </c>
      <c r="P120">
        <v>1.2094387078487596</v>
      </c>
      <c r="Q120">
        <v>74.358000000000004</v>
      </c>
      <c r="R120" t="str">
        <f t="shared" si="3"/>
        <v xml:space="preserve"> </v>
      </c>
    </row>
    <row r="121" spans="2:18" x14ac:dyDescent="0.25">
      <c r="B121">
        <v>60</v>
      </c>
      <c r="D121">
        <v>16.738</v>
      </c>
      <c r="H121">
        <v>60</v>
      </c>
      <c r="J121">
        <v>16.738</v>
      </c>
      <c r="K121" t="str">
        <f t="shared" si="2"/>
        <v>YES</v>
      </c>
      <c r="O121">
        <v>60</v>
      </c>
      <c r="Q121">
        <v>16.738</v>
      </c>
      <c r="R121" t="str">
        <f t="shared" si="3"/>
        <v>YES</v>
      </c>
    </row>
    <row r="122" spans="2:18" x14ac:dyDescent="0.25">
      <c r="B122">
        <v>61</v>
      </c>
      <c r="C122">
        <v>-1.4206632712630087</v>
      </c>
      <c r="D122">
        <v>73.123999999999995</v>
      </c>
      <c r="H122">
        <v>61</v>
      </c>
      <c r="I122">
        <v>-1.4206632712630087</v>
      </c>
      <c r="J122">
        <v>73.123999999999995</v>
      </c>
      <c r="K122" t="str">
        <f t="shared" si="2"/>
        <v xml:space="preserve"> </v>
      </c>
    </row>
    <row r="123" spans="2:18" x14ac:dyDescent="0.25">
      <c r="B123">
        <v>61</v>
      </c>
      <c r="D123">
        <v>48.475499999999997</v>
      </c>
      <c r="H123">
        <v>61</v>
      </c>
      <c r="J123">
        <v>48.475499999999997</v>
      </c>
      <c r="K123" t="str">
        <f t="shared" si="2"/>
        <v xml:space="preserve"> </v>
      </c>
    </row>
    <row r="126" spans="2:18" x14ac:dyDescent="0.25">
      <c r="B126" t="s">
        <v>564</v>
      </c>
      <c r="C126">
        <v>0.69624234622212477</v>
      </c>
      <c r="O126" t="s">
        <v>564</v>
      </c>
      <c r="P126">
        <f>AVERAGE(P2:P125)</f>
        <v>0.37511670896969823</v>
      </c>
    </row>
    <row r="127" spans="2:18" x14ac:dyDescent="0.25">
      <c r="B127" t="s">
        <v>554</v>
      </c>
      <c r="C127">
        <v>1.1185430106201042</v>
      </c>
      <c r="O127" s="5" t="s">
        <v>554</v>
      </c>
      <c r="P127" s="5">
        <f>MEDIAN(P2:P123)</f>
        <v>1.1085218852849634</v>
      </c>
      <c r="Q127" s="5" t="s">
        <v>590</v>
      </c>
      <c r="R127" s="5"/>
    </row>
    <row r="128" spans="2:18" x14ac:dyDescent="0.25">
      <c r="B128" t="s">
        <v>565</v>
      </c>
      <c r="C128">
        <v>5.5520503510672468</v>
      </c>
      <c r="O128" t="s">
        <v>565</v>
      </c>
      <c r="P128">
        <f>MAX(P2:P123)</f>
        <v>2.4096033979475786</v>
      </c>
    </row>
    <row r="129" spans="2:16" x14ac:dyDescent="0.25">
      <c r="B129" t="s">
        <v>566</v>
      </c>
      <c r="C129">
        <v>-1.5579890491740083</v>
      </c>
      <c r="O129" t="s">
        <v>566</v>
      </c>
      <c r="P129">
        <f>MIN(P2:P123)</f>
        <v>-1.2062152644598458</v>
      </c>
    </row>
    <row r="131" spans="2:16" x14ac:dyDescent="0.25">
      <c r="B131" t="s">
        <v>567</v>
      </c>
      <c r="C131">
        <v>58</v>
      </c>
      <c r="O131" t="s">
        <v>567</v>
      </c>
      <c r="P131">
        <f>COUNT(P2:P123)</f>
        <v>15</v>
      </c>
    </row>
    <row r="132" spans="2:16" x14ac:dyDescent="0.25">
      <c r="B132" t="s">
        <v>568</v>
      </c>
      <c r="C132">
        <v>38</v>
      </c>
      <c r="O132" t="s">
        <v>568</v>
      </c>
      <c r="P132">
        <f>COUNTIF(P2:P123,"&gt;0")</f>
        <v>9</v>
      </c>
    </row>
    <row r="133" spans="2:16" x14ac:dyDescent="0.25">
      <c r="B133" t="s">
        <v>569</v>
      </c>
      <c r="C133">
        <v>20</v>
      </c>
      <c r="O133" t="s">
        <v>569</v>
      </c>
      <c r="P133">
        <f>COUNTIF(P2:P123,"&lt;0")</f>
        <v>6</v>
      </c>
    </row>
    <row r="135" spans="2:16" x14ac:dyDescent="0.25">
      <c r="B135" t="s">
        <v>570</v>
      </c>
      <c r="C135">
        <v>2.4750000000000001E-2</v>
      </c>
    </row>
    <row r="136" spans="2:16" x14ac:dyDescent="0.25">
      <c r="B136" t="s">
        <v>571</v>
      </c>
      <c r="C136">
        <v>3.2759999999999999E-4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6"/>
  <sheetViews>
    <sheetView tabSelected="1" workbookViewId="0">
      <pane xSplit="2" ySplit="1" topLeftCell="C104" activePane="bottomRight" state="frozen"/>
      <selection pane="topRight" activeCell="B1" sqref="B1"/>
      <selection pane="bottomLeft" activeCell="A2" sqref="A2"/>
      <selection pane="bottomRight" activeCell="G136" sqref="G136"/>
    </sheetView>
  </sheetViews>
  <sheetFormatPr defaultRowHeight="15" x14ac:dyDescent="0.25"/>
  <cols>
    <col min="1" max="1" width="36.7109375" bestFit="1" customWidth="1"/>
    <col min="2" max="2" width="14.42578125" bestFit="1" customWidth="1"/>
    <col min="3" max="3" width="22.5703125" bestFit="1" customWidth="1"/>
    <col min="5" max="5" width="30.5703125" bestFit="1" customWidth="1"/>
    <col min="6" max="6" width="14.42578125" bestFit="1" customWidth="1"/>
    <col min="7" max="7" width="22.5703125" bestFit="1" customWidth="1"/>
    <col min="12" max="12" width="12.85546875" bestFit="1" customWidth="1"/>
  </cols>
  <sheetData>
    <row r="1" spans="1:12" x14ac:dyDescent="0.25">
      <c r="A1" s="6" t="s">
        <v>591</v>
      </c>
      <c r="B1" t="s">
        <v>0</v>
      </c>
      <c r="C1" t="s">
        <v>559</v>
      </c>
      <c r="E1" t="s">
        <v>561</v>
      </c>
      <c r="F1" t="s">
        <v>0</v>
      </c>
      <c r="G1" t="s">
        <v>559</v>
      </c>
      <c r="I1" t="s">
        <v>560</v>
      </c>
      <c r="L1" t="s">
        <v>596</v>
      </c>
    </row>
    <row r="2" spans="1:12" x14ac:dyDescent="0.25">
      <c r="A2" s="6" t="s">
        <v>592</v>
      </c>
      <c r="B2">
        <v>1</v>
      </c>
      <c r="C2">
        <v>1.5181829902884816</v>
      </c>
      <c r="E2" s="6" t="s">
        <v>595</v>
      </c>
      <c r="F2">
        <v>1</v>
      </c>
      <c r="I2" t="s">
        <v>542</v>
      </c>
      <c r="J2" t="s">
        <v>562</v>
      </c>
      <c r="L2">
        <v>-1.5579890491740083</v>
      </c>
    </row>
    <row r="3" spans="1:12" x14ac:dyDescent="0.25">
      <c r="B3">
        <v>1</v>
      </c>
      <c r="F3">
        <v>1</v>
      </c>
      <c r="I3" t="s">
        <v>543</v>
      </c>
      <c r="J3" t="s">
        <v>563</v>
      </c>
      <c r="L3">
        <v>-1.5352969463073067</v>
      </c>
    </row>
    <row r="4" spans="1:12" x14ac:dyDescent="0.25">
      <c r="A4" s="5" t="s">
        <v>593</v>
      </c>
      <c r="B4">
        <v>2</v>
      </c>
      <c r="C4">
        <v>-1.190881918600369</v>
      </c>
      <c r="E4" s="6" t="s">
        <v>595</v>
      </c>
      <c r="F4">
        <v>2</v>
      </c>
      <c r="I4" t="s">
        <v>544</v>
      </c>
      <c r="J4" t="s">
        <v>563</v>
      </c>
      <c r="L4">
        <v>-1.4206632712630087</v>
      </c>
    </row>
    <row r="5" spans="1:12" x14ac:dyDescent="0.25">
      <c r="A5" s="5" t="s">
        <v>594</v>
      </c>
      <c r="B5">
        <v>2</v>
      </c>
      <c r="F5">
        <v>2</v>
      </c>
      <c r="L5">
        <v>-1.3630718512745705</v>
      </c>
    </row>
    <row r="6" spans="1:12" x14ac:dyDescent="0.25">
      <c r="A6" s="5" t="s">
        <v>560</v>
      </c>
      <c r="B6">
        <v>3</v>
      </c>
      <c r="C6">
        <v>1.4496039424611111</v>
      </c>
      <c r="F6">
        <v>3</v>
      </c>
      <c r="G6">
        <v>1.4496039424611111</v>
      </c>
      <c r="L6">
        <v>-1.3056347724350332</v>
      </c>
    </row>
    <row r="7" spans="1:12" x14ac:dyDescent="0.25">
      <c r="B7">
        <v>3</v>
      </c>
      <c r="F7">
        <v>3</v>
      </c>
      <c r="L7">
        <v>-1.2062152644598458</v>
      </c>
    </row>
    <row r="8" spans="1:12" x14ac:dyDescent="0.25">
      <c r="B8">
        <v>4</v>
      </c>
      <c r="C8">
        <v>-1.5352969463073067</v>
      </c>
      <c r="F8">
        <v>4</v>
      </c>
      <c r="G8">
        <v>-1.5352969463073067</v>
      </c>
      <c r="L8">
        <v>-1.1769151886147367</v>
      </c>
    </row>
    <row r="9" spans="1:12" x14ac:dyDescent="0.25">
      <c r="B9">
        <v>4</v>
      </c>
      <c r="F9">
        <v>4</v>
      </c>
      <c r="L9">
        <v>-1.1216196155867399</v>
      </c>
    </row>
    <row r="10" spans="1:12" x14ac:dyDescent="0.25">
      <c r="B10">
        <v>5</v>
      </c>
      <c r="C10">
        <v>1.7461095499635644</v>
      </c>
      <c r="F10">
        <v>5</v>
      </c>
      <c r="G10">
        <v>1.7461095499635644</v>
      </c>
      <c r="L10">
        <v>-1.1035449798928072</v>
      </c>
    </row>
    <row r="11" spans="1:12" x14ac:dyDescent="0.25">
      <c r="B11">
        <v>5</v>
      </c>
      <c r="F11">
        <v>5</v>
      </c>
      <c r="L11">
        <v>-1.0818066421980688</v>
      </c>
    </row>
    <row r="12" spans="1:12" x14ac:dyDescent="0.25">
      <c r="B12">
        <v>6</v>
      </c>
      <c r="C12">
        <v>5.5520503510672468</v>
      </c>
      <c r="F12">
        <v>6</v>
      </c>
      <c r="G12">
        <v>5.5520503510672468</v>
      </c>
      <c r="L12">
        <v>-1.0751180586564399</v>
      </c>
    </row>
    <row r="13" spans="1:12" x14ac:dyDescent="0.25">
      <c r="B13">
        <v>6</v>
      </c>
      <c r="F13">
        <v>6</v>
      </c>
      <c r="L13">
        <v>-1.0715654054537311</v>
      </c>
    </row>
    <row r="14" spans="1:12" x14ac:dyDescent="0.25">
      <c r="B14">
        <v>7</v>
      </c>
      <c r="C14">
        <v>1.1132267841763321</v>
      </c>
      <c r="F14">
        <v>7</v>
      </c>
      <c r="G14">
        <v>1.1132267841763321</v>
      </c>
      <c r="L14">
        <v>-1.0637225607806895</v>
      </c>
    </row>
    <row r="15" spans="1:12" x14ac:dyDescent="0.25">
      <c r="B15">
        <v>7</v>
      </c>
      <c r="F15">
        <v>7</v>
      </c>
      <c r="L15">
        <v>-1.0474250375004539</v>
      </c>
    </row>
    <row r="16" spans="1:12" x14ac:dyDescent="0.25">
      <c r="B16">
        <v>8</v>
      </c>
      <c r="C16">
        <v>2.5490783014520999</v>
      </c>
      <c r="F16">
        <v>8</v>
      </c>
      <c r="G16">
        <v>2.5490783014520999</v>
      </c>
      <c r="L16">
        <v>-1.0409941428055596</v>
      </c>
    </row>
    <row r="17" spans="2:12" x14ac:dyDescent="0.25">
      <c r="B17">
        <v>8</v>
      </c>
      <c r="F17">
        <v>8</v>
      </c>
      <c r="L17">
        <v>-1.0140010750535979</v>
      </c>
    </row>
    <row r="18" spans="2:12" x14ac:dyDescent="0.25">
      <c r="B18">
        <v>9</v>
      </c>
      <c r="C18">
        <v>1.8388239416996999</v>
      </c>
      <c r="F18">
        <v>9</v>
      </c>
      <c r="G18">
        <v>1.8388239416996999</v>
      </c>
      <c r="L18">
        <v>-1.0060717607021628</v>
      </c>
    </row>
    <row r="19" spans="2:12" x14ac:dyDescent="0.25">
      <c r="B19">
        <v>9</v>
      </c>
      <c r="F19">
        <v>9</v>
      </c>
      <c r="L19">
        <v>-0.31459881789860067</v>
      </c>
    </row>
    <row r="20" spans="2:12" x14ac:dyDescent="0.25">
      <c r="B20">
        <v>10</v>
      </c>
      <c r="C20">
        <v>1.2312552010099285</v>
      </c>
      <c r="F20">
        <v>10</v>
      </c>
      <c r="G20">
        <v>1.2312552010099285</v>
      </c>
      <c r="L20">
        <v>-5.5006499606548021E-3</v>
      </c>
    </row>
    <row r="21" spans="2:12" x14ac:dyDescent="0.25">
      <c r="B21">
        <v>10</v>
      </c>
      <c r="F21">
        <v>10</v>
      </c>
      <c r="L21">
        <v>1.00506380801179</v>
      </c>
    </row>
    <row r="22" spans="2:12" x14ac:dyDescent="0.25">
      <c r="B22">
        <v>11</v>
      </c>
      <c r="C22">
        <v>2.7627869721402778</v>
      </c>
      <c r="F22">
        <v>11</v>
      </c>
      <c r="G22">
        <v>2.7627869721402778</v>
      </c>
      <c r="L22">
        <v>1.0173103858805088</v>
      </c>
    </row>
    <row r="23" spans="2:12" x14ac:dyDescent="0.25">
      <c r="B23">
        <v>11</v>
      </c>
      <c r="F23">
        <v>11</v>
      </c>
      <c r="L23">
        <v>1.0216821850930942</v>
      </c>
    </row>
    <row r="24" spans="2:12" x14ac:dyDescent="0.25">
      <c r="B24">
        <v>12</v>
      </c>
      <c r="C24">
        <v>1.5682001949594941</v>
      </c>
      <c r="F24">
        <v>12</v>
      </c>
      <c r="G24">
        <v>1.5682001949594941</v>
      </c>
      <c r="L24">
        <v>1.0430285619932909</v>
      </c>
    </row>
    <row r="25" spans="2:12" x14ac:dyDescent="0.25">
      <c r="B25">
        <v>12</v>
      </c>
      <c r="F25">
        <v>12</v>
      </c>
      <c r="L25">
        <v>1.0747035194402257</v>
      </c>
    </row>
    <row r="26" spans="2:12" x14ac:dyDescent="0.25">
      <c r="B26">
        <v>13</v>
      </c>
      <c r="C26">
        <v>-1.1769151886147367</v>
      </c>
      <c r="F26">
        <v>13</v>
      </c>
      <c r="G26">
        <v>-1.1769151886147367</v>
      </c>
      <c r="L26">
        <v>1.083394416157887</v>
      </c>
    </row>
    <row r="27" spans="2:12" x14ac:dyDescent="0.25">
      <c r="B27">
        <v>13</v>
      </c>
      <c r="F27">
        <v>13</v>
      </c>
      <c r="L27">
        <v>1.1085218852849634</v>
      </c>
    </row>
    <row r="28" spans="2:12" x14ac:dyDescent="0.25">
      <c r="B28">
        <v>14</v>
      </c>
      <c r="C28">
        <v>2.4096033979475786</v>
      </c>
      <c r="F28">
        <v>14</v>
      </c>
      <c r="G28">
        <v>2.4096033979475786</v>
      </c>
      <c r="L28">
        <v>1.1111769569620382</v>
      </c>
    </row>
    <row r="29" spans="2:12" x14ac:dyDescent="0.25">
      <c r="B29">
        <v>14</v>
      </c>
      <c r="F29">
        <v>14</v>
      </c>
      <c r="L29">
        <v>1.1132267841763321</v>
      </c>
    </row>
    <row r="30" spans="2:12" x14ac:dyDescent="0.25">
      <c r="B30">
        <v>15</v>
      </c>
      <c r="C30">
        <v>1.5810369923699554</v>
      </c>
      <c r="F30">
        <v>15</v>
      </c>
      <c r="G30">
        <v>1.5810369923699554</v>
      </c>
      <c r="L30">
        <v>1.1238592370638765</v>
      </c>
    </row>
    <row r="31" spans="2:12" x14ac:dyDescent="0.25">
      <c r="B31">
        <v>15</v>
      </c>
      <c r="F31">
        <v>15</v>
      </c>
      <c r="L31">
        <v>1.125003746991506</v>
      </c>
    </row>
    <row r="32" spans="2:12" x14ac:dyDescent="0.25">
      <c r="B32">
        <v>16</v>
      </c>
      <c r="C32">
        <v>2.6262123731467097</v>
      </c>
      <c r="F32">
        <v>16</v>
      </c>
      <c r="G32">
        <v>2.6262123731467097</v>
      </c>
      <c r="L32">
        <v>1.1663011686642477</v>
      </c>
    </row>
    <row r="33" spans="2:12" x14ac:dyDescent="0.25">
      <c r="B33">
        <v>16</v>
      </c>
      <c r="F33">
        <v>16</v>
      </c>
      <c r="L33">
        <v>1.2094387078487596</v>
      </c>
    </row>
    <row r="34" spans="2:12" x14ac:dyDescent="0.25">
      <c r="B34">
        <v>17</v>
      </c>
      <c r="C34">
        <v>-1.0637225607806895</v>
      </c>
      <c r="F34">
        <v>17</v>
      </c>
      <c r="G34">
        <v>-1.0637225607806895</v>
      </c>
      <c r="L34">
        <v>1.2148968053535898</v>
      </c>
    </row>
    <row r="35" spans="2:12" x14ac:dyDescent="0.25">
      <c r="B35">
        <v>17</v>
      </c>
      <c r="F35">
        <v>17</v>
      </c>
      <c r="L35">
        <v>1.2312552010099285</v>
      </c>
    </row>
    <row r="36" spans="2:12" x14ac:dyDescent="0.25">
      <c r="B36">
        <v>18</v>
      </c>
      <c r="C36">
        <v>1.3311216825756074</v>
      </c>
      <c r="E36" t="s">
        <v>542</v>
      </c>
      <c r="F36">
        <v>18</v>
      </c>
      <c r="G36">
        <f>(C36+C48)/2</f>
        <v>-0.31459881789860067</v>
      </c>
      <c r="L36">
        <v>1.243349117078707</v>
      </c>
    </row>
    <row r="37" spans="2:12" x14ac:dyDescent="0.25">
      <c r="B37">
        <v>18</v>
      </c>
      <c r="F37">
        <v>18</v>
      </c>
      <c r="L37">
        <v>1.2695393037301166</v>
      </c>
    </row>
    <row r="38" spans="2:12" x14ac:dyDescent="0.25">
      <c r="B38">
        <v>19</v>
      </c>
      <c r="C38">
        <v>1.00506380801179</v>
      </c>
      <c r="F38">
        <v>19</v>
      </c>
      <c r="G38">
        <v>1.00506380801179</v>
      </c>
      <c r="L38">
        <v>1.2702960830140857</v>
      </c>
    </row>
    <row r="39" spans="2:12" x14ac:dyDescent="0.25">
      <c r="B39">
        <v>19</v>
      </c>
      <c r="F39">
        <v>19</v>
      </c>
      <c r="L39">
        <v>1.2749005917389744</v>
      </c>
    </row>
    <row r="40" spans="2:12" x14ac:dyDescent="0.25">
      <c r="B40">
        <v>20</v>
      </c>
      <c r="C40">
        <v>1.6482549934130204</v>
      </c>
      <c r="F40">
        <v>20</v>
      </c>
      <c r="G40">
        <v>1.6482549934130204</v>
      </c>
      <c r="L40">
        <v>1.3262967147252638</v>
      </c>
    </row>
    <row r="41" spans="2:12" x14ac:dyDescent="0.25">
      <c r="B41">
        <v>20</v>
      </c>
      <c r="F41">
        <v>20</v>
      </c>
      <c r="L41">
        <v>1.4496039424611111</v>
      </c>
    </row>
    <row r="42" spans="2:12" x14ac:dyDescent="0.25">
      <c r="B42">
        <v>21</v>
      </c>
      <c r="C42">
        <v>1.1238592370638765</v>
      </c>
      <c r="F42">
        <v>21</v>
      </c>
      <c r="G42">
        <v>1.1238592370638765</v>
      </c>
      <c r="L42">
        <v>1.5682001949594941</v>
      </c>
    </row>
    <row r="43" spans="2:12" x14ac:dyDescent="0.25">
      <c r="B43">
        <v>21</v>
      </c>
      <c r="F43">
        <v>21</v>
      </c>
      <c r="L43">
        <v>1.5810369923699554</v>
      </c>
    </row>
    <row r="44" spans="2:12" x14ac:dyDescent="0.25">
      <c r="B44">
        <v>22</v>
      </c>
      <c r="C44">
        <v>-1.0409941428055596</v>
      </c>
      <c r="F44">
        <v>22</v>
      </c>
      <c r="G44">
        <v>-1.0409941428055596</v>
      </c>
      <c r="L44">
        <v>1.6482549934130204</v>
      </c>
    </row>
    <row r="45" spans="2:12" x14ac:dyDescent="0.25">
      <c r="B45">
        <v>22</v>
      </c>
      <c r="F45">
        <v>22</v>
      </c>
      <c r="L45">
        <v>1.6813766467200701</v>
      </c>
    </row>
    <row r="46" spans="2:12" x14ac:dyDescent="0.25">
      <c r="B46">
        <v>23</v>
      </c>
      <c r="C46">
        <v>1.2148968053535898</v>
      </c>
      <c r="F46">
        <v>23</v>
      </c>
      <c r="G46">
        <v>1.2148968053535898</v>
      </c>
      <c r="L46">
        <v>1.7461095499635644</v>
      </c>
    </row>
    <row r="47" spans="2:12" x14ac:dyDescent="0.25">
      <c r="B47">
        <v>23</v>
      </c>
      <c r="F47">
        <v>23</v>
      </c>
      <c r="L47">
        <v>1.8388239416996999</v>
      </c>
    </row>
    <row r="48" spans="2:12" x14ac:dyDescent="0.25">
      <c r="B48">
        <v>24</v>
      </c>
      <c r="C48">
        <v>-1.9603193183728087</v>
      </c>
      <c r="E48" t="s">
        <v>542</v>
      </c>
      <c r="F48">
        <v>24</v>
      </c>
      <c r="L48">
        <v>1.8830226096262008</v>
      </c>
    </row>
    <row r="49" spans="2:12" x14ac:dyDescent="0.25">
      <c r="B49">
        <v>24</v>
      </c>
      <c r="F49">
        <v>24</v>
      </c>
      <c r="L49">
        <v>1.9235527778145971</v>
      </c>
    </row>
    <row r="50" spans="2:12" x14ac:dyDescent="0.25">
      <c r="B50">
        <v>25</v>
      </c>
      <c r="C50">
        <v>-1.3630718512745705</v>
      </c>
      <c r="F50">
        <v>25</v>
      </c>
      <c r="G50">
        <v>-1.3630718512745705</v>
      </c>
      <c r="L50">
        <v>1.9886121113836084</v>
      </c>
    </row>
    <row r="51" spans="2:12" x14ac:dyDescent="0.25">
      <c r="B51">
        <v>25</v>
      </c>
      <c r="F51">
        <v>25</v>
      </c>
      <c r="L51">
        <v>2.1404461606163205</v>
      </c>
    </row>
    <row r="52" spans="2:12" x14ac:dyDescent="0.25">
      <c r="B52">
        <v>26</v>
      </c>
      <c r="C52">
        <v>2.1404461606163205</v>
      </c>
      <c r="F52">
        <v>26</v>
      </c>
      <c r="G52">
        <v>2.1404461606163205</v>
      </c>
      <c r="L52">
        <v>2.1844936022123957</v>
      </c>
    </row>
    <row r="53" spans="2:12" x14ac:dyDescent="0.25">
      <c r="B53">
        <v>26</v>
      </c>
      <c r="F53">
        <v>26</v>
      </c>
      <c r="L53">
        <v>2.4096033979475786</v>
      </c>
    </row>
    <row r="54" spans="2:12" x14ac:dyDescent="0.25">
      <c r="B54">
        <v>27</v>
      </c>
      <c r="C54">
        <v>-1.1185987859624678</v>
      </c>
      <c r="E54" t="s">
        <v>544</v>
      </c>
      <c r="F54">
        <v>27</v>
      </c>
      <c r="G54">
        <f>(C54+C88)/2</f>
        <v>-5.5006499606548021E-3</v>
      </c>
      <c r="L54">
        <v>2.5490783014520999</v>
      </c>
    </row>
    <row r="55" spans="2:12" x14ac:dyDescent="0.25">
      <c r="B55">
        <v>27</v>
      </c>
      <c r="F55">
        <v>27</v>
      </c>
      <c r="L55">
        <v>2.6262123731467097</v>
      </c>
    </row>
    <row r="56" spans="2:12" x14ac:dyDescent="0.25">
      <c r="B56">
        <v>28</v>
      </c>
      <c r="C56">
        <v>1.9235527778145971</v>
      </c>
      <c r="F56">
        <v>28</v>
      </c>
      <c r="G56">
        <v>1.9235527778145971</v>
      </c>
      <c r="L56">
        <v>2.7627869721402778</v>
      </c>
    </row>
    <row r="57" spans="2:12" x14ac:dyDescent="0.25">
      <c r="B57">
        <v>28</v>
      </c>
      <c r="F57">
        <v>28</v>
      </c>
      <c r="L57">
        <v>5.5520503510672468</v>
      </c>
    </row>
    <row r="58" spans="2:12" x14ac:dyDescent="0.25">
      <c r="B58">
        <v>29</v>
      </c>
      <c r="C58">
        <v>-1.002425732874195</v>
      </c>
      <c r="E58" t="s">
        <v>543</v>
      </c>
      <c r="F58">
        <v>29</v>
      </c>
      <c r="G58">
        <f>(C58+C60)/2</f>
        <v>-1.0751180586564399</v>
      </c>
    </row>
    <row r="59" spans="2:12" x14ac:dyDescent="0.25">
      <c r="B59">
        <v>29</v>
      </c>
      <c r="F59">
        <v>29</v>
      </c>
    </row>
    <row r="60" spans="2:12" x14ac:dyDescent="0.25">
      <c r="B60">
        <v>30</v>
      </c>
      <c r="C60">
        <v>-1.1478103844386849</v>
      </c>
      <c r="E60" t="s">
        <v>543</v>
      </c>
      <c r="F60">
        <v>30</v>
      </c>
    </row>
    <row r="61" spans="2:12" x14ac:dyDescent="0.25">
      <c r="B61">
        <v>30</v>
      </c>
      <c r="F61">
        <v>30</v>
      </c>
    </row>
    <row r="62" spans="2:12" x14ac:dyDescent="0.25">
      <c r="B62">
        <v>31</v>
      </c>
      <c r="C62">
        <v>-1.0715654054537311</v>
      </c>
      <c r="F62">
        <v>31</v>
      </c>
      <c r="G62">
        <v>-1.0715654054537311</v>
      </c>
    </row>
    <row r="63" spans="2:12" x14ac:dyDescent="0.25">
      <c r="B63">
        <v>31</v>
      </c>
      <c r="F63">
        <v>31</v>
      </c>
    </row>
    <row r="64" spans="2:12" x14ac:dyDescent="0.25">
      <c r="B64">
        <v>32</v>
      </c>
      <c r="C64">
        <v>1.6813766467200701</v>
      </c>
      <c r="F64">
        <v>32</v>
      </c>
      <c r="G64">
        <v>1.6813766467200701</v>
      </c>
    </row>
    <row r="65" spans="2:7" x14ac:dyDescent="0.25">
      <c r="B65">
        <v>32</v>
      </c>
      <c r="F65">
        <v>32</v>
      </c>
    </row>
    <row r="66" spans="2:7" x14ac:dyDescent="0.25">
      <c r="B66">
        <v>33</v>
      </c>
      <c r="C66">
        <v>1.3262967147252638</v>
      </c>
      <c r="F66">
        <v>33</v>
      </c>
      <c r="G66">
        <v>1.3262967147252638</v>
      </c>
    </row>
    <row r="67" spans="2:7" x14ac:dyDescent="0.25">
      <c r="B67">
        <v>33</v>
      </c>
      <c r="F67">
        <v>33</v>
      </c>
    </row>
    <row r="68" spans="2:7" x14ac:dyDescent="0.25">
      <c r="B68">
        <v>34</v>
      </c>
      <c r="C68">
        <v>1.125003746991506</v>
      </c>
      <c r="F68">
        <v>34</v>
      </c>
      <c r="G68">
        <v>1.125003746991506</v>
      </c>
    </row>
    <row r="69" spans="2:7" x14ac:dyDescent="0.25">
      <c r="B69">
        <v>34</v>
      </c>
      <c r="F69">
        <v>34</v>
      </c>
    </row>
    <row r="70" spans="2:7" x14ac:dyDescent="0.25">
      <c r="B70">
        <v>35</v>
      </c>
      <c r="C70">
        <v>1.083394416157887</v>
      </c>
      <c r="F70">
        <v>35</v>
      </c>
      <c r="G70">
        <v>1.083394416157887</v>
      </c>
    </row>
    <row r="71" spans="2:7" x14ac:dyDescent="0.25">
      <c r="B71">
        <v>35</v>
      </c>
      <c r="F71">
        <v>35</v>
      </c>
    </row>
    <row r="72" spans="2:7" x14ac:dyDescent="0.25">
      <c r="B72">
        <v>36</v>
      </c>
      <c r="C72">
        <v>1.2749005917389744</v>
      </c>
      <c r="F72">
        <v>36</v>
      </c>
      <c r="G72">
        <v>1.2749005917389744</v>
      </c>
    </row>
    <row r="73" spans="2:7" x14ac:dyDescent="0.25">
      <c r="B73">
        <v>36</v>
      </c>
      <c r="F73">
        <v>36</v>
      </c>
    </row>
    <row r="74" spans="2:7" x14ac:dyDescent="0.25">
      <c r="B74">
        <v>37</v>
      </c>
      <c r="C74">
        <v>1.1663011686642477</v>
      </c>
      <c r="F74">
        <v>37</v>
      </c>
      <c r="G74">
        <v>1.1663011686642477</v>
      </c>
    </row>
    <row r="75" spans="2:7" x14ac:dyDescent="0.25">
      <c r="B75">
        <v>37</v>
      </c>
      <c r="F75">
        <v>37</v>
      </c>
    </row>
    <row r="76" spans="2:7" x14ac:dyDescent="0.25">
      <c r="B76">
        <v>38</v>
      </c>
      <c r="C76">
        <v>1.9886121113836084</v>
      </c>
      <c r="F76">
        <v>38</v>
      </c>
      <c r="G76">
        <v>1.9886121113836084</v>
      </c>
    </row>
    <row r="77" spans="2:7" x14ac:dyDescent="0.25">
      <c r="B77">
        <v>38</v>
      </c>
      <c r="F77">
        <v>38</v>
      </c>
    </row>
    <row r="78" spans="2:7" x14ac:dyDescent="0.25">
      <c r="B78">
        <v>39</v>
      </c>
      <c r="C78">
        <v>2.1844936022123957</v>
      </c>
      <c r="F78">
        <v>39</v>
      </c>
      <c r="G78">
        <v>2.1844936022123957</v>
      </c>
    </row>
    <row r="79" spans="2:7" x14ac:dyDescent="0.25">
      <c r="B79">
        <v>39</v>
      </c>
      <c r="F79">
        <v>39</v>
      </c>
    </row>
    <row r="80" spans="2:7" x14ac:dyDescent="0.25">
      <c r="B80">
        <v>40</v>
      </c>
      <c r="C80">
        <v>1.1111769569620382</v>
      </c>
      <c r="F80">
        <v>40</v>
      </c>
      <c r="G80">
        <v>1.1111769569620382</v>
      </c>
    </row>
    <row r="81" spans="2:7" x14ac:dyDescent="0.25">
      <c r="B81">
        <v>40</v>
      </c>
      <c r="F81">
        <v>40</v>
      </c>
    </row>
    <row r="82" spans="2:7" x14ac:dyDescent="0.25">
      <c r="B82">
        <v>41</v>
      </c>
      <c r="C82">
        <v>1.243349117078707</v>
      </c>
      <c r="F82">
        <v>41</v>
      </c>
      <c r="G82">
        <v>1.243349117078707</v>
      </c>
    </row>
    <row r="83" spans="2:7" x14ac:dyDescent="0.25">
      <c r="B83">
        <v>41</v>
      </c>
      <c r="F83">
        <v>41</v>
      </c>
    </row>
    <row r="84" spans="2:7" x14ac:dyDescent="0.25">
      <c r="B84">
        <v>42</v>
      </c>
      <c r="C84">
        <v>1.0173103858805088</v>
      </c>
      <c r="F84">
        <v>42</v>
      </c>
      <c r="G84">
        <v>1.0173103858805088</v>
      </c>
    </row>
    <row r="85" spans="2:7" x14ac:dyDescent="0.25">
      <c r="B85">
        <v>42</v>
      </c>
      <c r="F85">
        <v>42</v>
      </c>
    </row>
    <row r="86" spans="2:7" x14ac:dyDescent="0.25">
      <c r="B86">
        <v>43</v>
      </c>
      <c r="C86">
        <v>-1.3056347724350332</v>
      </c>
      <c r="F86">
        <v>43</v>
      </c>
      <c r="G86">
        <v>-1.3056347724350332</v>
      </c>
    </row>
    <row r="87" spans="2:7" x14ac:dyDescent="0.25">
      <c r="B87">
        <v>43</v>
      </c>
      <c r="F87">
        <v>43</v>
      </c>
    </row>
    <row r="88" spans="2:7" x14ac:dyDescent="0.25">
      <c r="B88">
        <v>44</v>
      </c>
      <c r="C88">
        <v>1.1075974860411582</v>
      </c>
      <c r="E88" t="s">
        <v>544</v>
      </c>
      <c r="F88">
        <v>44</v>
      </c>
    </row>
    <row r="89" spans="2:7" x14ac:dyDescent="0.25">
      <c r="B89">
        <v>44</v>
      </c>
      <c r="F89">
        <v>44</v>
      </c>
    </row>
    <row r="90" spans="2:7" x14ac:dyDescent="0.25">
      <c r="B90">
        <v>45</v>
      </c>
      <c r="C90">
        <v>-1.2062152644598458</v>
      </c>
      <c r="F90">
        <v>45</v>
      </c>
      <c r="G90">
        <v>-1.2062152644598458</v>
      </c>
    </row>
    <row r="91" spans="2:7" x14ac:dyDescent="0.25">
      <c r="B91">
        <v>45</v>
      </c>
      <c r="F91">
        <v>45</v>
      </c>
    </row>
    <row r="92" spans="2:7" x14ac:dyDescent="0.25">
      <c r="B92">
        <v>46</v>
      </c>
      <c r="C92">
        <v>1.8830226096262008</v>
      </c>
      <c r="F92">
        <v>46</v>
      </c>
      <c r="G92">
        <v>1.8830226096262008</v>
      </c>
    </row>
    <row r="93" spans="2:7" x14ac:dyDescent="0.25">
      <c r="B93">
        <v>46</v>
      </c>
      <c r="F93">
        <v>46</v>
      </c>
    </row>
    <row r="94" spans="2:7" x14ac:dyDescent="0.25">
      <c r="B94">
        <v>47</v>
      </c>
      <c r="C94">
        <v>-1.0140010750535979</v>
      </c>
      <c r="F94">
        <v>47</v>
      </c>
      <c r="G94">
        <v>-1.0140010750535979</v>
      </c>
    </row>
    <row r="95" spans="2:7" x14ac:dyDescent="0.25">
      <c r="B95">
        <v>47</v>
      </c>
      <c r="F95">
        <v>47</v>
      </c>
    </row>
    <row r="96" spans="2:7" x14ac:dyDescent="0.25">
      <c r="B96">
        <v>48</v>
      </c>
      <c r="C96">
        <v>-1.0060717607021628</v>
      </c>
      <c r="F96">
        <v>48</v>
      </c>
      <c r="G96">
        <v>-1.0060717607021628</v>
      </c>
    </row>
    <row r="97" spans="2:7" x14ac:dyDescent="0.25">
      <c r="B97">
        <v>48</v>
      </c>
      <c r="F97">
        <v>48</v>
      </c>
    </row>
    <row r="98" spans="2:7" x14ac:dyDescent="0.25">
      <c r="B98">
        <v>49</v>
      </c>
      <c r="C98">
        <v>-1.5579890491740083</v>
      </c>
      <c r="F98">
        <v>49</v>
      </c>
      <c r="G98">
        <v>-1.5579890491740083</v>
      </c>
    </row>
    <row r="99" spans="2:7" x14ac:dyDescent="0.25">
      <c r="B99">
        <v>49</v>
      </c>
      <c r="F99">
        <v>49</v>
      </c>
    </row>
    <row r="100" spans="2:7" x14ac:dyDescent="0.25">
      <c r="B100">
        <v>50</v>
      </c>
      <c r="C100">
        <v>1.1085218852849634</v>
      </c>
      <c r="F100">
        <v>50</v>
      </c>
      <c r="G100">
        <v>1.1085218852849634</v>
      </c>
    </row>
    <row r="101" spans="2:7" x14ac:dyDescent="0.25">
      <c r="B101">
        <v>50</v>
      </c>
      <c r="F101">
        <v>50</v>
      </c>
    </row>
    <row r="102" spans="2:7" x14ac:dyDescent="0.25">
      <c r="B102">
        <v>51</v>
      </c>
      <c r="C102">
        <v>1.0747035194402257</v>
      </c>
      <c r="F102">
        <v>51</v>
      </c>
      <c r="G102">
        <v>1.0747035194402257</v>
      </c>
    </row>
    <row r="103" spans="2:7" x14ac:dyDescent="0.25">
      <c r="B103">
        <v>51</v>
      </c>
      <c r="F103">
        <v>51</v>
      </c>
    </row>
    <row r="104" spans="2:7" x14ac:dyDescent="0.25">
      <c r="B104">
        <v>52</v>
      </c>
      <c r="C104">
        <v>1.0430285619932909</v>
      </c>
      <c r="F104">
        <v>52</v>
      </c>
      <c r="G104">
        <v>1.0430285619932909</v>
      </c>
    </row>
    <row r="105" spans="2:7" x14ac:dyDescent="0.25">
      <c r="B105">
        <v>52</v>
      </c>
      <c r="F105">
        <v>52</v>
      </c>
    </row>
    <row r="106" spans="2:7" x14ac:dyDescent="0.25">
      <c r="B106">
        <v>53</v>
      </c>
      <c r="C106">
        <v>1.2702960830140857</v>
      </c>
      <c r="F106">
        <v>53</v>
      </c>
      <c r="G106">
        <v>1.2702960830140857</v>
      </c>
    </row>
    <row r="107" spans="2:7" x14ac:dyDescent="0.25">
      <c r="B107">
        <v>53</v>
      </c>
      <c r="F107">
        <v>53</v>
      </c>
    </row>
    <row r="108" spans="2:7" x14ac:dyDescent="0.25">
      <c r="B108">
        <v>54</v>
      </c>
      <c r="C108">
        <v>-1.0474250375004539</v>
      </c>
      <c r="F108">
        <v>54</v>
      </c>
      <c r="G108">
        <v>-1.0474250375004539</v>
      </c>
    </row>
    <row r="109" spans="2:7" x14ac:dyDescent="0.25">
      <c r="B109">
        <v>54</v>
      </c>
      <c r="F109">
        <v>54</v>
      </c>
    </row>
    <row r="110" spans="2:7" x14ac:dyDescent="0.25">
      <c r="B110">
        <v>55</v>
      </c>
      <c r="C110">
        <v>-1.1216196155867399</v>
      </c>
      <c r="F110">
        <v>55</v>
      </c>
      <c r="G110">
        <v>-1.1216196155867399</v>
      </c>
    </row>
    <row r="111" spans="2:7" x14ac:dyDescent="0.25">
      <c r="B111">
        <v>55</v>
      </c>
      <c r="F111">
        <v>55</v>
      </c>
    </row>
    <row r="112" spans="2:7" x14ac:dyDescent="0.25">
      <c r="B112">
        <v>56</v>
      </c>
      <c r="C112">
        <v>1.2695393037301166</v>
      </c>
      <c r="F112">
        <v>56</v>
      </c>
      <c r="G112">
        <v>1.2695393037301166</v>
      </c>
    </row>
    <row r="113" spans="2:7" x14ac:dyDescent="0.25">
      <c r="B113">
        <v>56</v>
      </c>
      <c r="F113">
        <v>56</v>
      </c>
    </row>
    <row r="114" spans="2:7" x14ac:dyDescent="0.25">
      <c r="B114">
        <v>57</v>
      </c>
      <c r="C114">
        <v>1.0216821850930942</v>
      </c>
      <c r="F114">
        <v>57</v>
      </c>
      <c r="G114">
        <v>1.0216821850930942</v>
      </c>
    </row>
    <row r="115" spans="2:7" x14ac:dyDescent="0.25">
      <c r="B115">
        <v>57</v>
      </c>
      <c r="F115">
        <v>57</v>
      </c>
    </row>
    <row r="116" spans="2:7" x14ac:dyDescent="0.25">
      <c r="B116">
        <v>58</v>
      </c>
      <c r="C116">
        <v>-1.1035449798928072</v>
      </c>
      <c r="F116">
        <v>58</v>
      </c>
      <c r="G116">
        <v>-1.1035449798928072</v>
      </c>
    </row>
    <row r="117" spans="2:7" x14ac:dyDescent="0.25">
      <c r="B117">
        <v>58</v>
      </c>
      <c r="F117">
        <v>58</v>
      </c>
    </row>
    <row r="118" spans="2:7" x14ac:dyDescent="0.25">
      <c r="B118">
        <v>59</v>
      </c>
      <c r="C118">
        <v>-1.0818066421980688</v>
      </c>
      <c r="F118">
        <v>59</v>
      </c>
      <c r="G118">
        <v>-1.0818066421980688</v>
      </c>
    </row>
    <row r="119" spans="2:7" x14ac:dyDescent="0.25">
      <c r="B119">
        <v>59</v>
      </c>
      <c r="F119">
        <v>59</v>
      </c>
    </row>
    <row r="120" spans="2:7" x14ac:dyDescent="0.25">
      <c r="B120">
        <v>60</v>
      </c>
      <c r="C120">
        <v>1.2094387078487596</v>
      </c>
      <c r="F120">
        <v>60</v>
      </c>
      <c r="G120">
        <v>1.2094387078487596</v>
      </c>
    </row>
    <row r="121" spans="2:7" x14ac:dyDescent="0.25">
      <c r="B121">
        <v>60</v>
      </c>
      <c r="F121">
        <v>60</v>
      </c>
    </row>
    <row r="122" spans="2:7" x14ac:dyDescent="0.25">
      <c r="B122">
        <v>61</v>
      </c>
      <c r="C122">
        <v>-1.4206632712630087</v>
      </c>
      <c r="F122">
        <v>61</v>
      </c>
      <c r="G122">
        <v>-1.4206632712630087</v>
      </c>
    </row>
    <row r="123" spans="2:7" x14ac:dyDescent="0.25">
      <c r="B123">
        <v>61</v>
      </c>
      <c r="F123">
        <v>61</v>
      </c>
    </row>
    <row r="126" spans="2:7" x14ac:dyDescent="0.25">
      <c r="F126" s="5" t="s">
        <v>564</v>
      </c>
      <c r="G126" s="5">
        <f>AVERAGE(G2:G125)</f>
        <v>0.71526348230705583</v>
      </c>
    </row>
    <row r="127" spans="2:7" x14ac:dyDescent="0.25">
      <c r="F127" s="5" t="s">
        <v>554</v>
      </c>
      <c r="G127" s="5">
        <f>MEDIAN(G2:G123)</f>
        <v>1.1185430106201042</v>
      </c>
    </row>
    <row r="128" spans="2:7" x14ac:dyDescent="0.25">
      <c r="F128" s="5" t="s">
        <v>565</v>
      </c>
      <c r="G128" s="5">
        <f>MAX(G2:G123)</f>
        <v>5.5520503510672468</v>
      </c>
    </row>
    <row r="129" spans="6:7" x14ac:dyDescent="0.25">
      <c r="F129" s="5" t="s">
        <v>566</v>
      </c>
      <c r="G129" s="5">
        <f>MIN(G2:G123)</f>
        <v>-1.5579890491740083</v>
      </c>
    </row>
    <row r="130" spans="6:7" x14ac:dyDescent="0.25">
      <c r="F130" s="5"/>
      <c r="G130" s="5"/>
    </row>
    <row r="131" spans="6:7" x14ac:dyDescent="0.25">
      <c r="F131" s="5" t="s">
        <v>567</v>
      </c>
      <c r="G131" s="5">
        <f>COUNT(G2:G123)</f>
        <v>56</v>
      </c>
    </row>
    <row r="132" spans="6:7" x14ac:dyDescent="0.25">
      <c r="F132" s="5" t="s">
        <v>568</v>
      </c>
      <c r="G132" s="5">
        <f>COUNTIF(G2:G123,"&gt;0")</f>
        <v>37</v>
      </c>
    </row>
    <row r="133" spans="6:7" x14ac:dyDescent="0.25">
      <c r="F133" s="5" t="s">
        <v>569</v>
      </c>
      <c r="G133" s="5">
        <f>COUNTIF(G2:G123,"&lt;0")</f>
        <v>19</v>
      </c>
    </row>
    <row r="134" spans="6:7" x14ac:dyDescent="0.25">
      <c r="F134" s="5"/>
      <c r="G134" s="5"/>
    </row>
    <row r="135" spans="6:7" x14ac:dyDescent="0.25">
      <c r="F135" s="5" t="s">
        <v>570</v>
      </c>
      <c r="G135" s="5">
        <v>0.22239999999999999</v>
      </c>
    </row>
    <row r="136" spans="6:7" x14ac:dyDescent="0.25">
      <c r="F136" s="5" t="s">
        <v>571</v>
      </c>
      <c r="G136" s="5">
        <v>3.2660000000000002E-4</v>
      </c>
    </row>
  </sheetData>
  <sortState ref="L2:L136">
    <sortCondition ref="L2:L13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"/>
  <sheetViews>
    <sheetView workbookViewId="0">
      <selection sqref="A1:BD1"/>
    </sheetView>
  </sheetViews>
  <sheetFormatPr defaultRowHeight="15" x14ac:dyDescent="0.25"/>
  <sheetData>
    <row r="1" spans="1:56" x14ac:dyDescent="0.25">
      <c r="A1">
        <v>-1.5579890491740083</v>
      </c>
      <c r="B1">
        <v>-1.5352969463073067</v>
      </c>
      <c r="C1">
        <v>-1.4206632712630087</v>
      </c>
      <c r="D1">
        <v>-1.3630718512745705</v>
      </c>
      <c r="E1">
        <v>-1.3056347724350332</v>
      </c>
      <c r="F1">
        <v>-1.2062152644598458</v>
      </c>
      <c r="G1">
        <v>-1.1769151886147367</v>
      </c>
      <c r="H1">
        <v>-1.1216196155867399</v>
      </c>
      <c r="I1">
        <v>-1.1035449798928072</v>
      </c>
      <c r="J1">
        <v>-1.0818066421980688</v>
      </c>
      <c r="K1">
        <v>-1.0751180586564399</v>
      </c>
      <c r="L1">
        <v>-1.0715654054537311</v>
      </c>
      <c r="M1">
        <v>-1.0637225607806895</v>
      </c>
      <c r="N1">
        <v>-1.0474250375004539</v>
      </c>
      <c r="O1">
        <v>-1.0409941428055596</v>
      </c>
      <c r="P1">
        <v>-1.0140010750535979</v>
      </c>
      <c r="Q1">
        <v>-1.0060717607021628</v>
      </c>
      <c r="R1">
        <v>-0.31459881789860067</v>
      </c>
      <c r="S1">
        <v>-5.5006499606548021E-3</v>
      </c>
      <c r="T1">
        <v>1.00506380801179</v>
      </c>
      <c r="U1">
        <v>1.0173103858805088</v>
      </c>
      <c r="V1">
        <v>1.0216821850930942</v>
      </c>
      <c r="W1">
        <v>1.0430285619932909</v>
      </c>
      <c r="X1">
        <v>1.0747035194402257</v>
      </c>
      <c r="Y1">
        <v>1.083394416157887</v>
      </c>
      <c r="Z1">
        <v>1.1085218852849634</v>
      </c>
      <c r="AA1">
        <v>1.1111769569620382</v>
      </c>
      <c r="AB1">
        <v>1.1132267841763321</v>
      </c>
      <c r="AC1">
        <v>1.1238592370638765</v>
      </c>
      <c r="AD1">
        <v>1.125003746991506</v>
      </c>
      <c r="AE1">
        <v>1.1663011686642477</v>
      </c>
      <c r="AF1">
        <v>1.2094387078487596</v>
      </c>
      <c r="AG1">
        <v>1.2148968053535898</v>
      </c>
      <c r="AH1">
        <v>1.2312552010099285</v>
      </c>
      <c r="AI1">
        <v>1.243349117078707</v>
      </c>
      <c r="AJ1">
        <v>1.2695393037301166</v>
      </c>
      <c r="AK1">
        <v>1.2702960830140857</v>
      </c>
      <c r="AL1">
        <v>1.2749005917389744</v>
      </c>
      <c r="AM1">
        <v>1.3262967147252638</v>
      </c>
      <c r="AN1">
        <v>1.4496039424611111</v>
      </c>
      <c r="AO1">
        <v>1.5682001949594941</v>
      </c>
      <c r="AP1">
        <v>1.5810369923699554</v>
      </c>
      <c r="AQ1">
        <v>1.6482549934130204</v>
      </c>
      <c r="AR1">
        <v>1.6813766467200701</v>
      </c>
      <c r="AS1">
        <v>1.7461095499635644</v>
      </c>
      <c r="AT1">
        <v>1.8388239416996999</v>
      </c>
      <c r="AU1">
        <v>1.8830226096262008</v>
      </c>
      <c r="AV1">
        <v>1.9235527778145971</v>
      </c>
      <c r="AW1">
        <v>1.9886121113836084</v>
      </c>
      <c r="AX1">
        <v>2.1404461606163205</v>
      </c>
      <c r="AY1">
        <v>2.1844936022123957</v>
      </c>
      <c r="AZ1">
        <v>2.4096033979475786</v>
      </c>
      <c r="BA1">
        <v>2.5490783014520999</v>
      </c>
      <c r="BB1">
        <v>2.6262123731467097</v>
      </c>
      <c r="BC1">
        <v>2.7627869721402778</v>
      </c>
      <c r="BD1">
        <v>5.5520503510672468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EchinodermataPairingResults</vt:lpstr>
      <vt:lpstr>pValues</vt:lpstr>
      <vt:lpstr>RelativeDistance</vt:lpstr>
      <vt:lpstr>Pseudoreplicates</vt:lpstr>
      <vt:lpstr>RelativeBranchLengths</vt:lpstr>
      <vt:lpstr>RelBrLngth_Pseudo</vt:lpstr>
      <vt:lpstr>tropical</vt:lpstr>
      <vt:lpstr>RelBrLngth_Pseudo_&lt;2out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Sarah Adamowicz</cp:lastModifiedBy>
  <dcterms:created xsi:type="dcterms:W3CDTF">2017-02-08T04:28:46Z</dcterms:created>
  <dcterms:modified xsi:type="dcterms:W3CDTF">2017-03-13T16:23:57Z</dcterms:modified>
</cp:coreProperties>
</file>