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0055" windowHeight="9720" activeTab="4"/>
  </bookViews>
  <sheets>
    <sheet name="Sheet1" sheetId="1" r:id="rId1"/>
    <sheet name="Sheet2" sheetId="2" r:id="rId2"/>
    <sheet name="Kit Contents" sheetId="3" r:id="rId3"/>
    <sheet name="Sheet3" sheetId="4" r:id="rId4"/>
    <sheet name="Sheet4" sheetId="5" r:id="rId5"/>
  </sheets>
  <definedNames>
    <definedName name="_xlnm.Print_Area" localSheetId="3">Sheet3!$F$23:$L$34</definedName>
    <definedName name="_xlnm.Print_Area" localSheetId="4">Sheet4!$J$3:$P$22</definedName>
  </definedNames>
  <calcPr calcId="124519"/>
</workbook>
</file>

<file path=xl/calcChain.xml><?xml version="1.0" encoding="utf-8"?>
<calcChain xmlns="http://schemas.openxmlformats.org/spreadsheetml/2006/main">
  <c r="O37" i="5"/>
  <c r="O8"/>
  <c r="O18"/>
  <c r="O10"/>
  <c r="O7"/>
  <c r="O11"/>
  <c r="O12"/>
  <c r="O13"/>
  <c r="M37"/>
  <c r="O36"/>
  <c r="O35"/>
  <c r="O34"/>
  <c r="O33"/>
  <c r="O32"/>
  <c r="K32" i="4"/>
  <c r="K31"/>
  <c r="I32"/>
  <c r="K27"/>
  <c r="K30"/>
  <c r="K29"/>
  <c r="K28"/>
  <c r="F13" i="1"/>
  <c r="F12"/>
  <c r="F11"/>
  <c r="F5"/>
  <c r="F6"/>
  <c r="F8"/>
  <c r="F9"/>
  <c r="F4"/>
  <c r="F3"/>
  <c r="J21" s="1"/>
  <c r="O22" i="5" l="1"/>
</calcChain>
</file>

<file path=xl/sharedStrings.xml><?xml version="1.0" encoding="utf-8"?>
<sst xmlns="http://schemas.openxmlformats.org/spreadsheetml/2006/main" count="930" uniqueCount="206">
  <si>
    <t>Item</t>
  </si>
  <si>
    <t>Quantity</t>
  </si>
  <si>
    <t>Cost Per Unit</t>
  </si>
  <si>
    <t>Total Cost</t>
  </si>
  <si>
    <t>9V Battery</t>
  </si>
  <si>
    <t>Number in Stock</t>
  </si>
  <si>
    <t>alot</t>
  </si>
  <si>
    <t>NE555</t>
  </si>
  <si>
    <t>Free</t>
  </si>
  <si>
    <t>BLDC Motor</t>
  </si>
  <si>
    <t>?</t>
  </si>
  <si>
    <t>Breadboard</t>
  </si>
  <si>
    <t>5-15V high current battery</t>
  </si>
  <si>
    <t>1N4007 Diode</t>
  </si>
  <si>
    <t>Location</t>
  </si>
  <si>
    <t>somewhere</t>
  </si>
  <si>
    <t>Kurtus has</t>
  </si>
  <si>
    <t>Analogue Kit</t>
  </si>
  <si>
    <t>my desk</t>
  </si>
  <si>
    <t>shelf</t>
  </si>
  <si>
    <t>OP27 OpAmp</t>
  </si>
  <si>
    <t>Notes</t>
  </si>
  <si>
    <t>alot of old ones on the shelf (15A)</t>
  </si>
  <si>
    <t>10k Resistors</t>
  </si>
  <si>
    <t>Kit + Need</t>
  </si>
  <si>
    <t>Power Transistors</t>
  </si>
  <si>
    <t>Arguements</t>
  </si>
  <si>
    <t>Motor is application does not cost</t>
  </si>
  <si>
    <t>Batteries not included (12V Driver)</t>
  </si>
  <si>
    <t>Circuit Compatibility Check</t>
  </si>
  <si>
    <t>Good</t>
  </si>
  <si>
    <t>100k</t>
  </si>
  <si>
    <t>50k</t>
  </si>
  <si>
    <t>Varriable Resistors</t>
  </si>
  <si>
    <t>--- Bill of Materials ---</t>
  </si>
  <si>
    <t>Ref.</t>
  </si>
  <si>
    <t>Mfg.</t>
  </si>
  <si>
    <t>Part No.</t>
  </si>
  <si>
    <t>Description</t>
  </si>
  <si>
    <t>--</t>
  </si>
  <si>
    <t>R1</t>
  </si>
  <si>
    <t>resistor, 5.6K</t>
  </si>
  <si>
    <t>R2</t>
  </si>
  <si>
    <t>resistor, 50K</t>
  </si>
  <si>
    <t>R3</t>
  </si>
  <si>
    <t>R4</t>
  </si>
  <si>
    <t>resistor, 1K</t>
  </si>
  <si>
    <t>R5</t>
  </si>
  <si>
    <t>C1</t>
  </si>
  <si>
    <t>capacitor, 100nF</t>
  </si>
  <si>
    <t>C2</t>
  </si>
  <si>
    <t>capacitor, 200nF</t>
  </si>
  <si>
    <t>resistor, 100K</t>
  </si>
  <si>
    <t>resistor, 10K</t>
  </si>
  <si>
    <t>U1</t>
  </si>
  <si>
    <t>(unknown)</t>
  </si>
  <si>
    <t>(unknown 3rd party model)</t>
  </si>
  <si>
    <t>U2</t>
  </si>
  <si>
    <t>OP27</t>
  </si>
  <si>
    <t>Triangle Wave</t>
  </si>
  <si>
    <t>Overall Design</t>
  </si>
  <si>
    <t>capacitor, 47µF</t>
  </si>
  <si>
    <t>D1</t>
  </si>
  <si>
    <t>1N4007</t>
  </si>
  <si>
    <t>diode</t>
  </si>
  <si>
    <t>D2</t>
  </si>
  <si>
    <t>Wien Bridge</t>
  </si>
  <si>
    <t>capacitor, 1µF</t>
  </si>
  <si>
    <t>R6</t>
  </si>
  <si>
    <t>R7</t>
  </si>
  <si>
    <t>R10</t>
  </si>
  <si>
    <t>R11</t>
  </si>
  <si>
    <t>R12</t>
  </si>
  <si>
    <t>R22</t>
  </si>
  <si>
    <t>R23</t>
  </si>
  <si>
    <t>R26</t>
  </si>
  <si>
    <t>R28</t>
  </si>
  <si>
    <t>R29</t>
  </si>
  <si>
    <t>U3</t>
  </si>
  <si>
    <t>U4</t>
  </si>
  <si>
    <t>U8</t>
  </si>
  <si>
    <t>U9</t>
  </si>
  <si>
    <t>U10</t>
  </si>
  <si>
    <t>PWM Generator</t>
  </si>
  <si>
    <t>M1</t>
  </si>
  <si>
    <t>NMOS</t>
  </si>
  <si>
    <t>MOSFET</t>
  </si>
  <si>
    <t>M2</t>
  </si>
  <si>
    <t>M3</t>
  </si>
  <si>
    <t>M4</t>
  </si>
  <si>
    <t>M5</t>
  </si>
  <si>
    <t>M6</t>
  </si>
  <si>
    <t>Motor Driver</t>
  </si>
  <si>
    <t>OP27GP</t>
  </si>
  <si>
    <t>1N4003</t>
  </si>
  <si>
    <t>1N4733A</t>
  </si>
  <si>
    <t>2N3906</t>
  </si>
  <si>
    <t>334-103</t>
  </si>
  <si>
    <t>IR50</t>
  </si>
  <si>
    <t>4.7R25</t>
  </si>
  <si>
    <t>10R16</t>
  </si>
  <si>
    <t>47R16</t>
  </si>
  <si>
    <t>LED-5R</t>
  </si>
  <si>
    <t>91AR-20K</t>
  </si>
  <si>
    <t>ZVN2110A</t>
  </si>
  <si>
    <t>ZVP2110A</t>
  </si>
  <si>
    <t>R1/4-10</t>
  </si>
  <si>
    <t>R1/4-100</t>
  </si>
  <si>
    <t>R1/4-470</t>
  </si>
  <si>
    <t>R1/4-1K</t>
  </si>
  <si>
    <t>R1/4-2.2K</t>
  </si>
  <si>
    <t>R1/4-4.7K</t>
  </si>
  <si>
    <t>R1/4-10K</t>
  </si>
  <si>
    <t>R1/4-22K</t>
  </si>
  <si>
    <t>R1/4-47K</t>
  </si>
  <si>
    <t>R1/4-100K</t>
  </si>
  <si>
    <t>R1/4-220K</t>
  </si>
  <si>
    <t>R1/4-1M</t>
  </si>
  <si>
    <t>Number in Kit</t>
  </si>
  <si>
    <t>C3</t>
  </si>
  <si>
    <t>C4</t>
  </si>
  <si>
    <t>C5</t>
  </si>
  <si>
    <t>capacitor, 82µF</t>
  </si>
  <si>
    <t>D3</t>
  </si>
  <si>
    <t>D4</t>
  </si>
  <si>
    <t>D5</t>
  </si>
  <si>
    <t>D6</t>
  </si>
  <si>
    <t>D7</t>
  </si>
  <si>
    <t>D8</t>
  </si>
  <si>
    <t>Q1</t>
  </si>
  <si>
    <t>QTIP31</t>
  </si>
  <si>
    <t>bipolar transistor</t>
  </si>
  <si>
    <t>Q2</t>
  </si>
  <si>
    <t>Q3</t>
  </si>
  <si>
    <t>Q4</t>
  </si>
  <si>
    <t>Q5</t>
  </si>
  <si>
    <t>Q6</t>
  </si>
  <si>
    <t>resistor, 0</t>
  </si>
  <si>
    <t>R8</t>
  </si>
  <si>
    <t>resistor, 4.7K</t>
  </si>
  <si>
    <t>R9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</si>
  <si>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</si>
  <si>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</si>
  <si>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</si>
  <si>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</si>
  <si>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</si>
  <si>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</si>
  <si>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</si>
  <si>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</si>
  <si>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</si>
  <si>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R24</t>
  </si>
  <si>
    <t>R25</t>
  </si>
  <si>
    <t>resistor, 5K</t>
  </si>
  <si>
    <t>R27</t>
  </si>
  <si>
    <t>R30</t>
  </si>
  <si>
    <t>R31</t>
  </si>
  <si>
    <t>R32</t>
  </si>
  <si>
    <t>R33</t>
  </si>
  <si>
    <t>R34</t>
  </si>
  <si>
    <t>R35</t>
  </si>
  <si>
    <t>R36</t>
  </si>
  <si>
    <t>R37</t>
  </si>
  <si>
    <t>U5</t>
  </si>
  <si>
    <t>U6</t>
  </si>
  <si>
    <t>U7</t>
  </si>
  <si>
    <t>U11</t>
  </si>
  <si>
    <t>U12</t>
  </si>
  <si>
    <t>U13</t>
  </si>
  <si>
    <t>1 3 gang pot</t>
  </si>
  <si>
    <t>2 10k pots</t>
  </si>
  <si>
    <t>6 QTIP31 transistors</t>
  </si>
  <si>
    <t>8 1N4007 Diodes</t>
  </si>
  <si>
    <t>12 Op27</t>
  </si>
  <si>
    <t>use quand LM324N</t>
  </si>
  <si>
    <t>3@50c</t>
  </si>
  <si>
    <t>8@10c</t>
  </si>
  <si>
    <t>corrected price</t>
  </si>
  <si>
    <t>total</t>
  </si>
  <si>
    <t>1 2 pole toggle switch</t>
  </si>
  <si>
    <t>L1</t>
  </si>
  <si>
    <t>inductor, 1µH, 800mA pk</t>
  </si>
  <si>
    <t>L2</t>
  </si>
  <si>
    <t>L3</t>
  </si>
  <si>
    <t>R39</t>
  </si>
  <si>
    <t>Required Quantity</t>
  </si>
  <si>
    <t>Number in Inventory</t>
  </si>
  <si>
    <t>Estimated Unit Cost</t>
  </si>
  <si>
    <t>Number Provided in Analogue Kit</t>
  </si>
  <si>
    <t>Total Expense</t>
  </si>
  <si>
    <t>Additional Notes</t>
  </si>
  <si>
    <t>exlusive</t>
  </si>
  <si>
    <t>diode, 1N4007</t>
  </si>
  <si>
    <t>bipolar transistor, QTIP31</t>
  </si>
  <si>
    <t>40+</t>
  </si>
  <si>
    <t>varriable resistor, 3 Gang POT (0-10k)</t>
  </si>
  <si>
    <t>varriable resistor, POT (0-10k)</t>
  </si>
  <si>
    <t>unknown</t>
  </si>
  <si>
    <t>30+</t>
  </si>
  <si>
    <t>100+</t>
  </si>
  <si>
    <t>Varriable Power Supplies</t>
  </si>
  <si>
    <t>Customer Supplied</t>
  </si>
  <si>
    <t>Need to Order</t>
  </si>
  <si>
    <t>Total Estimated Expense</t>
  </si>
  <si>
    <t>4 Pole Switch</t>
  </si>
  <si>
    <t>opamps, LM324N (quad OpAmp)</t>
  </si>
  <si>
    <t>alternatives exist</t>
  </si>
</sst>
</file>

<file path=xl/styles.xml><?xml version="1.0" encoding="utf-8"?>
<styleSheet xmlns="http://schemas.openxmlformats.org/spreadsheetml/2006/main">
  <numFmts count="2">
    <numFmt numFmtId="8" formatCode="&quot;$&quot;#,##0.00;[Red]\-&quot;$&quot;#,##0.00"/>
    <numFmt numFmtId="166" formatCode="&quot;$&quot;#,##0.00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0" xfId="1" applyAlignment="1" applyProtection="1"/>
    <xf numFmtId="8" fontId="0" fillId="0" borderId="0" xfId="0" applyNumberFormat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 vertical="center"/>
    </xf>
    <xf numFmtId="166" fontId="0" fillId="0" borderId="8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6" fontId="0" fillId="3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2">
    <dxf>
      <numFmt numFmtId="166" formatCode="&quot;$&quot;#,##0.00"/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J3:P20" totalsRowShown="0" headerRowDxfId="3" dataDxfId="11" headerRowBorderDxfId="9" tableBorderDxfId="10" totalsRowBorderDxfId="8">
  <autoFilter ref="J3:P20"/>
  <tableColumns count="7">
    <tableColumn id="1" name="Item" dataDxfId="7"/>
    <tableColumn id="2" name="Required Quantity" dataDxfId="6"/>
    <tableColumn id="3" name="Number Provided in Analogue Kit" dataDxfId="5"/>
    <tableColumn id="4" name="Number in Inventory" dataDxfId="4"/>
    <tableColumn id="5" name="Estimated Unit Cost" dataDxfId="2"/>
    <tableColumn id="6" name="Total Expense" dataDxfId="0">
      <calculatedColumnFormula>Table1[[#This Row],[Estimated Unit Cost]]*(Table1[[#This Row],[Required Quantity]]-Table1[[#This Row],[Number Provided in Analogue Kit]])</calculatedColumnFormula>
    </tableColumn>
    <tableColumn id="7" name="Additional Notes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8@10c" TargetMode="External"/><Relationship Id="rId1" Type="http://schemas.openxmlformats.org/officeDocument/2006/relationships/hyperlink" Target="mailto:3@50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8@10c" TargetMode="External"/><Relationship Id="rId1" Type="http://schemas.openxmlformats.org/officeDocument/2006/relationships/hyperlink" Target="mailto:3@50c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23"/>
  <sheetViews>
    <sheetView workbookViewId="0">
      <selection activeCell="G14" sqref="G14"/>
    </sheetView>
  </sheetViews>
  <sheetFormatPr defaultRowHeight="15"/>
  <cols>
    <col min="1" max="1" width="9.140625" style="1"/>
    <col min="2" max="2" width="28.5703125" style="1" customWidth="1"/>
    <col min="3" max="3" width="31.140625" style="1" customWidth="1"/>
    <col min="4" max="4" width="9.140625" style="1"/>
    <col min="5" max="5" width="12.85546875" style="1" customWidth="1"/>
    <col min="6" max="6" width="9.140625" style="1"/>
    <col min="7" max="7" width="14.85546875" style="1" customWidth="1"/>
    <col min="8" max="8" width="17.85546875" style="1" customWidth="1"/>
    <col min="9" max="9" width="14.5703125" style="1" customWidth="1"/>
    <col min="10" max="16384" width="9.140625" style="1"/>
  </cols>
  <sheetData>
    <row r="2" spans="2:10">
      <c r="B2" s="1" t="s">
        <v>29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118</v>
      </c>
      <c r="H2" s="1" t="s">
        <v>5</v>
      </c>
      <c r="I2" s="1" t="s">
        <v>14</v>
      </c>
      <c r="J2" s="1" t="s">
        <v>21</v>
      </c>
    </row>
    <row r="3" spans="2:10">
      <c r="C3" s="1" t="s">
        <v>4</v>
      </c>
      <c r="D3" s="1">
        <v>2</v>
      </c>
      <c r="E3" s="1">
        <v>1.31</v>
      </c>
      <c r="F3" s="1">
        <f>IF(E3="free",0,E3*D3)</f>
        <v>2.62</v>
      </c>
      <c r="G3" s="1">
        <v>0</v>
      </c>
      <c r="H3" s="1" t="s">
        <v>6</v>
      </c>
      <c r="I3" s="1" t="s">
        <v>15</v>
      </c>
    </row>
    <row r="4" spans="2:10">
      <c r="B4" s="1" t="s">
        <v>30</v>
      </c>
      <c r="C4" s="1" t="s">
        <v>7</v>
      </c>
      <c r="D4" s="1">
        <v>1</v>
      </c>
      <c r="E4" s="1" t="s">
        <v>8</v>
      </c>
      <c r="F4" s="1">
        <f>IF(E4="Free",0,E4*D4)</f>
        <v>0</v>
      </c>
      <c r="G4" s="1">
        <v>1</v>
      </c>
      <c r="H4" s="1">
        <v>3</v>
      </c>
      <c r="I4" s="1" t="s">
        <v>16</v>
      </c>
    </row>
    <row r="5" spans="2:10">
      <c r="C5" s="1" t="s">
        <v>9</v>
      </c>
      <c r="D5" s="1">
        <v>1</v>
      </c>
      <c r="E5" s="1" t="s">
        <v>8</v>
      </c>
      <c r="F5" s="1">
        <f t="shared" ref="F5:F13" si="0">IF(E5="Free",0,E5*D5)</f>
        <v>0</v>
      </c>
      <c r="G5" s="1">
        <v>0</v>
      </c>
      <c r="H5" s="1">
        <v>1</v>
      </c>
      <c r="I5" s="1" t="s">
        <v>18</v>
      </c>
    </row>
    <row r="6" spans="2:10">
      <c r="B6" s="1" t="s">
        <v>30</v>
      </c>
      <c r="C6" s="1" t="s">
        <v>11</v>
      </c>
      <c r="D6" s="1">
        <v>1</v>
      </c>
      <c r="E6" s="1" t="s">
        <v>8</v>
      </c>
      <c r="F6" s="1">
        <f t="shared" si="0"/>
        <v>0</v>
      </c>
      <c r="G6" s="1">
        <v>0</v>
      </c>
      <c r="H6" s="1">
        <v>3</v>
      </c>
      <c r="I6" s="1" t="s">
        <v>19</v>
      </c>
    </row>
    <row r="7" spans="2:10">
      <c r="C7" s="1" t="s">
        <v>12</v>
      </c>
      <c r="D7" s="1">
        <v>1</v>
      </c>
      <c r="E7" s="1" t="s">
        <v>8</v>
      </c>
      <c r="F7" s="1">
        <v>0</v>
      </c>
      <c r="G7" s="1">
        <v>0</v>
      </c>
      <c r="H7" s="1" t="s">
        <v>10</v>
      </c>
    </row>
    <row r="8" spans="2:10">
      <c r="C8" s="1" t="s">
        <v>13</v>
      </c>
      <c r="D8" s="1">
        <v>2</v>
      </c>
      <c r="E8" s="1" t="s">
        <v>8</v>
      </c>
      <c r="F8" s="1">
        <f t="shared" si="0"/>
        <v>0</v>
      </c>
      <c r="G8" s="1">
        <v>2</v>
      </c>
      <c r="H8" s="1">
        <v>2</v>
      </c>
      <c r="I8" s="1" t="s">
        <v>17</v>
      </c>
    </row>
    <row r="9" spans="2:10">
      <c r="C9" s="1" t="s">
        <v>20</v>
      </c>
      <c r="D9" s="1">
        <v>2</v>
      </c>
      <c r="E9" s="1" t="s">
        <v>8</v>
      </c>
      <c r="F9" s="1">
        <f t="shared" si="0"/>
        <v>0</v>
      </c>
      <c r="G9" s="1">
        <v>2</v>
      </c>
      <c r="H9" s="1">
        <v>2</v>
      </c>
      <c r="I9" s="1" t="s">
        <v>24</v>
      </c>
    </row>
    <row r="10" spans="2:10">
      <c r="C10" s="1" t="s">
        <v>25</v>
      </c>
      <c r="D10" s="1">
        <v>6</v>
      </c>
      <c r="E10" s="1" t="s">
        <v>10</v>
      </c>
      <c r="G10" s="1">
        <v>0</v>
      </c>
      <c r="H10" s="1" t="s">
        <v>6</v>
      </c>
      <c r="I10" s="1" t="s">
        <v>19</v>
      </c>
      <c r="J10" s="2" t="s">
        <v>22</v>
      </c>
    </row>
    <row r="11" spans="2:10">
      <c r="C11" s="1" t="s">
        <v>23</v>
      </c>
      <c r="D11" s="1">
        <v>17</v>
      </c>
      <c r="E11" s="1">
        <v>0.08</v>
      </c>
      <c r="F11" s="1">
        <f t="shared" si="0"/>
        <v>1.36</v>
      </c>
    </row>
    <row r="12" spans="2:10">
      <c r="C12" s="1" t="s">
        <v>31</v>
      </c>
      <c r="D12" s="1">
        <v>2</v>
      </c>
      <c r="E12" s="1">
        <v>0.08</v>
      </c>
      <c r="F12" s="1">
        <f t="shared" si="0"/>
        <v>0.16</v>
      </c>
    </row>
    <row r="13" spans="2:10">
      <c r="C13" s="1" t="s">
        <v>32</v>
      </c>
      <c r="D13" s="1">
        <v>3</v>
      </c>
      <c r="E13" s="1">
        <v>0.08</v>
      </c>
      <c r="F13" s="1">
        <f t="shared" si="0"/>
        <v>0.24</v>
      </c>
    </row>
    <row r="15" spans="2:10">
      <c r="C15" s="1" t="s">
        <v>33</v>
      </c>
    </row>
    <row r="21" spans="3:10">
      <c r="C21" s="1" t="s">
        <v>26</v>
      </c>
      <c r="I21" s="1" t="s">
        <v>3</v>
      </c>
      <c r="J21" s="1">
        <f>SUM(F:F)</f>
        <v>4.3800000000000008</v>
      </c>
    </row>
    <row r="22" spans="3:10">
      <c r="C22" s="1" t="s">
        <v>27</v>
      </c>
    </row>
    <row r="23" spans="3:10">
      <c r="C23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8"/>
  <sheetViews>
    <sheetView workbookViewId="0">
      <selection activeCell="F26" sqref="F26"/>
    </sheetView>
  </sheetViews>
  <sheetFormatPr defaultRowHeight="15"/>
  <cols>
    <col min="2" max="2" width="12.85546875" customWidth="1"/>
    <col min="4" max="4" width="18.28515625" customWidth="1"/>
  </cols>
  <sheetData>
    <row r="1" spans="1:4">
      <c r="A1" t="s">
        <v>34</v>
      </c>
      <c r="D1" t="s">
        <v>60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40</v>
      </c>
      <c r="B4" t="s">
        <v>39</v>
      </c>
      <c r="C4" t="s">
        <v>39</v>
      </c>
      <c r="D4" t="s">
        <v>41</v>
      </c>
    </row>
    <row r="5" spans="1:4">
      <c r="A5" t="s">
        <v>42</v>
      </c>
      <c r="B5" t="s">
        <v>39</v>
      </c>
      <c r="C5" t="s">
        <v>39</v>
      </c>
      <c r="D5" t="s">
        <v>43</v>
      </c>
    </row>
    <row r="6" spans="1:4">
      <c r="A6" t="s">
        <v>44</v>
      </c>
      <c r="B6" t="s">
        <v>39</v>
      </c>
      <c r="C6" t="s">
        <v>39</v>
      </c>
      <c r="D6" t="s">
        <v>43</v>
      </c>
    </row>
    <row r="7" spans="1:4">
      <c r="A7" t="s">
        <v>45</v>
      </c>
      <c r="B7" t="s">
        <v>39</v>
      </c>
      <c r="C7" t="s">
        <v>39</v>
      </c>
      <c r="D7" t="s">
        <v>46</v>
      </c>
    </row>
    <row r="8" spans="1:4">
      <c r="A8" t="s">
        <v>47</v>
      </c>
      <c r="B8" t="s">
        <v>39</v>
      </c>
      <c r="C8" t="s">
        <v>39</v>
      </c>
      <c r="D8" t="s">
        <v>46</v>
      </c>
    </row>
    <row r="10" spans="1:4">
      <c r="A10" t="s">
        <v>34</v>
      </c>
      <c r="D10" t="s">
        <v>59</v>
      </c>
    </row>
    <row r="12" spans="1:4">
      <c r="A12" t="s">
        <v>35</v>
      </c>
      <c r="B12" t="s">
        <v>36</v>
      </c>
      <c r="C12" t="s">
        <v>37</v>
      </c>
      <c r="D12" t="s">
        <v>38</v>
      </c>
    </row>
    <row r="13" spans="1:4">
      <c r="A13" t="s">
        <v>48</v>
      </c>
      <c r="B13" t="s">
        <v>39</v>
      </c>
      <c r="C13" t="s">
        <v>39</v>
      </c>
      <c r="D13" t="s">
        <v>49</v>
      </c>
    </row>
    <row r="14" spans="1:4">
      <c r="A14" t="s">
        <v>50</v>
      </c>
      <c r="B14" t="s">
        <v>39</v>
      </c>
      <c r="C14" t="s">
        <v>39</v>
      </c>
      <c r="D14" t="s">
        <v>51</v>
      </c>
    </row>
    <row r="15" spans="1:4">
      <c r="A15" t="s">
        <v>40</v>
      </c>
      <c r="B15" t="s">
        <v>39</v>
      </c>
      <c r="C15" t="s">
        <v>39</v>
      </c>
      <c r="D15" t="s">
        <v>52</v>
      </c>
    </row>
    <row r="16" spans="1:4">
      <c r="A16" t="s">
        <v>42</v>
      </c>
      <c r="B16" t="s">
        <v>39</v>
      </c>
      <c r="C16" t="s">
        <v>39</v>
      </c>
      <c r="D16" t="s">
        <v>53</v>
      </c>
    </row>
    <row r="17" spans="1:4">
      <c r="A17" t="s">
        <v>44</v>
      </c>
      <c r="B17" t="s">
        <v>39</v>
      </c>
      <c r="C17" t="s">
        <v>39</v>
      </c>
      <c r="D17" t="s">
        <v>43</v>
      </c>
    </row>
    <row r="18" spans="1:4">
      <c r="A18" t="s">
        <v>45</v>
      </c>
      <c r="B18" t="s">
        <v>39</v>
      </c>
      <c r="C18" t="s">
        <v>39</v>
      </c>
      <c r="D18" t="s">
        <v>53</v>
      </c>
    </row>
    <row r="19" spans="1:4">
      <c r="A19" t="s">
        <v>54</v>
      </c>
      <c r="B19" t="s">
        <v>55</v>
      </c>
      <c r="C19" t="s">
        <v>7</v>
      </c>
      <c r="D19" t="s">
        <v>56</v>
      </c>
    </row>
    <row r="20" spans="1:4">
      <c r="A20" t="s">
        <v>57</v>
      </c>
      <c r="B20" t="s">
        <v>55</v>
      </c>
      <c r="C20" t="s">
        <v>58</v>
      </c>
      <c r="D20" t="s">
        <v>56</v>
      </c>
    </row>
    <row r="22" spans="1:4">
      <c r="A22" t="s">
        <v>34</v>
      </c>
      <c r="D22" t="s">
        <v>66</v>
      </c>
    </row>
    <row r="24" spans="1:4">
      <c r="A24" t="s">
        <v>35</v>
      </c>
      <c r="B24" t="s">
        <v>36</v>
      </c>
      <c r="C24" t="s">
        <v>37</v>
      </c>
      <c r="D24" t="s">
        <v>38</v>
      </c>
    </row>
    <row r="25" spans="1:4">
      <c r="A25" t="s">
        <v>48</v>
      </c>
      <c r="B25" t="s">
        <v>39</v>
      </c>
      <c r="C25" t="s">
        <v>39</v>
      </c>
      <c r="D25" t="s">
        <v>61</v>
      </c>
    </row>
    <row r="26" spans="1:4">
      <c r="A26" t="s">
        <v>50</v>
      </c>
      <c r="B26" t="s">
        <v>39</v>
      </c>
      <c r="C26" t="s">
        <v>39</v>
      </c>
      <c r="D26" t="s">
        <v>61</v>
      </c>
    </row>
    <row r="27" spans="1:4">
      <c r="A27" t="s">
        <v>62</v>
      </c>
      <c r="B27" t="s">
        <v>39</v>
      </c>
      <c r="C27" t="s">
        <v>63</v>
      </c>
      <c r="D27" t="s">
        <v>64</v>
      </c>
    </row>
    <row r="28" spans="1:4">
      <c r="A28" t="s">
        <v>65</v>
      </c>
      <c r="B28" t="s">
        <v>39</v>
      </c>
      <c r="C28" t="s">
        <v>63</v>
      </c>
      <c r="D28" t="s">
        <v>64</v>
      </c>
    </row>
    <row r="29" spans="1:4">
      <c r="A29" t="s">
        <v>40</v>
      </c>
      <c r="B29" t="s">
        <v>39</v>
      </c>
      <c r="C29" t="s">
        <v>39</v>
      </c>
      <c r="D29" t="s">
        <v>43</v>
      </c>
    </row>
    <row r="30" spans="1:4">
      <c r="A30" t="s">
        <v>42</v>
      </c>
      <c r="B30" t="s">
        <v>39</v>
      </c>
      <c r="C30" t="s">
        <v>39</v>
      </c>
      <c r="D30" t="s">
        <v>52</v>
      </c>
    </row>
    <row r="31" spans="1:4">
      <c r="A31" t="s">
        <v>57</v>
      </c>
      <c r="B31" t="s">
        <v>55</v>
      </c>
      <c r="C31" t="s">
        <v>58</v>
      </c>
      <c r="D31" t="s">
        <v>56</v>
      </c>
    </row>
    <row r="33" spans="1:4">
      <c r="A33" t="s">
        <v>34</v>
      </c>
      <c r="D33" t="s">
        <v>83</v>
      </c>
    </row>
    <row r="35" spans="1:4">
      <c r="A35" t="s">
        <v>35</v>
      </c>
      <c r="B35" t="s">
        <v>36</v>
      </c>
      <c r="C35" t="s">
        <v>37</v>
      </c>
      <c r="D35" t="s">
        <v>38</v>
      </c>
    </row>
    <row r="36" spans="1:4">
      <c r="A36" t="s">
        <v>50</v>
      </c>
      <c r="B36" t="s">
        <v>39</v>
      </c>
      <c r="C36" t="s">
        <v>39</v>
      </c>
      <c r="D36" t="s">
        <v>67</v>
      </c>
    </row>
    <row r="37" spans="1:4">
      <c r="A37" t="s">
        <v>40</v>
      </c>
      <c r="B37" t="s">
        <v>39</v>
      </c>
      <c r="C37" t="s">
        <v>39</v>
      </c>
      <c r="D37" t="s">
        <v>53</v>
      </c>
    </row>
    <row r="38" spans="1:4">
      <c r="A38" t="s">
        <v>42</v>
      </c>
      <c r="B38" t="s">
        <v>39</v>
      </c>
      <c r="C38" t="s">
        <v>39</v>
      </c>
      <c r="D38" t="s">
        <v>53</v>
      </c>
    </row>
    <row r="39" spans="1:4">
      <c r="A39" t="s">
        <v>44</v>
      </c>
      <c r="B39" t="s">
        <v>39</v>
      </c>
      <c r="C39" t="s">
        <v>39</v>
      </c>
      <c r="D39" t="s">
        <v>53</v>
      </c>
    </row>
    <row r="40" spans="1:4">
      <c r="A40" t="s">
        <v>45</v>
      </c>
      <c r="B40" t="s">
        <v>39</v>
      </c>
      <c r="C40" t="s">
        <v>39</v>
      </c>
      <c r="D40" t="s">
        <v>53</v>
      </c>
    </row>
    <row r="41" spans="1:4">
      <c r="A41" t="s">
        <v>47</v>
      </c>
      <c r="B41" t="s">
        <v>39</v>
      </c>
      <c r="C41" t="s">
        <v>39</v>
      </c>
      <c r="D41" t="s">
        <v>53</v>
      </c>
    </row>
    <row r="42" spans="1:4">
      <c r="A42" t="s">
        <v>68</v>
      </c>
      <c r="B42" t="s">
        <v>39</v>
      </c>
      <c r="C42" t="s">
        <v>39</v>
      </c>
      <c r="D42" t="s">
        <v>53</v>
      </c>
    </row>
    <row r="43" spans="1:4">
      <c r="A43" t="s">
        <v>69</v>
      </c>
      <c r="B43" t="s">
        <v>39</v>
      </c>
      <c r="C43" t="s">
        <v>39</v>
      </c>
      <c r="D43" t="s">
        <v>53</v>
      </c>
    </row>
    <row r="44" spans="1:4">
      <c r="A44" t="s">
        <v>70</v>
      </c>
      <c r="B44" t="s">
        <v>39</v>
      </c>
      <c r="C44" t="s">
        <v>39</v>
      </c>
      <c r="D44" t="s">
        <v>53</v>
      </c>
    </row>
    <row r="45" spans="1:4">
      <c r="A45" t="s">
        <v>71</v>
      </c>
      <c r="B45" t="s">
        <v>39</v>
      </c>
      <c r="C45" t="s">
        <v>39</v>
      </c>
      <c r="D45" t="s">
        <v>53</v>
      </c>
    </row>
    <row r="46" spans="1:4">
      <c r="A46" t="s">
        <v>72</v>
      </c>
      <c r="B46" t="s">
        <v>39</v>
      </c>
      <c r="C46" t="s">
        <v>39</v>
      </c>
      <c r="D46" t="s">
        <v>53</v>
      </c>
    </row>
    <row r="47" spans="1:4">
      <c r="A47" t="s">
        <v>73</v>
      </c>
      <c r="B47" t="s">
        <v>39</v>
      </c>
      <c r="C47" t="s">
        <v>39</v>
      </c>
      <c r="D47" t="s">
        <v>53</v>
      </c>
    </row>
    <row r="48" spans="1:4">
      <c r="A48" t="s">
        <v>74</v>
      </c>
      <c r="B48" t="s">
        <v>39</v>
      </c>
      <c r="C48" t="s">
        <v>39</v>
      </c>
      <c r="D48" t="s">
        <v>53</v>
      </c>
    </row>
    <row r="49" spans="1:4">
      <c r="A49" t="s">
        <v>75</v>
      </c>
      <c r="B49" t="s">
        <v>39</v>
      </c>
      <c r="C49" t="s">
        <v>39</v>
      </c>
      <c r="D49" t="s">
        <v>53</v>
      </c>
    </row>
    <row r="50" spans="1:4">
      <c r="A50" t="s">
        <v>76</v>
      </c>
      <c r="B50" t="s">
        <v>39</v>
      </c>
      <c r="C50" t="s">
        <v>39</v>
      </c>
      <c r="D50" t="s">
        <v>53</v>
      </c>
    </row>
    <row r="51" spans="1:4">
      <c r="A51" t="s">
        <v>77</v>
      </c>
      <c r="B51" t="s">
        <v>39</v>
      </c>
      <c r="C51" t="s">
        <v>39</v>
      </c>
      <c r="D51" t="s">
        <v>53</v>
      </c>
    </row>
    <row r="52" spans="1:4">
      <c r="A52" t="s">
        <v>54</v>
      </c>
      <c r="B52" t="s">
        <v>55</v>
      </c>
      <c r="C52" t="s">
        <v>58</v>
      </c>
      <c r="D52" t="s">
        <v>56</v>
      </c>
    </row>
    <row r="53" spans="1:4">
      <c r="A53" t="s">
        <v>57</v>
      </c>
      <c r="B53" t="s">
        <v>55</v>
      </c>
      <c r="C53" t="s">
        <v>58</v>
      </c>
      <c r="D53" t="s">
        <v>56</v>
      </c>
    </row>
    <row r="54" spans="1:4">
      <c r="A54" t="s">
        <v>78</v>
      </c>
      <c r="B54" t="s">
        <v>55</v>
      </c>
      <c r="C54" t="s">
        <v>58</v>
      </c>
      <c r="D54" t="s">
        <v>56</v>
      </c>
    </row>
    <row r="55" spans="1:4">
      <c r="A55" t="s">
        <v>79</v>
      </c>
      <c r="B55" t="s">
        <v>55</v>
      </c>
      <c r="C55" t="s">
        <v>58</v>
      </c>
      <c r="D55" t="s">
        <v>56</v>
      </c>
    </row>
    <row r="56" spans="1:4">
      <c r="A56" t="s">
        <v>80</v>
      </c>
      <c r="B56" t="s">
        <v>55</v>
      </c>
      <c r="C56" t="s">
        <v>58</v>
      </c>
      <c r="D56" t="s">
        <v>56</v>
      </c>
    </row>
    <row r="57" spans="1:4">
      <c r="A57" t="s">
        <v>81</v>
      </c>
      <c r="B57" t="s">
        <v>55</v>
      </c>
      <c r="C57" t="s">
        <v>58</v>
      </c>
      <c r="D57" t="s">
        <v>56</v>
      </c>
    </row>
    <row r="58" spans="1:4">
      <c r="A58" t="s">
        <v>82</v>
      </c>
      <c r="B58" t="s">
        <v>55</v>
      </c>
      <c r="C58" t="s">
        <v>58</v>
      </c>
      <c r="D58" t="s">
        <v>56</v>
      </c>
    </row>
    <row r="60" spans="1:4">
      <c r="A60" t="s">
        <v>34</v>
      </c>
      <c r="D60" t="s">
        <v>92</v>
      </c>
    </row>
    <row r="62" spans="1:4">
      <c r="A62" t="s">
        <v>35</v>
      </c>
      <c r="B62" t="s">
        <v>36</v>
      </c>
      <c r="C62" t="s">
        <v>37</v>
      </c>
      <c r="D62" t="s">
        <v>38</v>
      </c>
    </row>
    <row r="63" spans="1:4">
      <c r="A63" t="s">
        <v>84</v>
      </c>
      <c r="B63" t="s">
        <v>39</v>
      </c>
      <c r="C63" t="s">
        <v>85</v>
      </c>
      <c r="D63" t="s">
        <v>86</v>
      </c>
    </row>
    <row r="64" spans="1:4">
      <c r="A64" t="s">
        <v>87</v>
      </c>
      <c r="B64" t="s">
        <v>39</v>
      </c>
      <c r="C64" t="s">
        <v>85</v>
      </c>
      <c r="D64" t="s">
        <v>86</v>
      </c>
    </row>
    <row r="65" spans="1:4">
      <c r="A65" t="s">
        <v>88</v>
      </c>
      <c r="B65" t="s">
        <v>39</v>
      </c>
      <c r="C65" t="s">
        <v>85</v>
      </c>
      <c r="D65" t="s">
        <v>86</v>
      </c>
    </row>
    <row r="66" spans="1:4">
      <c r="A66" t="s">
        <v>89</v>
      </c>
      <c r="B66" t="s">
        <v>39</v>
      </c>
      <c r="C66" t="s">
        <v>85</v>
      </c>
      <c r="D66" t="s">
        <v>86</v>
      </c>
    </row>
    <row r="67" spans="1:4">
      <c r="A67" t="s">
        <v>90</v>
      </c>
      <c r="B67" t="s">
        <v>39</v>
      </c>
      <c r="C67" t="s">
        <v>85</v>
      </c>
      <c r="D67" t="s">
        <v>86</v>
      </c>
    </row>
    <row r="68" spans="1:4">
      <c r="A68" t="s">
        <v>91</v>
      </c>
      <c r="B68" t="s">
        <v>39</v>
      </c>
      <c r="C68" t="s">
        <v>85</v>
      </c>
      <c r="D6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28"/>
  <sheetViews>
    <sheetView workbookViewId="0">
      <selection activeCell="F29" sqref="F29"/>
    </sheetView>
  </sheetViews>
  <sheetFormatPr defaultRowHeight="15"/>
  <cols>
    <col min="2" max="2" width="10.140625" customWidth="1"/>
  </cols>
  <sheetData>
    <row r="2" spans="2:3">
      <c r="B2" s="3" t="s">
        <v>0</v>
      </c>
      <c r="C2" s="3" t="s">
        <v>1</v>
      </c>
    </row>
    <row r="3" spans="2:3">
      <c r="B3" s="3">
        <v>4007</v>
      </c>
      <c r="C3" s="3">
        <v>2</v>
      </c>
    </row>
    <row r="4" spans="2:3">
      <c r="B4" s="3" t="s">
        <v>93</v>
      </c>
      <c r="C4" s="3">
        <v>2</v>
      </c>
    </row>
    <row r="5" spans="2:3">
      <c r="B5" s="3" t="s">
        <v>94</v>
      </c>
      <c r="C5" s="3">
        <v>2</v>
      </c>
    </row>
    <row r="6" spans="2:3">
      <c r="B6" s="3" t="s">
        <v>95</v>
      </c>
      <c r="C6" s="3">
        <v>2</v>
      </c>
    </row>
    <row r="7" spans="2:3">
      <c r="B7" s="3" t="s">
        <v>96</v>
      </c>
      <c r="C7" s="3">
        <v>2</v>
      </c>
    </row>
    <row r="8" spans="2:3">
      <c r="B8" s="3" t="s">
        <v>97</v>
      </c>
      <c r="C8" s="3">
        <v>1</v>
      </c>
    </row>
    <row r="9" spans="2:3">
      <c r="B9" s="3" t="s">
        <v>98</v>
      </c>
      <c r="C9" s="3">
        <v>2</v>
      </c>
    </row>
    <row r="10" spans="2:3">
      <c r="B10" s="3" t="s">
        <v>99</v>
      </c>
      <c r="C10" s="3">
        <v>2</v>
      </c>
    </row>
    <row r="11" spans="2:3">
      <c r="B11" s="3" t="s">
        <v>100</v>
      </c>
      <c r="C11" s="3">
        <v>2</v>
      </c>
    </row>
    <row r="12" spans="2:3">
      <c r="B12" s="3" t="s">
        <v>101</v>
      </c>
      <c r="C12" s="3">
        <v>2</v>
      </c>
    </row>
    <row r="13" spans="2:3">
      <c r="B13" s="3" t="s">
        <v>102</v>
      </c>
      <c r="C13" s="3">
        <v>2</v>
      </c>
    </row>
    <row r="14" spans="2:3">
      <c r="B14" s="3" t="s">
        <v>103</v>
      </c>
      <c r="C14" s="3">
        <v>1</v>
      </c>
    </row>
    <row r="15" spans="2:3">
      <c r="B15" s="3" t="s">
        <v>104</v>
      </c>
      <c r="C15" s="3">
        <v>2</v>
      </c>
    </row>
    <row r="16" spans="2:3">
      <c r="B16" s="3" t="s">
        <v>105</v>
      </c>
      <c r="C16" s="3">
        <v>2</v>
      </c>
    </row>
    <row r="17" spans="2:3">
      <c r="B17" s="3" t="s">
        <v>106</v>
      </c>
      <c r="C17" s="3">
        <v>2</v>
      </c>
    </row>
    <row r="18" spans="2:3">
      <c r="B18" s="3" t="s">
        <v>107</v>
      </c>
      <c r="C18" s="3">
        <v>2</v>
      </c>
    </row>
    <row r="19" spans="2:3">
      <c r="B19" s="3" t="s">
        <v>108</v>
      </c>
      <c r="C19" s="3">
        <v>2</v>
      </c>
    </row>
    <row r="20" spans="2:3">
      <c r="B20" s="3" t="s">
        <v>109</v>
      </c>
      <c r="C20" s="3">
        <v>2</v>
      </c>
    </row>
    <row r="21" spans="2:3">
      <c r="B21" s="3" t="s">
        <v>110</v>
      </c>
      <c r="C21" s="3">
        <v>2</v>
      </c>
    </row>
    <row r="22" spans="2:3">
      <c r="B22" s="3" t="s">
        <v>111</v>
      </c>
      <c r="C22" s="3">
        <v>2</v>
      </c>
    </row>
    <row r="23" spans="2:3">
      <c r="B23" s="3" t="s">
        <v>112</v>
      </c>
      <c r="C23" s="3">
        <v>2</v>
      </c>
    </row>
    <row r="24" spans="2:3">
      <c r="B24" s="3" t="s">
        <v>113</v>
      </c>
      <c r="C24" s="3">
        <v>2</v>
      </c>
    </row>
    <row r="25" spans="2:3">
      <c r="B25" s="3" t="s">
        <v>114</v>
      </c>
      <c r="C25" s="3">
        <v>2</v>
      </c>
    </row>
    <row r="26" spans="2:3">
      <c r="B26" s="3" t="s">
        <v>115</v>
      </c>
      <c r="C26" s="3">
        <v>2</v>
      </c>
    </row>
    <row r="27" spans="2:3">
      <c r="B27" s="3" t="s">
        <v>116</v>
      </c>
      <c r="C27" s="3">
        <v>2</v>
      </c>
    </row>
    <row r="28" spans="2:3">
      <c r="B28" s="3" t="s">
        <v>117</v>
      </c>
      <c r="C28" s="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2"/>
  <sheetViews>
    <sheetView workbookViewId="0">
      <selection activeCell="G22" sqref="G22:N35"/>
    </sheetView>
  </sheetViews>
  <sheetFormatPr defaultRowHeight="15"/>
  <cols>
    <col min="8" max="8" width="18.42578125" customWidth="1"/>
  </cols>
  <sheetData>
    <row r="1" spans="1:4">
      <c r="A1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48</v>
      </c>
      <c r="B4" t="s">
        <v>39</v>
      </c>
      <c r="C4" t="s">
        <v>39</v>
      </c>
      <c r="D4" t="s">
        <v>61</v>
      </c>
    </row>
    <row r="5" spans="1:4">
      <c r="A5" t="s">
        <v>50</v>
      </c>
      <c r="B5" t="s">
        <v>39</v>
      </c>
      <c r="C5" t="s">
        <v>39</v>
      </c>
      <c r="D5" t="s">
        <v>61</v>
      </c>
    </row>
    <row r="6" spans="1:4">
      <c r="A6" t="s">
        <v>119</v>
      </c>
      <c r="B6" t="s">
        <v>39</v>
      </c>
      <c r="C6" t="s">
        <v>39</v>
      </c>
      <c r="D6" t="s">
        <v>49</v>
      </c>
    </row>
    <row r="7" spans="1:4">
      <c r="A7" t="s">
        <v>120</v>
      </c>
      <c r="B7" t="s">
        <v>39</v>
      </c>
      <c r="C7" t="s">
        <v>39</v>
      </c>
      <c r="D7" t="s">
        <v>49</v>
      </c>
    </row>
    <row r="8" spans="1:4">
      <c r="A8" t="s">
        <v>121</v>
      </c>
      <c r="B8" t="s">
        <v>39</v>
      </c>
      <c r="C8" t="s">
        <v>39</v>
      </c>
      <c r="D8" t="s">
        <v>122</v>
      </c>
    </row>
    <row r="9" spans="1:4">
      <c r="A9" t="s">
        <v>62</v>
      </c>
      <c r="B9" t="s">
        <v>39</v>
      </c>
      <c r="C9" t="s">
        <v>63</v>
      </c>
      <c r="D9" t="s">
        <v>64</v>
      </c>
    </row>
    <row r="10" spans="1:4">
      <c r="A10" t="s">
        <v>65</v>
      </c>
      <c r="B10" t="s">
        <v>39</v>
      </c>
      <c r="C10" t="s">
        <v>63</v>
      </c>
      <c r="D10" t="s">
        <v>64</v>
      </c>
    </row>
    <row r="11" spans="1:4">
      <c r="A11" t="s">
        <v>123</v>
      </c>
      <c r="B11" t="s">
        <v>39</v>
      </c>
      <c r="C11" t="s">
        <v>63</v>
      </c>
      <c r="D11" t="s">
        <v>64</v>
      </c>
    </row>
    <row r="12" spans="1:4">
      <c r="A12" t="s">
        <v>124</v>
      </c>
      <c r="B12" t="s">
        <v>39</v>
      </c>
      <c r="C12" t="s">
        <v>63</v>
      </c>
      <c r="D12" t="s">
        <v>64</v>
      </c>
    </row>
    <row r="13" spans="1:4">
      <c r="A13" t="s">
        <v>125</v>
      </c>
      <c r="B13" t="s">
        <v>39</v>
      </c>
      <c r="C13" t="s">
        <v>63</v>
      </c>
      <c r="D13" t="s">
        <v>64</v>
      </c>
    </row>
    <row r="14" spans="1:4">
      <c r="A14" t="s">
        <v>126</v>
      </c>
      <c r="B14" t="s">
        <v>39</v>
      </c>
      <c r="C14" t="s">
        <v>63</v>
      </c>
      <c r="D14" t="s">
        <v>64</v>
      </c>
    </row>
    <row r="15" spans="1:4">
      <c r="A15" t="s">
        <v>127</v>
      </c>
      <c r="B15" t="s">
        <v>39</v>
      </c>
      <c r="C15" t="s">
        <v>63</v>
      </c>
      <c r="D15" t="s">
        <v>64</v>
      </c>
    </row>
    <row r="16" spans="1:4">
      <c r="A16" t="s">
        <v>128</v>
      </c>
      <c r="B16" t="s">
        <v>39</v>
      </c>
      <c r="C16" t="s">
        <v>63</v>
      </c>
      <c r="D16" t="s">
        <v>64</v>
      </c>
    </row>
    <row r="17" spans="1:11">
      <c r="A17" t="s">
        <v>129</v>
      </c>
      <c r="B17" t="s">
        <v>39</v>
      </c>
      <c r="C17" t="s">
        <v>130</v>
      </c>
      <c r="D17" t="s">
        <v>131</v>
      </c>
    </row>
    <row r="18" spans="1:11">
      <c r="A18" t="s">
        <v>132</v>
      </c>
      <c r="B18" t="s">
        <v>39</v>
      </c>
      <c r="C18" t="s">
        <v>130</v>
      </c>
      <c r="D18" t="s">
        <v>131</v>
      </c>
    </row>
    <row r="19" spans="1:11">
      <c r="A19" t="s">
        <v>133</v>
      </c>
      <c r="B19" t="s">
        <v>39</v>
      </c>
      <c r="C19" t="s">
        <v>130</v>
      </c>
      <c r="D19" t="s">
        <v>131</v>
      </c>
    </row>
    <row r="20" spans="1:11">
      <c r="A20" t="s">
        <v>134</v>
      </c>
      <c r="B20" t="s">
        <v>39</v>
      </c>
      <c r="C20" t="s">
        <v>130</v>
      </c>
      <c r="D20" t="s">
        <v>131</v>
      </c>
    </row>
    <row r="21" spans="1:11">
      <c r="A21" t="s">
        <v>135</v>
      </c>
      <c r="B21" t="s">
        <v>39</v>
      </c>
      <c r="C21" t="s">
        <v>130</v>
      </c>
      <c r="D21" t="s">
        <v>131</v>
      </c>
    </row>
    <row r="22" spans="1:11">
      <c r="A22" t="s">
        <v>136</v>
      </c>
      <c r="B22" t="s">
        <v>39</v>
      </c>
      <c r="C22" t="s">
        <v>130</v>
      </c>
      <c r="D22" t="s">
        <v>131</v>
      </c>
    </row>
    <row r="23" spans="1:11">
      <c r="A23" t="s">
        <v>40</v>
      </c>
      <c r="B23" t="s">
        <v>39</v>
      </c>
      <c r="C23" t="s">
        <v>39</v>
      </c>
      <c r="D23" t="s">
        <v>43</v>
      </c>
    </row>
    <row r="24" spans="1:11">
      <c r="A24" t="s">
        <v>42</v>
      </c>
      <c r="B24" t="s">
        <v>39</v>
      </c>
      <c r="C24" t="s">
        <v>39</v>
      </c>
      <c r="D24" t="s">
        <v>52</v>
      </c>
    </row>
    <row r="25" spans="1:11">
      <c r="A25" t="s">
        <v>44</v>
      </c>
      <c r="B25" t="s">
        <v>39</v>
      </c>
      <c r="C25" t="s">
        <v>39</v>
      </c>
      <c r="D25" t="s">
        <v>137</v>
      </c>
      <c r="K25" t="s">
        <v>176</v>
      </c>
    </row>
    <row r="26" spans="1:11">
      <c r="A26" t="s">
        <v>45</v>
      </c>
      <c r="B26" t="s">
        <v>39</v>
      </c>
      <c r="C26" t="s">
        <v>39</v>
      </c>
      <c r="D26" t="s">
        <v>137</v>
      </c>
      <c r="G26" t="s">
        <v>168</v>
      </c>
      <c r="I26" s="5">
        <v>2.5</v>
      </c>
      <c r="K26" s="5">
        <v>2.5</v>
      </c>
    </row>
    <row r="27" spans="1:11">
      <c r="A27" t="s">
        <v>47</v>
      </c>
      <c r="B27" t="s">
        <v>39</v>
      </c>
      <c r="C27" t="s">
        <v>39</v>
      </c>
      <c r="D27" t="s">
        <v>137</v>
      </c>
      <c r="G27" t="s">
        <v>169</v>
      </c>
      <c r="I27" s="5">
        <v>1.5</v>
      </c>
      <c r="K27" s="5">
        <f>I27</f>
        <v>1.5</v>
      </c>
    </row>
    <row r="28" spans="1:11">
      <c r="A28" t="s">
        <v>68</v>
      </c>
      <c r="B28" t="s">
        <v>39</v>
      </c>
      <c r="C28" t="s">
        <v>39</v>
      </c>
      <c r="D28" t="s">
        <v>137</v>
      </c>
      <c r="G28" t="s">
        <v>170</v>
      </c>
      <c r="I28" s="5">
        <v>3</v>
      </c>
      <c r="K28" s="5">
        <f>I28</f>
        <v>3</v>
      </c>
    </row>
    <row r="29" spans="1:11">
      <c r="A29" t="s">
        <v>69</v>
      </c>
      <c r="B29" t="s">
        <v>39</v>
      </c>
      <c r="C29" t="s">
        <v>39</v>
      </c>
      <c r="D29" t="s">
        <v>53</v>
      </c>
      <c r="G29" t="s">
        <v>171</v>
      </c>
      <c r="I29" s="5">
        <v>0.8</v>
      </c>
      <c r="J29" s="4" t="s">
        <v>175</v>
      </c>
      <c r="K29" s="5">
        <f>I29-2/8*I29</f>
        <v>0.60000000000000009</v>
      </c>
    </row>
    <row r="30" spans="1:11">
      <c r="A30" t="s">
        <v>138</v>
      </c>
      <c r="B30" t="s">
        <v>39</v>
      </c>
      <c r="C30" t="s">
        <v>39</v>
      </c>
      <c r="D30" t="s">
        <v>139</v>
      </c>
      <c r="G30" t="s">
        <v>172</v>
      </c>
      <c r="H30" t="s">
        <v>173</v>
      </c>
      <c r="I30" s="5">
        <v>1.5</v>
      </c>
      <c r="J30" s="4" t="s">
        <v>174</v>
      </c>
      <c r="K30" s="5">
        <f>I30</f>
        <v>1.5</v>
      </c>
    </row>
    <row r="31" spans="1:11">
      <c r="A31" t="s">
        <v>140</v>
      </c>
      <c r="B31" t="s">
        <v>39</v>
      </c>
      <c r="C31" t="s">
        <v>39</v>
      </c>
      <c r="D31" t="s">
        <v>53</v>
      </c>
      <c r="G31" t="s">
        <v>178</v>
      </c>
      <c r="I31" s="5">
        <v>0.2</v>
      </c>
      <c r="K31" s="5">
        <f>I31</f>
        <v>0.2</v>
      </c>
    </row>
    <row r="32" spans="1:11">
      <c r="A32" t="s">
        <v>70</v>
      </c>
      <c r="B32" t="s">
        <v>39</v>
      </c>
      <c r="C32" t="s">
        <v>39</v>
      </c>
      <c r="D32" t="s">
        <v>137</v>
      </c>
      <c r="H32" t="s">
        <v>177</v>
      </c>
      <c r="I32" s="5">
        <f>SUM(I26:I31)</f>
        <v>9.5</v>
      </c>
      <c r="J32" s="5"/>
      <c r="K32" s="5">
        <f>SUM(K26:K31)</f>
        <v>9.2999999999999989</v>
      </c>
    </row>
    <row r="33" spans="1:4">
      <c r="A33" t="s">
        <v>71</v>
      </c>
      <c r="B33" t="s">
        <v>39</v>
      </c>
      <c r="C33" t="s">
        <v>39</v>
      </c>
      <c r="D33" t="s">
        <v>53</v>
      </c>
    </row>
    <row r="34" spans="1:4">
      <c r="A34" t="s">
        <v>72</v>
      </c>
      <c r="B34" t="s">
        <v>39</v>
      </c>
      <c r="C34" t="s">
        <v>39</v>
      </c>
      <c r="D34" t="s">
        <v>53</v>
      </c>
    </row>
    <row r="35" spans="1:4">
      <c r="A35" t="s">
        <v>141</v>
      </c>
      <c r="B35" t="s">
        <v>39</v>
      </c>
      <c r="C35" t="s">
        <v>39</v>
      </c>
      <c r="D35" t="s">
        <v>53</v>
      </c>
    </row>
    <row r="36" spans="1:4">
      <c r="A36" t="s">
        <v>142</v>
      </c>
      <c r="B36" t="s">
        <v>39</v>
      </c>
      <c r="C36" t="s">
        <v>39</v>
      </c>
      <c r="D36" t="s">
        <v>53</v>
      </c>
    </row>
    <row r="37" spans="1:4">
      <c r="A37" t="s">
        <v>143</v>
      </c>
      <c r="B37" t="s">
        <v>39</v>
      </c>
      <c r="C37" t="s">
        <v>39</v>
      </c>
      <c r="D37" t="s">
        <v>53</v>
      </c>
    </row>
    <row r="38" spans="1:4">
      <c r="A38" t="s">
        <v>144</v>
      </c>
      <c r="B38" t="s">
        <v>39</v>
      </c>
      <c r="C38" t="s">
        <v>39</v>
      </c>
      <c r="D38" t="s">
        <v>53</v>
      </c>
    </row>
    <row r="39" spans="1:4">
      <c r="A39" t="s">
        <v>145</v>
      </c>
      <c r="B39" t="s">
        <v>39</v>
      </c>
      <c r="C39" t="s">
        <v>39</v>
      </c>
      <c r="D39" t="s">
        <v>53</v>
      </c>
    </row>
    <row r="40" spans="1:4">
      <c r="A40" t="s">
        <v>146</v>
      </c>
      <c r="B40" t="s">
        <v>39</v>
      </c>
      <c r="C40" t="s">
        <v>39</v>
      </c>
      <c r="D40" t="s">
        <v>53</v>
      </c>
    </row>
    <row r="41" spans="1:4">
      <c r="A41" t="s">
        <v>147</v>
      </c>
      <c r="B41" t="s">
        <v>39</v>
      </c>
      <c r="C41" t="s">
        <v>39</v>
      </c>
      <c r="D41" t="s">
        <v>53</v>
      </c>
    </row>
    <row r="42" spans="1:4">
      <c r="A42" t="s">
        <v>148</v>
      </c>
      <c r="B42" t="s">
        <v>39</v>
      </c>
      <c r="C42" t="s">
        <v>39</v>
      </c>
      <c r="D42" t="s">
        <v>53</v>
      </c>
    </row>
    <row r="43" spans="1:4">
      <c r="A43" t="s">
        <v>149</v>
      </c>
      <c r="B43" t="s">
        <v>39</v>
      </c>
      <c r="C43" t="s">
        <v>39</v>
      </c>
      <c r="D43" t="s">
        <v>53</v>
      </c>
    </row>
    <row r="44" spans="1:4">
      <c r="A44" t="s">
        <v>73</v>
      </c>
      <c r="B44" t="s">
        <v>39</v>
      </c>
      <c r="C44" t="s">
        <v>39</v>
      </c>
      <c r="D44" t="s">
        <v>53</v>
      </c>
    </row>
    <row r="45" spans="1:4">
      <c r="A45" t="s">
        <v>74</v>
      </c>
      <c r="B45" t="s">
        <v>39</v>
      </c>
      <c r="C45" t="s">
        <v>39</v>
      </c>
      <c r="D45" t="s">
        <v>53</v>
      </c>
    </row>
    <row r="46" spans="1:4">
      <c r="A46" t="s">
        <v>150</v>
      </c>
      <c r="B46" t="s">
        <v>39</v>
      </c>
      <c r="C46" t="s">
        <v>39</v>
      </c>
      <c r="D46" t="s">
        <v>53</v>
      </c>
    </row>
    <row r="47" spans="1:4">
      <c r="A47" t="s">
        <v>151</v>
      </c>
      <c r="B47" t="s">
        <v>39</v>
      </c>
      <c r="C47" t="s">
        <v>39</v>
      </c>
      <c r="D47" t="s">
        <v>152</v>
      </c>
    </row>
    <row r="48" spans="1:4">
      <c r="A48" t="s">
        <v>75</v>
      </c>
      <c r="B48" t="s">
        <v>39</v>
      </c>
      <c r="C48" t="s">
        <v>39</v>
      </c>
      <c r="D48" t="s">
        <v>53</v>
      </c>
    </row>
    <row r="49" spans="1:4">
      <c r="A49" t="s">
        <v>153</v>
      </c>
      <c r="B49" t="s">
        <v>39</v>
      </c>
      <c r="C49" t="s">
        <v>39</v>
      </c>
      <c r="D49" t="s">
        <v>53</v>
      </c>
    </row>
    <row r="50" spans="1:4">
      <c r="A50" t="s">
        <v>76</v>
      </c>
      <c r="B50" t="s">
        <v>39</v>
      </c>
      <c r="C50" t="s">
        <v>39</v>
      </c>
      <c r="D50" t="s">
        <v>53</v>
      </c>
    </row>
    <row r="51" spans="1:4">
      <c r="A51" t="s">
        <v>77</v>
      </c>
      <c r="B51" t="s">
        <v>39</v>
      </c>
      <c r="C51" t="s">
        <v>39</v>
      </c>
      <c r="D51" t="s">
        <v>53</v>
      </c>
    </row>
    <row r="52" spans="1:4">
      <c r="A52" t="s">
        <v>154</v>
      </c>
      <c r="B52" t="s">
        <v>39</v>
      </c>
      <c r="C52" t="s">
        <v>39</v>
      </c>
      <c r="D52" t="s">
        <v>53</v>
      </c>
    </row>
    <row r="53" spans="1:4">
      <c r="A53" t="s">
        <v>155</v>
      </c>
      <c r="B53" t="s">
        <v>39</v>
      </c>
      <c r="C53" t="s">
        <v>39</v>
      </c>
      <c r="D53" t="s">
        <v>53</v>
      </c>
    </row>
    <row r="54" spans="1:4">
      <c r="A54" t="s">
        <v>156</v>
      </c>
      <c r="B54" t="s">
        <v>39</v>
      </c>
      <c r="C54" t="s">
        <v>39</v>
      </c>
      <c r="D54" t="s">
        <v>53</v>
      </c>
    </row>
    <row r="55" spans="1:4">
      <c r="A55" t="s">
        <v>157</v>
      </c>
      <c r="B55" t="s">
        <v>39</v>
      </c>
      <c r="C55" t="s">
        <v>39</v>
      </c>
      <c r="D55" t="s">
        <v>53</v>
      </c>
    </row>
    <row r="56" spans="1:4">
      <c r="A56" t="s">
        <v>158</v>
      </c>
      <c r="B56" t="s">
        <v>39</v>
      </c>
      <c r="C56" t="s">
        <v>39</v>
      </c>
      <c r="D56" t="s">
        <v>53</v>
      </c>
    </row>
    <row r="57" spans="1:4">
      <c r="A57" t="s">
        <v>159</v>
      </c>
      <c r="B57" t="s">
        <v>39</v>
      </c>
      <c r="C57" t="s">
        <v>39</v>
      </c>
      <c r="D57" t="s">
        <v>53</v>
      </c>
    </row>
    <row r="58" spans="1:4">
      <c r="A58" t="s">
        <v>160</v>
      </c>
      <c r="B58" t="s">
        <v>39</v>
      </c>
      <c r="C58" t="s">
        <v>39</v>
      </c>
      <c r="D58" t="s">
        <v>53</v>
      </c>
    </row>
    <row r="59" spans="1:4">
      <c r="A59" t="s">
        <v>161</v>
      </c>
      <c r="B59" t="s">
        <v>39</v>
      </c>
      <c r="C59" t="s">
        <v>39</v>
      </c>
      <c r="D59" t="s">
        <v>53</v>
      </c>
    </row>
    <row r="60" spans="1:4">
      <c r="A60" t="s">
        <v>54</v>
      </c>
      <c r="B60" t="s">
        <v>55</v>
      </c>
      <c r="C60" t="s">
        <v>58</v>
      </c>
      <c r="D60" t="s">
        <v>56</v>
      </c>
    </row>
    <row r="61" spans="1:4">
      <c r="A61" t="s">
        <v>57</v>
      </c>
      <c r="B61" t="s">
        <v>55</v>
      </c>
      <c r="C61" t="s">
        <v>7</v>
      </c>
      <c r="D61" t="s">
        <v>56</v>
      </c>
    </row>
    <row r="62" spans="1:4">
      <c r="A62" t="s">
        <v>78</v>
      </c>
      <c r="B62" t="s">
        <v>55</v>
      </c>
      <c r="C62" t="s">
        <v>58</v>
      </c>
      <c r="D62" t="s">
        <v>56</v>
      </c>
    </row>
    <row r="63" spans="1:4">
      <c r="A63" t="s">
        <v>79</v>
      </c>
      <c r="B63" t="s">
        <v>55</v>
      </c>
      <c r="C63" t="s">
        <v>58</v>
      </c>
      <c r="D63" t="s">
        <v>56</v>
      </c>
    </row>
    <row r="64" spans="1:4">
      <c r="A64" t="s">
        <v>162</v>
      </c>
      <c r="B64" t="s">
        <v>55</v>
      </c>
      <c r="C64" t="s">
        <v>58</v>
      </c>
      <c r="D64" t="s">
        <v>56</v>
      </c>
    </row>
    <row r="65" spans="1:4">
      <c r="A65" t="s">
        <v>163</v>
      </c>
      <c r="B65" t="s">
        <v>55</v>
      </c>
      <c r="C65" t="s">
        <v>58</v>
      </c>
      <c r="D65" t="s">
        <v>56</v>
      </c>
    </row>
    <row r="66" spans="1:4">
      <c r="A66" t="s">
        <v>164</v>
      </c>
      <c r="B66" t="s">
        <v>55</v>
      </c>
      <c r="C66" t="s">
        <v>58</v>
      </c>
      <c r="D66" t="s">
        <v>56</v>
      </c>
    </row>
    <row r="67" spans="1:4">
      <c r="A67" t="s">
        <v>80</v>
      </c>
      <c r="B67" t="s">
        <v>55</v>
      </c>
      <c r="C67" t="s">
        <v>58</v>
      </c>
      <c r="D67" t="s">
        <v>56</v>
      </c>
    </row>
    <row r="68" spans="1:4">
      <c r="A68" t="s">
        <v>81</v>
      </c>
      <c r="B68" t="s">
        <v>55</v>
      </c>
      <c r="C68" t="s">
        <v>58</v>
      </c>
      <c r="D68" t="s">
        <v>56</v>
      </c>
    </row>
    <row r="69" spans="1:4">
      <c r="A69" t="s">
        <v>82</v>
      </c>
      <c r="B69" t="s">
        <v>55</v>
      </c>
      <c r="C69" t="s">
        <v>58</v>
      </c>
      <c r="D69" t="s">
        <v>56</v>
      </c>
    </row>
    <row r="70" spans="1:4">
      <c r="A70" t="s">
        <v>165</v>
      </c>
      <c r="B70" t="s">
        <v>55</v>
      </c>
      <c r="C70" t="s">
        <v>58</v>
      </c>
      <c r="D70" t="s">
        <v>56</v>
      </c>
    </row>
    <row r="71" spans="1:4">
      <c r="A71" t="s">
        <v>166</v>
      </c>
      <c r="B71" t="s">
        <v>55</v>
      </c>
      <c r="C71" t="s">
        <v>58</v>
      </c>
      <c r="D71" t="s">
        <v>56</v>
      </c>
    </row>
    <row r="72" spans="1:4">
      <c r="A72" t="s">
        <v>167</v>
      </c>
      <c r="B72" t="s">
        <v>55</v>
      </c>
      <c r="C72" t="s">
        <v>58</v>
      </c>
      <c r="D72" t="s">
        <v>56</v>
      </c>
    </row>
  </sheetData>
  <hyperlinks>
    <hyperlink ref="J30" r:id="rId1"/>
    <hyperlink ref="J29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B2:P71"/>
  <sheetViews>
    <sheetView tabSelected="1" workbookViewId="0">
      <selection activeCell="S14" sqref="S14"/>
    </sheetView>
  </sheetViews>
  <sheetFormatPr defaultRowHeight="15"/>
  <cols>
    <col min="10" max="10" width="36" customWidth="1"/>
    <col min="11" max="11" width="12.5703125" customWidth="1"/>
    <col min="12" max="12" width="17.28515625" customWidth="1"/>
    <col min="13" max="13" width="14.140625" customWidth="1"/>
    <col min="14" max="14" width="13" customWidth="1"/>
    <col min="15" max="15" width="15.42578125" customWidth="1"/>
    <col min="16" max="16" width="18.140625" customWidth="1"/>
  </cols>
  <sheetData>
    <row r="2" spans="2:16">
      <c r="B2" t="s">
        <v>35</v>
      </c>
      <c r="C2" t="s">
        <v>36</v>
      </c>
      <c r="D2" t="s">
        <v>37</v>
      </c>
      <c r="E2" t="s">
        <v>38</v>
      </c>
    </row>
    <row r="3" spans="2:16" ht="36" customHeight="1">
      <c r="B3" t="s">
        <v>48</v>
      </c>
      <c r="C3" t="s">
        <v>39</v>
      </c>
      <c r="D3" t="s">
        <v>39</v>
      </c>
      <c r="E3" t="s">
        <v>61</v>
      </c>
      <c r="J3" s="7" t="s">
        <v>0</v>
      </c>
      <c r="K3" s="8" t="s">
        <v>184</v>
      </c>
      <c r="L3" s="8" t="s">
        <v>187</v>
      </c>
      <c r="M3" s="8" t="s">
        <v>185</v>
      </c>
      <c r="N3" s="8" t="s">
        <v>186</v>
      </c>
      <c r="O3" s="8" t="s">
        <v>188</v>
      </c>
      <c r="P3" s="9" t="s">
        <v>189</v>
      </c>
    </row>
    <row r="4" spans="2:16">
      <c r="B4" t="s">
        <v>50</v>
      </c>
      <c r="C4" t="s">
        <v>39</v>
      </c>
      <c r="D4" t="s">
        <v>39</v>
      </c>
      <c r="E4" t="s">
        <v>61</v>
      </c>
      <c r="J4" s="10" t="s">
        <v>61</v>
      </c>
      <c r="K4" s="3">
        <v>2</v>
      </c>
      <c r="L4" s="3">
        <v>0</v>
      </c>
      <c r="M4" s="3">
        <v>3</v>
      </c>
      <c r="N4" s="3" t="s">
        <v>190</v>
      </c>
      <c r="O4" s="17">
        <v>0</v>
      </c>
      <c r="P4" s="11"/>
    </row>
    <row r="5" spans="2:16">
      <c r="B5" t="s">
        <v>119</v>
      </c>
      <c r="C5" t="s">
        <v>39</v>
      </c>
      <c r="D5" t="s">
        <v>39</v>
      </c>
      <c r="E5" t="s">
        <v>49</v>
      </c>
      <c r="J5" s="10" t="s">
        <v>49</v>
      </c>
      <c r="K5" s="3">
        <v>2</v>
      </c>
      <c r="L5" s="3">
        <v>0</v>
      </c>
      <c r="M5" s="3">
        <v>10</v>
      </c>
      <c r="N5" s="3" t="s">
        <v>190</v>
      </c>
      <c r="O5" s="17">
        <v>0</v>
      </c>
      <c r="P5" s="11"/>
    </row>
    <row r="6" spans="2:16">
      <c r="B6" t="s">
        <v>120</v>
      </c>
      <c r="C6" t="s">
        <v>39</v>
      </c>
      <c r="D6" t="s">
        <v>39</v>
      </c>
      <c r="E6" t="s">
        <v>49</v>
      </c>
      <c r="J6" s="10" t="s">
        <v>122</v>
      </c>
      <c r="K6" s="3">
        <v>2</v>
      </c>
      <c r="L6" s="3">
        <v>0</v>
      </c>
      <c r="M6" s="3">
        <v>0</v>
      </c>
      <c r="N6" s="3" t="s">
        <v>190</v>
      </c>
      <c r="O6" s="17">
        <v>0</v>
      </c>
      <c r="P6" s="11" t="s">
        <v>201</v>
      </c>
    </row>
    <row r="7" spans="2:16">
      <c r="B7" t="s">
        <v>121</v>
      </c>
      <c r="C7" t="s">
        <v>39</v>
      </c>
      <c r="D7" t="s">
        <v>39</v>
      </c>
      <c r="E7" t="s">
        <v>122</v>
      </c>
      <c r="J7" s="10" t="s">
        <v>191</v>
      </c>
      <c r="K7" s="3">
        <v>8</v>
      </c>
      <c r="L7" s="3">
        <v>2</v>
      </c>
      <c r="M7" s="3" t="s">
        <v>198</v>
      </c>
      <c r="N7" s="16">
        <v>0.1</v>
      </c>
      <c r="O7" s="17">
        <f>Table1[[#This Row],[Estimated Unit Cost]]*(Table1[[#This Row],[Required Quantity]]-Table1[[#This Row],[Number Provided in Analogue Kit]])</f>
        <v>0.60000000000000009</v>
      </c>
      <c r="P7" s="11"/>
    </row>
    <row r="8" spans="2:16">
      <c r="B8" t="s">
        <v>62</v>
      </c>
      <c r="C8" t="s">
        <v>39</v>
      </c>
      <c r="D8" t="s">
        <v>63</v>
      </c>
      <c r="E8" t="s">
        <v>64</v>
      </c>
      <c r="J8" s="12" t="s">
        <v>204</v>
      </c>
      <c r="K8" s="3">
        <v>3</v>
      </c>
      <c r="L8" s="3">
        <v>0</v>
      </c>
      <c r="M8" s="3" t="s">
        <v>196</v>
      </c>
      <c r="N8" s="16">
        <v>0.5</v>
      </c>
      <c r="O8" s="17">
        <f>Table1[[#This Row],[Estimated Unit Cost]]*(Table1[[#This Row],[Required Quantity]]-Table1[[#This Row],[Number Provided in Analogue Kit]])</f>
        <v>1.5</v>
      </c>
      <c r="P8" s="11" t="s">
        <v>205</v>
      </c>
    </row>
    <row r="9" spans="2:16">
      <c r="B9" t="s">
        <v>65</v>
      </c>
      <c r="C9" t="s">
        <v>39</v>
      </c>
      <c r="D9" t="s">
        <v>63</v>
      </c>
      <c r="E9" t="s">
        <v>64</v>
      </c>
      <c r="J9" s="10" t="s">
        <v>9</v>
      </c>
      <c r="K9" s="3">
        <v>1</v>
      </c>
      <c r="L9" s="3">
        <v>0</v>
      </c>
      <c r="M9" s="3">
        <v>1</v>
      </c>
      <c r="N9" s="3" t="s">
        <v>190</v>
      </c>
      <c r="O9" s="17">
        <v>0</v>
      </c>
      <c r="P9" s="11" t="s">
        <v>200</v>
      </c>
    </row>
    <row r="10" spans="2:16">
      <c r="B10" t="s">
        <v>123</v>
      </c>
      <c r="C10" t="s">
        <v>39</v>
      </c>
      <c r="D10" t="s">
        <v>63</v>
      </c>
      <c r="E10" t="s">
        <v>64</v>
      </c>
      <c r="J10" s="10" t="s">
        <v>192</v>
      </c>
      <c r="K10" s="3">
        <v>6</v>
      </c>
      <c r="L10" s="3">
        <v>0</v>
      </c>
      <c r="M10" s="3" t="s">
        <v>193</v>
      </c>
      <c r="N10" s="16">
        <v>0.5</v>
      </c>
      <c r="O10" s="17">
        <f>Table1[[#This Row],[Estimated Unit Cost]]*(Table1[[#This Row],[Required Quantity]]-Table1[[#This Row],[Number Provided in Analogue Kit]])</f>
        <v>3</v>
      </c>
      <c r="P10" s="11"/>
    </row>
    <row r="11" spans="2:16">
      <c r="B11" t="s">
        <v>124</v>
      </c>
      <c r="C11" t="s">
        <v>39</v>
      </c>
      <c r="D11" t="s">
        <v>63</v>
      </c>
      <c r="E11" t="s">
        <v>64</v>
      </c>
      <c r="J11" s="12" t="s">
        <v>195</v>
      </c>
      <c r="K11" s="3">
        <v>1</v>
      </c>
      <c r="L11" s="3">
        <v>0</v>
      </c>
      <c r="M11" s="3">
        <v>0</v>
      </c>
      <c r="N11" s="16">
        <v>0.75</v>
      </c>
      <c r="O11" s="17">
        <f>Table1[[#This Row],[Estimated Unit Cost]]*(Table1[[#This Row],[Required Quantity]]-Table1[[#This Row],[Number Provided in Analogue Kit]])</f>
        <v>0.75</v>
      </c>
      <c r="P11" s="11" t="s">
        <v>201</v>
      </c>
    </row>
    <row r="12" spans="2:16">
      <c r="B12" t="s">
        <v>125</v>
      </c>
      <c r="C12" t="s">
        <v>39</v>
      </c>
      <c r="D12" t="s">
        <v>63</v>
      </c>
      <c r="E12" t="s">
        <v>64</v>
      </c>
      <c r="J12" s="12" t="s">
        <v>195</v>
      </c>
      <c r="K12" s="3">
        <v>1</v>
      </c>
      <c r="L12" s="3">
        <v>0</v>
      </c>
      <c r="M12" s="3">
        <v>0</v>
      </c>
      <c r="N12" s="16">
        <v>0.75</v>
      </c>
      <c r="O12" s="17">
        <f>Table1[[#This Row],[Estimated Unit Cost]]*(Table1[[#This Row],[Required Quantity]]-Table1[[#This Row],[Number Provided in Analogue Kit]])</f>
        <v>0.75</v>
      </c>
      <c r="P12" s="11" t="s">
        <v>201</v>
      </c>
    </row>
    <row r="13" spans="2:16">
      <c r="B13" t="s">
        <v>126</v>
      </c>
      <c r="C13" t="s">
        <v>39</v>
      </c>
      <c r="D13" t="s">
        <v>63</v>
      </c>
      <c r="E13" t="s">
        <v>64</v>
      </c>
      <c r="J13" s="12" t="s">
        <v>194</v>
      </c>
      <c r="K13" s="3">
        <v>1</v>
      </c>
      <c r="L13" s="3">
        <v>0</v>
      </c>
      <c r="M13" s="3">
        <v>0</v>
      </c>
      <c r="N13" s="16">
        <v>2.5</v>
      </c>
      <c r="O13" s="17">
        <f>Table1[[#This Row],[Estimated Unit Cost]]*(Table1[[#This Row],[Required Quantity]]-Table1[[#This Row],[Number Provided in Analogue Kit]])</f>
        <v>2.5</v>
      </c>
      <c r="P13" s="11" t="s">
        <v>201</v>
      </c>
    </row>
    <row r="14" spans="2:16">
      <c r="B14" t="s">
        <v>127</v>
      </c>
      <c r="C14" t="s">
        <v>39</v>
      </c>
      <c r="D14" t="s">
        <v>63</v>
      </c>
      <c r="E14" t="s">
        <v>64</v>
      </c>
      <c r="J14" s="12" t="s">
        <v>53</v>
      </c>
      <c r="K14" s="3">
        <v>22</v>
      </c>
      <c r="L14" s="3">
        <v>2</v>
      </c>
      <c r="M14" s="3" t="s">
        <v>197</v>
      </c>
      <c r="N14" s="3" t="s">
        <v>190</v>
      </c>
      <c r="O14" s="17">
        <v>0</v>
      </c>
      <c r="P14" s="11"/>
    </row>
    <row r="15" spans="2:16">
      <c r="B15" t="s">
        <v>128</v>
      </c>
      <c r="C15" t="s">
        <v>39</v>
      </c>
      <c r="D15" t="s">
        <v>63</v>
      </c>
      <c r="E15" t="s">
        <v>64</v>
      </c>
      <c r="J15" s="12" t="s">
        <v>139</v>
      </c>
      <c r="K15" s="3">
        <v>2</v>
      </c>
      <c r="L15" s="3">
        <v>2</v>
      </c>
      <c r="M15" s="3" t="s">
        <v>197</v>
      </c>
      <c r="N15" s="3" t="s">
        <v>190</v>
      </c>
      <c r="O15" s="17">
        <v>0</v>
      </c>
      <c r="P15" s="11"/>
    </row>
    <row r="16" spans="2:16">
      <c r="B16" t="s">
        <v>179</v>
      </c>
      <c r="C16" t="s">
        <v>39</v>
      </c>
      <c r="D16" t="s">
        <v>39</v>
      </c>
      <c r="E16" t="s">
        <v>180</v>
      </c>
      <c r="J16" s="12" t="s">
        <v>43</v>
      </c>
      <c r="K16" s="3">
        <v>1</v>
      </c>
      <c r="L16" s="3">
        <v>0</v>
      </c>
      <c r="M16" s="3" t="s">
        <v>197</v>
      </c>
      <c r="N16" s="3" t="s">
        <v>190</v>
      </c>
      <c r="O16" s="17">
        <v>0</v>
      </c>
      <c r="P16" s="11"/>
    </row>
    <row r="17" spans="2:16">
      <c r="B17" t="s">
        <v>181</v>
      </c>
      <c r="C17" t="s">
        <v>39</v>
      </c>
      <c r="D17" t="s">
        <v>39</v>
      </c>
      <c r="E17" t="s">
        <v>180</v>
      </c>
      <c r="J17" s="12" t="s">
        <v>52</v>
      </c>
      <c r="K17" s="3">
        <v>1</v>
      </c>
      <c r="L17" s="3">
        <v>2</v>
      </c>
      <c r="M17" s="3" t="s">
        <v>197</v>
      </c>
      <c r="N17" s="3" t="s">
        <v>190</v>
      </c>
      <c r="O17" s="17">
        <v>0</v>
      </c>
      <c r="P17" s="11"/>
    </row>
    <row r="18" spans="2:16">
      <c r="B18" t="s">
        <v>182</v>
      </c>
      <c r="C18" t="s">
        <v>39</v>
      </c>
      <c r="D18" t="s">
        <v>39</v>
      </c>
      <c r="E18" t="s">
        <v>180</v>
      </c>
      <c r="J18" s="12" t="s">
        <v>203</v>
      </c>
      <c r="K18" s="3">
        <v>1</v>
      </c>
      <c r="L18" s="3">
        <v>0</v>
      </c>
      <c r="M18" s="3">
        <v>5</v>
      </c>
      <c r="N18" s="16">
        <v>0.2</v>
      </c>
      <c r="O18" s="17">
        <f>Table1[[#This Row],[Estimated Unit Cost]]*(Table1[[#This Row],[Required Quantity]]-Table1[[#This Row],[Number Provided in Analogue Kit]])</f>
        <v>0.2</v>
      </c>
      <c r="P18" s="11"/>
    </row>
    <row r="19" spans="2:16">
      <c r="B19" t="s">
        <v>129</v>
      </c>
      <c r="C19" t="s">
        <v>39</v>
      </c>
      <c r="D19" t="s">
        <v>130</v>
      </c>
      <c r="E19" t="s">
        <v>131</v>
      </c>
      <c r="J19" s="12" t="s">
        <v>11</v>
      </c>
      <c r="K19" s="3">
        <v>1</v>
      </c>
      <c r="L19" s="3">
        <v>0</v>
      </c>
      <c r="M19" s="3">
        <v>2</v>
      </c>
      <c r="N19" s="3" t="s">
        <v>190</v>
      </c>
      <c r="O19" s="17">
        <v>0</v>
      </c>
      <c r="P19" s="11"/>
    </row>
    <row r="20" spans="2:16" ht="15" customHeight="1">
      <c r="B20" t="s">
        <v>132</v>
      </c>
      <c r="C20" t="s">
        <v>39</v>
      </c>
      <c r="D20" t="s">
        <v>130</v>
      </c>
      <c r="E20" t="s">
        <v>131</v>
      </c>
      <c r="J20" s="13" t="s">
        <v>199</v>
      </c>
      <c r="K20" s="14">
        <v>2</v>
      </c>
      <c r="L20" s="14">
        <v>0</v>
      </c>
      <c r="M20" s="14">
        <v>2</v>
      </c>
      <c r="N20" s="14" t="s">
        <v>190</v>
      </c>
      <c r="O20" s="18">
        <v>0</v>
      </c>
      <c r="P20" s="15" t="s">
        <v>200</v>
      </c>
    </row>
    <row r="21" spans="2:16">
      <c r="B21" t="s">
        <v>133</v>
      </c>
      <c r="C21" t="s">
        <v>39</v>
      </c>
      <c r="D21" t="s">
        <v>130</v>
      </c>
      <c r="E21" t="s">
        <v>131</v>
      </c>
      <c r="J21" s="6"/>
      <c r="K21" s="6"/>
      <c r="L21" s="6"/>
      <c r="M21" s="6"/>
      <c r="N21" s="6"/>
      <c r="O21" s="6"/>
      <c r="P21" s="6"/>
    </row>
    <row r="22" spans="2:16">
      <c r="B22" t="s">
        <v>134</v>
      </c>
      <c r="C22" t="s">
        <v>39</v>
      </c>
      <c r="D22" t="s">
        <v>130</v>
      </c>
      <c r="E22" t="s">
        <v>131</v>
      </c>
      <c r="J22" s="6"/>
      <c r="K22" s="6"/>
      <c r="L22" s="6"/>
      <c r="M22" s="19" t="s">
        <v>202</v>
      </c>
      <c r="N22" s="19"/>
      <c r="O22" s="20">
        <f>SUM(Table1[Total Expense])</f>
        <v>9.2999999999999989</v>
      </c>
      <c r="P22" s="6"/>
    </row>
    <row r="23" spans="2:16">
      <c r="B23" t="s">
        <v>135</v>
      </c>
      <c r="C23" t="s">
        <v>39</v>
      </c>
      <c r="D23" t="s">
        <v>130</v>
      </c>
      <c r="E23" t="s">
        <v>131</v>
      </c>
      <c r="J23" s="6"/>
      <c r="K23" s="6"/>
      <c r="L23" s="6"/>
      <c r="M23" s="6"/>
      <c r="N23" s="6"/>
      <c r="O23" s="6"/>
      <c r="P23" s="6"/>
    </row>
    <row r="24" spans="2:16">
      <c r="B24" t="s">
        <v>136</v>
      </c>
      <c r="C24" t="s">
        <v>39</v>
      </c>
      <c r="D24" t="s">
        <v>130</v>
      </c>
      <c r="E24" t="s">
        <v>131</v>
      </c>
      <c r="J24" s="6"/>
      <c r="K24" s="6"/>
      <c r="L24" s="6"/>
      <c r="M24" s="6"/>
      <c r="N24" s="6"/>
      <c r="O24" s="6"/>
      <c r="P24" s="6"/>
    </row>
    <row r="25" spans="2:16">
      <c r="B25" t="s">
        <v>40</v>
      </c>
      <c r="C25" t="s">
        <v>39</v>
      </c>
      <c r="D25" t="s">
        <v>39</v>
      </c>
      <c r="E25" t="s">
        <v>43</v>
      </c>
      <c r="J25" s="6"/>
      <c r="K25" s="6"/>
      <c r="L25" s="6"/>
      <c r="M25" s="6"/>
      <c r="N25" s="6"/>
      <c r="O25" s="6"/>
      <c r="P25" s="6"/>
    </row>
    <row r="26" spans="2:16">
      <c r="B26" t="s">
        <v>42</v>
      </c>
      <c r="C26" t="s">
        <v>39</v>
      </c>
      <c r="D26" t="s">
        <v>39</v>
      </c>
      <c r="E26" t="s">
        <v>52</v>
      </c>
      <c r="J26" s="6"/>
    </row>
    <row r="27" spans="2:16">
      <c r="B27" t="s">
        <v>44</v>
      </c>
      <c r="C27" t="s">
        <v>39</v>
      </c>
      <c r="D27" t="s">
        <v>39</v>
      </c>
      <c r="E27" t="s">
        <v>137</v>
      </c>
    </row>
    <row r="28" spans="2:16">
      <c r="B28" t="s">
        <v>45</v>
      </c>
      <c r="C28" t="s">
        <v>39</v>
      </c>
      <c r="D28" t="s">
        <v>39</v>
      </c>
      <c r="E28" t="s">
        <v>137</v>
      </c>
    </row>
    <row r="29" spans="2:16">
      <c r="B29" t="s">
        <v>47</v>
      </c>
      <c r="C29" t="s">
        <v>39</v>
      </c>
      <c r="D29" t="s">
        <v>39</v>
      </c>
      <c r="E29" t="s">
        <v>137</v>
      </c>
    </row>
    <row r="30" spans="2:16">
      <c r="B30" t="s">
        <v>68</v>
      </c>
      <c r="C30" t="s">
        <v>39</v>
      </c>
      <c r="D30" t="s">
        <v>39</v>
      </c>
      <c r="E30" t="s">
        <v>137</v>
      </c>
      <c r="O30" t="s">
        <v>176</v>
      </c>
    </row>
    <row r="31" spans="2:16">
      <c r="B31" t="s">
        <v>69</v>
      </c>
      <c r="C31" t="s">
        <v>39</v>
      </c>
      <c r="D31" t="s">
        <v>39</v>
      </c>
      <c r="E31" t="s">
        <v>53</v>
      </c>
      <c r="K31" t="s">
        <v>168</v>
      </c>
      <c r="M31" s="5">
        <v>2.5</v>
      </c>
      <c r="O31" s="5">
        <v>2.5</v>
      </c>
    </row>
    <row r="32" spans="2:16">
      <c r="B32" t="s">
        <v>138</v>
      </c>
      <c r="C32" t="s">
        <v>39</v>
      </c>
      <c r="D32" t="s">
        <v>39</v>
      </c>
      <c r="E32" t="s">
        <v>139</v>
      </c>
      <c r="K32" t="s">
        <v>169</v>
      </c>
      <c r="M32" s="5">
        <v>1.5</v>
      </c>
      <c r="O32" s="5">
        <f>M32</f>
        <v>1.5</v>
      </c>
    </row>
    <row r="33" spans="2:15">
      <c r="B33" t="s">
        <v>140</v>
      </c>
      <c r="C33" t="s">
        <v>39</v>
      </c>
      <c r="D33" t="s">
        <v>39</v>
      </c>
      <c r="E33" t="s">
        <v>53</v>
      </c>
      <c r="K33" t="s">
        <v>170</v>
      </c>
      <c r="M33" s="5">
        <v>3</v>
      </c>
      <c r="O33" s="5">
        <f>M33</f>
        <v>3</v>
      </c>
    </row>
    <row r="34" spans="2:15">
      <c r="B34" t="s">
        <v>70</v>
      </c>
      <c r="C34" t="s">
        <v>39</v>
      </c>
      <c r="D34" t="s">
        <v>39</v>
      </c>
      <c r="E34" t="s">
        <v>137</v>
      </c>
      <c r="K34" t="s">
        <v>171</v>
      </c>
      <c r="M34" s="5">
        <v>0.8</v>
      </c>
      <c r="N34" s="4" t="s">
        <v>175</v>
      </c>
      <c r="O34" s="5">
        <f>M34-2/8*M34</f>
        <v>0.60000000000000009</v>
      </c>
    </row>
    <row r="35" spans="2:15">
      <c r="B35" t="s">
        <v>71</v>
      </c>
      <c r="C35" t="s">
        <v>39</v>
      </c>
      <c r="D35" t="s">
        <v>39</v>
      </c>
      <c r="E35" t="s">
        <v>53</v>
      </c>
      <c r="K35" t="s">
        <v>172</v>
      </c>
      <c r="L35" t="s">
        <v>173</v>
      </c>
      <c r="M35" s="5">
        <v>1.5</v>
      </c>
      <c r="N35" s="4" t="s">
        <v>174</v>
      </c>
      <c r="O35" s="5">
        <f>M35</f>
        <v>1.5</v>
      </c>
    </row>
    <row r="36" spans="2:15">
      <c r="B36" t="s">
        <v>72</v>
      </c>
      <c r="C36" t="s">
        <v>39</v>
      </c>
      <c r="D36" t="s">
        <v>39</v>
      </c>
      <c r="E36" t="s">
        <v>53</v>
      </c>
      <c r="K36" t="s">
        <v>178</v>
      </c>
      <c r="M36" s="5">
        <v>0.2</v>
      </c>
      <c r="O36" s="5">
        <f>M36</f>
        <v>0.2</v>
      </c>
    </row>
    <row r="37" spans="2:15">
      <c r="B37" t="s">
        <v>141</v>
      </c>
      <c r="C37" t="s">
        <v>39</v>
      </c>
      <c r="D37" t="s">
        <v>39</v>
      </c>
      <c r="E37" t="s">
        <v>53</v>
      </c>
      <c r="L37" t="s">
        <v>177</v>
      </c>
      <c r="M37" s="5">
        <f>SUM(M31:M36)</f>
        <v>9.5</v>
      </c>
      <c r="N37" s="5"/>
      <c r="O37" s="5">
        <f>SUM(O31:O36)</f>
        <v>9.2999999999999989</v>
      </c>
    </row>
    <row r="38" spans="2:15">
      <c r="B38" t="s">
        <v>142</v>
      </c>
      <c r="C38" t="s">
        <v>39</v>
      </c>
      <c r="D38" t="s">
        <v>39</v>
      </c>
      <c r="E38" t="s">
        <v>53</v>
      </c>
    </row>
    <row r="39" spans="2:15">
      <c r="B39" t="s">
        <v>143</v>
      </c>
      <c r="C39" t="s">
        <v>39</v>
      </c>
      <c r="D39" t="s">
        <v>39</v>
      </c>
      <c r="E39" t="s">
        <v>53</v>
      </c>
    </row>
    <row r="40" spans="2:15">
      <c r="B40" t="s">
        <v>144</v>
      </c>
      <c r="C40" t="s">
        <v>39</v>
      </c>
      <c r="D40" t="s">
        <v>39</v>
      </c>
      <c r="E40" t="s">
        <v>53</v>
      </c>
    </row>
    <row r="41" spans="2:15">
      <c r="B41" t="s">
        <v>145</v>
      </c>
      <c r="C41" t="s">
        <v>39</v>
      </c>
      <c r="D41" t="s">
        <v>39</v>
      </c>
      <c r="E41" t="s">
        <v>53</v>
      </c>
    </row>
    <row r="42" spans="2:15">
      <c r="B42" t="s">
        <v>146</v>
      </c>
      <c r="C42" t="s">
        <v>39</v>
      </c>
      <c r="D42" t="s">
        <v>39</v>
      </c>
      <c r="E42" t="s">
        <v>53</v>
      </c>
    </row>
    <row r="43" spans="2:15">
      <c r="B43" t="s">
        <v>147</v>
      </c>
      <c r="C43" t="s">
        <v>39</v>
      </c>
      <c r="D43" t="s">
        <v>39</v>
      </c>
      <c r="E43" t="s">
        <v>53</v>
      </c>
    </row>
    <row r="44" spans="2:15">
      <c r="B44" t="s">
        <v>148</v>
      </c>
      <c r="C44" t="s">
        <v>39</v>
      </c>
      <c r="D44" t="s">
        <v>39</v>
      </c>
      <c r="E44" t="s">
        <v>53</v>
      </c>
    </row>
    <row r="45" spans="2:15">
      <c r="B45" t="s">
        <v>149</v>
      </c>
      <c r="C45" t="s">
        <v>39</v>
      </c>
      <c r="D45" t="s">
        <v>39</v>
      </c>
      <c r="E45" t="s">
        <v>53</v>
      </c>
    </row>
    <row r="46" spans="2:15">
      <c r="B46" t="s">
        <v>73</v>
      </c>
      <c r="C46" t="s">
        <v>39</v>
      </c>
      <c r="D46" t="s">
        <v>39</v>
      </c>
      <c r="E46" t="s">
        <v>53</v>
      </c>
    </row>
    <row r="47" spans="2:15">
      <c r="B47" t="s">
        <v>74</v>
      </c>
      <c r="C47" t="s">
        <v>39</v>
      </c>
      <c r="D47" t="s">
        <v>39</v>
      </c>
      <c r="E47" t="s">
        <v>53</v>
      </c>
    </row>
    <row r="48" spans="2:15">
      <c r="B48" t="s">
        <v>150</v>
      </c>
      <c r="C48" t="s">
        <v>39</v>
      </c>
      <c r="D48" t="s">
        <v>39</v>
      </c>
      <c r="E48" t="s">
        <v>53</v>
      </c>
    </row>
    <row r="49" spans="2:5">
      <c r="B49" t="s">
        <v>151</v>
      </c>
      <c r="C49" t="s">
        <v>39</v>
      </c>
      <c r="D49" t="s">
        <v>39</v>
      </c>
      <c r="E49" t="s">
        <v>152</v>
      </c>
    </row>
    <row r="50" spans="2:5">
      <c r="B50" t="s">
        <v>75</v>
      </c>
      <c r="C50" t="s">
        <v>39</v>
      </c>
      <c r="D50" t="s">
        <v>39</v>
      </c>
      <c r="E50" t="s">
        <v>53</v>
      </c>
    </row>
    <row r="51" spans="2:5">
      <c r="B51" t="s">
        <v>153</v>
      </c>
      <c r="C51" t="s">
        <v>39</v>
      </c>
      <c r="D51" t="s">
        <v>39</v>
      </c>
      <c r="E51" t="s">
        <v>53</v>
      </c>
    </row>
    <row r="52" spans="2:5">
      <c r="B52" t="s">
        <v>76</v>
      </c>
      <c r="C52" t="s">
        <v>39</v>
      </c>
      <c r="D52" t="s">
        <v>39</v>
      </c>
      <c r="E52" t="s">
        <v>53</v>
      </c>
    </row>
    <row r="53" spans="2:5">
      <c r="B53" t="s">
        <v>77</v>
      </c>
      <c r="C53" t="s">
        <v>39</v>
      </c>
      <c r="D53" t="s">
        <v>39</v>
      </c>
      <c r="E53" t="s">
        <v>53</v>
      </c>
    </row>
    <row r="54" spans="2:5">
      <c r="B54" t="s">
        <v>154</v>
      </c>
      <c r="C54" t="s">
        <v>39</v>
      </c>
      <c r="D54" t="s">
        <v>39</v>
      </c>
      <c r="E54" t="s">
        <v>53</v>
      </c>
    </row>
    <row r="55" spans="2:5">
      <c r="B55" t="s">
        <v>156</v>
      </c>
      <c r="C55" t="s">
        <v>39</v>
      </c>
      <c r="D55" t="s">
        <v>39</v>
      </c>
      <c r="E55" t="s">
        <v>53</v>
      </c>
    </row>
    <row r="56" spans="2:5">
      <c r="B56" t="s">
        <v>157</v>
      </c>
      <c r="C56" t="s">
        <v>39</v>
      </c>
      <c r="D56" t="s">
        <v>39</v>
      </c>
      <c r="E56" t="s">
        <v>53</v>
      </c>
    </row>
    <row r="57" spans="2:5">
      <c r="B57" t="s">
        <v>160</v>
      </c>
      <c r="C57" t="s">
        <v>39</v>
      </c>
      <c r="D57" t="s">
        <v>39</v>
      </c>
      <c r="E57" t="s">
        <v>53</v>
      </c>
    </row>
    <row r="58" spans="2:5">
      <c r="B58" t="s">
        <v>183</v>
      </c>
      <c r="C58" t="s">
        <v>39</v>
      </c>
      <c r="D58" t="s">
        <v>39</v>
      </c>
      <c r="E58" t="s">
        <v>53</v>
      </c>
    </row>
    <row r="59" spans="2:5">
      <c r="B59" t="s">
        <v>54</v>
      </c>
      <c r="C59" t="s">
        <v>55</v>
      </c>
      <c r="D59" t="s">
        <v>58</v>
      </c>
      <c r="E59" t="s">
        <v>56</v>
      </c>
    </row>
    <row r="60" spans="2:5">
      <c r="B60" t="s">
        <v>57</v>
      </c>
      <c r="C60" t="s">
        <v>55</v>
      </c>
      <c r="D60" t="s">
        <v>7</v>
      </c>
      <c r="E60" t="s">
        <v>56</v>
      </c>
    </row>
    <row r="61" spans="2:5">
      <c r="B61" t="s">
        <v>78</v>
      </c>
      <c r="C61" t="s">
        <v>55</v>
      </c>
      <c r="D61" t="s">
        <v>58</v>
      </c>
      <c r="E61" t="s">
        <v>56</v>
      </c>
    </row>
    <row r="62" spans="2:5">
      <c r="B62" t="s">
        <v>79</v>
      </c>
      <c r="C62" t="s">
        <v>55</v>
      </c>
      <c r="D62" t="s">
        <v>58</v>
      </c>
      <c r="E62" t="s">
        <v>56</v>
      </c>
    </row>
    <row r="63" spans="2:5">
      <c r="B63" t="s">
        <v>162</v>
      </c>
      <c r="C63" t="s">
        <v>55</v>
      </c>
      <c r="D63" t="s">
        <v>58</v>
      </c>
      <c r="E63" t="s">
        <v>56</v>
      </c>
    </row>
    <row r="64" spans="2:5">
      <c r="B64" t="s">
        <v>163</v>
      </c>
      <c r="C64" t="s">
        <v>55</v>
      </c>
      <c r="D64" t="s">
        <v>58</v>
      </c>
      <c r="E64" t="s">
        <v>56</v>
      </c>
    </row>
    <row r="65" spans="2:5">
      <c r="B65" t="s">
        <v>164</v>
      </c>
      <c r="C65" t="s">
        <v>55</v>
      </c>
      <c r="D65" t="s">
        <v>58</v>
      </c>
      <c r="E65" t="s">
        <v>56</v>
      </c>
    </row>
    <row r="66" spans="2:5">
      <c r="B66" t="s">
        <v>80</v>
      </c>
      <c r="C66" t="s">
        <v>55</v>
      </c>
      <c r="D66" t="s">
        <v>58</v>
      </c>
      <c r="E66" t="s">
        <v>56</v>
      </c>
    </row>
    <row r="67" spans="2:5">
      <c r="B67" t="s">
        <v>81</v>
      </c>
      <c r="C67" t="s">
        <v>55</v>
      </c>
      <c r="D67" t="s">
        <v>58</v>
      </c>
      <c r="E67" t="s">
        <v>56</v>
      </c>
    </row>
    <row r="68" spans="2:5">
      <c r="B68" t="s">
        <v>82</v>
      </c>
      <c r="C68" t="s">
        <v>55</v>
      </c>
      <c r="D68" t="s">
        <v>58</v>
      </c>
      <c r="E68" t="s">
        <v>56</v>
      </c>
    </row>
    <row r="69" spans="2:5">
      <c r="B69" t="s">
        <v>165</v>
      </c>
      <c r="C69" t="s">
        <v>55</v>
      </c>
      <c r="D69" t="s">
        <v>58</v>
      </c>
      <c r="E69" t="s">
        <v>56</v>
      </c>
    </row>
    <row r="70" spans="2:5">
      <c r="B70" t="s">
        <v>166</v>
      </c>
      <c r="C70" t="s">
        <v>55</v>
      </c>
      <c r="D70" t="s">
        <v>58</v>
      </c>
      <c r="E70" t="s">
        <v>56</v>
      </c>
    </row>
    <row r="71" spans="2:5">
      <c r="B71" t="s">
        <v>167</v>
      </c>
      <c r="C71" t="s">
        <v>55</v>
      </c>
      <c r="D71" t="s">
        <v>58</v>
      </c>
      <c r="E71" t="s">
        <v>56</v>
      </c>
    </row>
  </sheetData>
  <mergeCells count="1">
    <mergeCell ref="M22:N22"/>
  </mergeCells>
  <hyperlinks>
    <hyperlink ref="N35" r:id="rId1"/>
    <hyperlink ref="N34" r:id="rId2"/>
  </hyperlinks>
  <pageMargins left="0.70866141732283472" right="0.70866141732283472" top="0.74803149606299213" bottom="0.74803149606299213" header="0.31496062992125984" footer="0.31496062992125984"/>
  <pageSetup scale="96" orientation="landscape" r:id="rId3"/>
  <ignoredErrors>
    <ignoredError sqref="O9 O19:O21 O11:O17 O4:O7" calculatedColumn="1"/>
  </ignoredErrors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Sheet1</vt:lpstr>
      <vt:lpstr>Sheet2</vt:lpstr>
      <vt:lpstr>Kit Contents</vt:lpstr>
      <vt:lpstr>Sheet3</vt:lpstr>
      <vt:lpstr>Sheet4</vt:lpstr>
      <vt:lpstr>Sheet3!Print_Area</vt:lpstr>
      <vt:lpstr>Sheet4!Print_Area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Msoul</dc:creator>
  <cp:lastModifiedBy>Msoul</cp:lastModifiedBy>
  <cp:lastPrinted>2016-03-18T20:08:58Z</cp:lastPrinted>
  <dcterms:created xsi:type="dcterms:W3CDTF">2016-03-15T03:19:19Z</dcterms:created>
  <dcterms:modified xsi:type="dcterms:W3CDTF">2016-03-18T20:21:55Z</dcterms:modified>
</cp:coreProperties>
</file>