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efek\Desktop\"/>
    </mc:Choice>
  </mc:AlternateContent>
  <xr:revisionPtr revIDLastSave="0" documentId="8_{B96A188C-1A5E-4EC5-92C7-5D6A4545003D}" xr6:coauthVersionLast="47" xr6:coauthVersionMax="47" xr10:uidLastSave="{00000000-0000-0000-0000-000000000000}"/>
  <bookViews>
    <workbookView xWindow="1560" yWindow="1560" windowWidth="21555" windowHeight="16020" xr2:uid="{A46B93CC-6BE6-481F-B255-04A46F2ACA5A}"/>
  </bookViews>
  <sheets>
    <sheet name="Total Jobs EC-WC Job Impact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 a="1"/>
  <c r="C4" i="2" s="1"/>
  <c r="C5" i="2" a="1"/>
  <c r="E19" i="2" s="1"/>
  <c r="C6" i="2" a="1"/>
  <c r="D20" i="2" s="1"/>
  <c r="C7" i="2" a="1"/>
  <c r="C7" i="2" s="1"/>
  <c r="R11" i="2"/>
  <c r="R12" i="2"/>
  <c r="R13" i="2"/>
  <c r="R14" i="2"/>
  <c r="D18" i="2"/>
  <c r="I18" i="2"/>
  <c r="J18" i="2"/>
  <c r="K18" i="2"/>
  <c r="L18" i="2"/>
  <c r="Q18" i="2"/>
  <c r="D19" i="2"/>
  <c r="I19" i="2"/>
  <c r="J19" i="2"/>
  <c r="K19" i="2"/>
  <c r="L19" i="2"/>
  <c r="Q19" i="2"/>
  <c r="J20" i="2"/>
  <c r="K20" i="2"/>
  <c r="D21" i="2"/>
  <c r="I21" i="2"/>
  <c r="J21" i="2"/>
  <c r="K21" i="2"/>
  <c r="L21" i="2"/>
  <c r="Q21" i="2"/>
  <c r="R7" i="2" l="1"/>
  <c r="C21" i="2"/>
  <c r="C18" i="2"/>
  <c r="R4" i="2"/>
  <c r="Q20" i="2"/>
  <c r="C6" i="2"/>
  <c r="I20" i="2"/>
  <c r="P21" i="2"/>
  <c r="H20" i="2"/>
  <c r="H19" i="2"/>
  <c r="H18" i="2"/>
  <c r="O21" i="2"/>
  <c r="G21" i="2"/>
  <c r="O20" i="2"/>
  <c r="G20" i="2"/>
  <c r="O19" i="2"/>
  <c r="G19" i="2"/>
  <c r="O18" i="2"/>
  <c r="G18" i="2"/>
  <c r="C5" i="2"/>
  <c r="H21" i="2"/>
  <c r="P20" i="2"/>
  <c r="P19" i="2"/>
  <c r="P18" i="2"/>
  <c r="N21" i="2"/>
  <c r="F21" i="2"/>
  <c r="N20" i="2"/>
  <c r="F20" i="2"/>
  <c r="N19" i="2"/>
  <c r="F19" i="2"/>
  <c r="N18" i="2"/>
  <c r="F18" i="2"/>
  <c r="M21" i="2"/>
  <c r="E21" i="2"/>
  <c r="M20" i="2"/>
  <c r="E20" i="2"/>
  <c r="M19" i="2"/>
  <c r="M18" i="2"/>
  <c r="E18" i="2"/>
  <c r="L20" i="2"/>
  <c r="R6" i="2" l="1"/>
  <c r="C20" i="2"/>
  <c r="R20" i="2" s="1"/>
  <c r="C19" i="2"/>
  <c r="R19" i="2" s="1"/>
  <c r="R5" i="2"/>
  <c r="R18" i="2"/>
  <c r="R2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<sst xmlns="http://schemas.openxmlformats.org/spreadsheetml/2006/main" count="10" uniqueCount="6">
  <si>
    <t>Workforce Estimate, 100% Domestic</t>
  </si>
  <si>
    <t>Workforce Estimate, 25% Domestic</t>
  </si>
  <si>
    <t>TOTAL EAST + WEST</t>
  </si>
  <si>
    <t>Direct + Indirect</t>
  </si>
  <si>
    <t>WEST COAST UNCONSTRAINED DEMAND PIPELINE scenario</t>
  </si>
  <si>
    <t>EAST COAST UNCONSTRAINED DEMAND PIPELINE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</si>
</sst>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0" fontId="0" fillId="0" borderId="0" xfId="0" applyAlignment="1">
      <alignment horizontal="center"/>
    </xf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Requirements (FTE)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 Jobs EC-WC Job Impact'!$B$18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'Total Jobs EC-WC Job Impact'!$C$17:$Q$17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 Jobs EC-WC Job Impact'!$C$18:$Q$18</c:f>
              <c:numCache>
                <c:formatCode>0</c:formatCode>
                <c:ptCount val="15"/>
                <c:pt idx="0">
                  <c:v>1891.9528925727927</c:v>
                </c:pt>
                <c:pt idx="1">
                  <c:v>14010.807648507322</c:v>
                </c:pt>
                <c:pt idx="2">
                  <c:v>11315.69924403271</c:v>
                </c:pt>
                <c:pt idx="3">
                  <c:v>10060.910687377565</c:v>
                </c:pt>
                <c:pt idx="4">
                  <c:v>8200.0555045464152</c:v>
                </c:pt>
                <c:pt idx="5">
                  <c:v>18036.806916836973</c:v>
                </c:pt>
                <c:pt idx="6">
                  <c:v>11679.046459511879</c:v>
                </c:pt>
                <c:pt idx="7">
                  <c:v>16941.221147130644</c:v>
                </c:pt>
                <c:pt idx="8">
                  <c:v>4017.6812070587516</c:v>
                </c:pt>
                <c:pt idx="9">
                  <c:v>10098.330161174188</c:v>
                </c:pt>
                <c:pt idx="10">
                  <c:v>3092.1564573193173</c:v>
                </c:pt>
                <c:pt idx="11">
                  <c:v>4055.0746218830882</c:v>
                </c:pt>
                <c:pt idx="12">
                  <c:v>2813.5339551276456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2A-4253-B774-34D5CBF3AD24}"/>
            </c:ext>
          </c:extLst>
        </c:ser>
        <c:ser>
          <c:idx val="1"/>
          <c:order val="1"/>
          <c:tx>
            <c:strRef>
              <c:f>'Total Jobs EC-WC Job Impact'!$B$19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'Total Jobs EC-WC Job Impact'!$C$17:$Q$17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 Jobs EC-WC Job Impact'!$C$19:$Q$19</c:f>
              <c:numCache>
                <c:formatCode>0</c:formatCode>
                <c:ptCount val="15"/>
                <c:pt idx="0">
                  <c:v>3783.9057851455855</c:v>
                </c:pt>
                <c:pt idx="1">
                  <c:v>28021.615297014643</c:v>
                </c:pt>
                <c:pt idx="2">
                  <c:v>22631.398488065421</c:v>
                </c:pt>
                <c:pt idx="3">
                  <c:v>20121.821374755131</c:v>
                </c:pt>
                <c:pt idx="4">
                  <c:v>16400.11100909283</c:v>
                </c:pt>
                <c:pt idx="5">
                  <c:v>36073.613833673946</c:v>
                </c:pt>
                <c:pt idx="6">
                  <c:v>23358.092919023758</c:v>
                </c:pt>
                <c:pt idx="7">
                  <c:v>33882.442294261287</c:v>
                </c:pt>
                <c:pt idx="8">
                  <c:v>8035.3624141175032</c:v>
                </c:pt>
                <c:pt idx="9">
                  <c:v>20196.660322348376</c:v>
                </c:pt>
                <c:pt idx="10">
                  <c:v>6184.3129146386345</c:v>
                </c:pt>
                <c:pt idx="11">
                  <c:v>8110.1492437661764</c:v>
                </c:pt>
                <c:pt idx="12">
                  <c:v>5627.0679102552913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2A-4253-B774-34D5CBF3AD24}"/>
            </c:ext>
          </c:extLst>
        </c:ser>
        <c:ser>
          <c:idx val="2"/>
          <c:order val="2"/>
          <c:tx>
            <c:strRef>
              <c:f>'Total Jobs EC-WC Job Impact'!$B$20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'Total Jobs EC-WC Job Impact'!$C$17:$Q$17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 Jobs EC-WC Job Impact'!$C$20:$Q$20</c:f>
              <c:numCache>
                <c:formatCode>0</c:formatCode>
                <c:ptCount val="15"/>
                <c:pt idx="0">
                  <c:v>5675.8586777183791</c:v>
                </c:pt>
                <c:pt idx="1">
                  <c:v>42032.422945521968</c:v>
                </c:pt>
                <c:pt idx="2">
                  <c:v>33947.097732098133</c:v>
                </c:pt>
                <c:pt idx="3">
                  <c:v>30182.732062132698</c:v>
                </c:pt>
                <c:pt idx="4">
                  <c:v>24600.166513639248</c:v>
                </c:pt>
                <c:pt idx="5">
                  <c:v>54110.420750510923</c:v>
                </c:pt>
                <c:pt idx="6">
                  <c:v>35037.139378535649</c:v>
                </c:pt>
                <c:pt idx="7">
                  <c:v>50823.663441391938</c:v>
                </c:pt>
                <c:pt idx="8">
                  <c:v>12053.043621176254</c:v>
                </c:pt>
                <c:pt idx="9">
                  <c:v>30294.990483522568</c:v>
                </c:pt>
                <c:pt idx="10">
                  <c:v>9276.4693719579518</c:v>
                </c:pt>
                <c:pt idx="11">
                  <c:v>12165.223865649265</c:v>
                </c:pt>
                <c:pt idx="12">
                  <c:v>8440.601865382936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2A-4253-B774-34D5CBF3AD24}"/>
            </c:ext>
          </c:extLst>
        </c:ser>
        <c:ser>
          <c:idx val="3"/>
          <c:order val="3"/>
          <c:tx>
            <c:strRef>
              <c:f>'Total Jobs EC-WC Job Impact'!$B$21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'Total Jobs EC-WC Job Impact'!$C$17:$Q$17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 Jobs EC-WC Job Impact'!$C$21:$Q$21</c:f>
              <c:numCache>
                <c:formatCode>0</c:formatCode>
                <c:ptCount val="15"/>
                <c:pt idx="0">
                  <c:v>7567.8115702911709</c:v>
                </c:pt>
                <c:pt idx="1">
                  <c:v>56043.230594029286</c:v>
                </c:pt>
                <c:pt idx="2">
                  <c:v>45262.796976130841</c:v>
                </c:pt>
                <c:pt idx="3">
                  <c:v>40243.642749510262</c:v>
                </c:pt>
                <c:pt idx="4">
                  <c:v>32800.222018185661</c:v>
                </c:pt>
                <c:pt idx="5">
                  <c:v>72147.227667347892</c:v>
                </c:pt>
                <c:pt idx="6">
                  <c:v>46716.185838047517</c:v>
                </c:pt>
                <c:pt idx="7">
                  <c:v>67764.884588522575</c:v>
                </c:pt>
                <c:pt idx="8">
                  <c:v>16070.724828235006</c:v>
                </c:pt>
                <c:pt idx="9">
                  <c:v>40393.320644696752</c:v>
                </c:pt>
                <c:pt idx="10">
                  <c:v>12368.625829277269</c:v>
                </c:pt>
                <c:pt idx="11">
                  <c:v>16220.298487532353</c:v>
                </c:pt>
                <c:pt idx="12">
                  <c:v>11254.135820510583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2A-4253-B774-34D5CBF3A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450144"/>
        <c:axId val="1081442272"/>
      </c:lineChart>
      <c:catAx>
        <c:axId val="1081450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4622420237756183"/>
              <c:y val="0.888681786265888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42272"/>
        <c:crosses val="autoZero"/>
        <c:auto val="1"/>
        <c:lblAlgn val="ctr"/>
        <c:lblOffset val="100"/>
        <c:noMultiLvlLbl val="0"/>
      </c:catAx>
      <c:valAx>
        <c:axId val="108144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5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'Total Jobs EC-WC Job Impact'!$B$54</c:f>
              <c:strCache>
                <c:ptCount val="1"/>
                <c:pt idx="0">
                  <c:v>Workforce Estimate, 25% Domestic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'Total Jobs EC-WC Job Impact'!$C$53:$L$53</c:f>
              <c:numCache>
                <c:formatCode>General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cat>
          <c:val>
            <c:numRef>
              <c:f>'Total Jobs EC-WC Job Impact'!$C$54:$L$54</c:f>
              <c:numCache>
                <c:formatCode>General</c:formatCode>
                <c:ptCount val="10"/>
                <c:pt idx="0">
                  <c:v>1891.9528925727927</c:v>
                </c:pt>
                <c:pt idx="1">
                  <c:v>14010.807648507322</c:v>
                </c:pt>
                <c:pt idx="2">
                  <c:v>11315.69924403271</c:v>
                </c:pt>
                <c:pt idx="3">
                  <c:v>10060.910687377565</c:v>
                </c:pt>
                <c:pt idx="4">
                  <c:v>8200.0555045464152</c:v>
                </c:pt>
                <c:pt idx="5">
                  <c:v>18036.806916836973</c:v>
                </c:pt>
                <c:pt idx="6">
                  <c:v>11679.046459511879</c:v>
                </c:pt>
                <c:pt idx="7">
                  <c:v>16941.221147130644</c:v>
                </c:pt>
                <c:pt idx="8">
                  <c:v>4017.6812070587516</c:v>
                </c:pt>
                <c:pt idx="9">
                  <c:v>10098.330161174188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B0-4E1B-9420-B5CD58C504D6}"/>
            </c:ext>
          </c:extLst>
        </c:ser>
        <c:ser>
          <c:idx val="1"/>
          <c:order val="1"/>
          <c:tx>
            <c:strRef>
              <c:f>'Total Jobs EC-WC Job Impact'!$B$55</c:f>
              <c:strCache>
                <c:ptCount val="1"/>
                <c:pt idx="0">
                  <c:v>Workforce Estimate, 100% Domestic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'Total Jobs EC-WC Job Impact'!$C$53:$L$53</c:f>
              <c:numCache>
                <c:formatCode>General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cat>
          <c:val>
            <c:numRef>
              <c:f>'Total Jobs EC-WC Job Impact'!$C$55:$L$55</c:f>
              <c:numCache>
                <c:formatCode>General</c:formatCode>
                <c:ptCount val="10"/>
                <c:pt idx="0">
                  <c:v>7567.8115702911709</c:v>
                </c:pt>
                <c:pt idx="1">
                  <c:v>56043.230594029286</c:v>
                </c:pt>
                <c:pt idx="2">
                  <c:v>45262.796976130841</c:v>
                </c:pt>
                <c:pt idx="3">
                  <c:v>40243.642749510262</c:v>
                </c:pt>
                <c:pt idx="4">
                  <c:v>32800.222018185661</c:v>
                </c:pt>
                <c:pt idx="5">
                  <c:v>72147.227667347892</c:v>
                </c:pt>
                <c:pt idx="6">
                  <c:v>46716.185838047517</c:v>
                </c:pt>
                <c:pt idx="7">
                  <c:v>67764.884588522575</c:v>
                </c:pt>
                <c:pt idx="8">
                  <c:v>16070.724828235006</c:v>
                </c:pt>
                <c:pt idx="9">
                  <c:v>40393.320644696752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B0-4E1B-9420-B5CD58C50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450144"/>
        <c:axId val="1081442272"/>
      </c:lineChart>
      <c:catAx>
        <c:axId val="1081450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381089381451691"/>
              <c:y val="0.8886817835792825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42272"/>
        <c:crosses val="autoZero"/>
        <c:auto val="1"/>
        <c:lblAlgn val="ctr"/>
        <c:lblOffset val="100"/>
        <c:noMultiLvlLbl val="0"/>
      </c:catAx>
      <c:valAx>
        <c:axId val="108144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50144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333374</xdr:colOff>
      <xdr:row>22</xdr:row>
      <xdr:rowOff>185736</xdr:rowOff>
    </xdr:from>
    <xdr:to>
      <xdr:col>16</xdr:col>
      <xdr:colOff>600075</xdr:colOff>
      <xdr:row>48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61357C-A09B-42C1-9E1F-6414B58141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452436</xdr:colOff>
      <xdr:row>57</xdr:row>
      <xdr:rowOff>133350</xdr:rowOff>
    </xdr:from>
    <xdr:to>
      <xdr:col>15</xdr:col>
      <xdr:colOff>352425</xdr:colOff>
      <xdr:row>82</xdr:row>
      <xdr:rowOff>65724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7E611B-AE56-45FA-B216-CD2FCDBCFD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rel.sharepoint.com/sites/WindWorkforceTeam/Shared%20Documents/Offshore%20Workforce/Supply%20Chain/EC_Varied%20LC_Job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s"/>
      <sheetName val="Total Jobs EC-WC Job Impact"/>
      <sheetName val="Total Jobs Induced Impact"/>
      <sheetName val="Nacelle"/>
      <sheetName val="Rotor Blades"/>
      <sheetName val="Towers"/>
      <sheetName val="Monopiles"/>
      <sheetName val="Transition Piece"/>
      <sheetName val="Jacket (For Turbine)"/>
      <sheetName val="GBF"/>
      <sheetName val="Jacket (For Substation)"/>
      <sheetName val="Substation (Topside)"/>
      <sheetName val="Array Cable"/>
      <sheetName val="Export Cable"/>
      <sheetName val="Breakdowns"/>
    </sheetNames>
    <sheetDataSet>
      <sheetData sheetId="0">
        <row r="5">
          <cell r="C5">
            <v>1891.9528925727927</v>
          </cell>
        </row>
        <row r="6">
          <cell r="C6">
            <v>3783.9057851455855</v>
          </cell>
        </row>
        <row r="7">
          <cell r="C7">
            <v>5675.8586777183791</v>
          </cell>
        </row>
        <row r="8">
          <cell r="C8">
            <v>7567.8115702911709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F0DC-00E9-4694-9E85-B69C10EF4AB4}">
  <dimension ref="A2:R55"/>
  <sheetViews>
    <sheetView tabSelected="1" topLeftCell="A10" workbookViewId="0">
      <selection activeCell="B47" sqref="B47"/>
    </sheetView>
  </sheetViews>
  <sheetFormatPr defaultRowHeight="15" x14ac:dyDescent="0.25"/>
  <cols>
    <col min="1" max="1" width="17.140625" customWidth="1"/>
  </cols>
  <sheetData>
    <row r="2" spans="1:18" x14ac:dyDescent="0.25">
      <c r="A2" s="4" t="s">
        <v>3</v>
      </c>
      <c r="C2" s="8" t="s">
        <v>5</v>
      </c>
    </row>
    <row r="3" spans="1:18" x14ac:dyDescent="0.25">
      <c r="A3" s="4"/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</row>
    <row r="4" spans="1:18" x14ac:dyDescent="0.25">
      <c r="A4" s="4"/>
      <c r="B4" s="1">
        <v>0.25</v>
      </c>
      <c r="C4" s="7" cm="1">
        <f t="array" ref="C4:Q4">_xlfn.ANCHORARRAY([1]Scenarios!C5)</f>
        <v>1891.9528925727927</v>
      </c>
      <c r="D4" s="7">
        <v>14010.807648507322</v>
      </c>
      <c r="E4" s="7">
        <v>11315.69924403271</v>
      </c>
      <c r="F4" s="7">
        <v>10060.910687377565</v>
      </c>
      <c r="G4" s="7">
        <v>8200.0555045464152</v>
      </c>
      <c r="H4" s="7">
        <v>15745.772873185721</v>
      </c>
      <c r="I4" s="7">
        <v>7212.4651083512617</v>
      </c>
      <c r="J4" s="7">
        <v>12547.67087694001</v>
      </c>
      <c r="K4" s="7">
        <v>1839.3939446503523</v>
      </c>
      <c r="L4" s="7">
        <v>10098.330161174188</v>
      </c>
      <c r="M4" s="7">
        <v>3092.1564573193173</v>
      </c>
      <c r="N4" s="7">
        <v>4055.0746218830882</v>
      </c>
      <c r="O4" s="7">
        <v>2813.5339551276456</v>
      </c>
      <c r="P4" s="7">
        <v>0</v>
      </c>
      <c r="Q4" s="7">
        <v>0</v>
      </c>
      <c r="R4" s="2">
        <f>AVERAGE(C4:L4)</f>
        <v>9292.305894133835</v>
      </c>
    </row>
    <row r="5" spans="1:18" x14ac:dyDescent="0.25">
      <c r="A5" s="4"/>
      <c r="B5" s="1">
        <v>0.5</v>
      </c>
      <c r="C5" s="6" cm="1">
        <f t="array" ref="C5:Q5">_xlfn.ANCHORARRAY([1]Scenarios!C6)</f>
        <v>3783.9057851455855</v>
      </c>
      <c r="D5" s="6">
        <v>28021.615297014643</v>
      </c>
      <c r="E5" s="6">
        <v>22631.398488065421</v>
      </c>
      <c r="F5" s="6">
        <v>20121.821374755131</v>
      </c>
      <c r="G5" s="6">
        <v>16400.11100909283</v>
      </c>
      <c r="H5" s="6">
        <v>31491.545746371441</v>
      </c>
      <c r="I5" s="6">
        <v>14424.930216702523</v>
      </c>
      <c r="J5" s="6">
        <v>25095.34175388002</v>
      </c>
      <c r="K5" s="6">
        <v>3678.7878893007046</v>
      </c>
      <c r="L5" s="6">
        <v>20196.660322348376</v>
      </c>
      <c r="M5" s="6">
        <v>6184.3129146386345</v>
      </c>
      <c r="N5" s="6">
        <v>8110.1492437661764</v>
      </c>
      <c r="O5" s="6">
        <v>5627.0679102552913</v>
      </c>
      <c r="P5" s="6">
        <v>0</v>
      </c>
      <c r="Q5" s="6">
        <v>0</v>
      </c>
      <c r="R5" s="2">
        <f>AVERAGE(C5:L5)</f>
        <v>18584.61178826767</v>
      </c>
    </row>
    <row r="6" spans="1:18" x14ac:dyDescent="0.25">
      <c r="A6" s="4"/>
      <c r="B6" s="1">
        <v>0.75</v>
      </c>
      <c r="C6" s="5" cm="1">
        <f t="array" ref="C6:Q6">_xlfn.ANCHORARRAY([1]Scenarios!C7)</f>
        <v>5675.8586777183791</v>
      </c>
      <c r="D6" s="5">
        <v>42032.422945521968</v>
      </c>
      <c r="E6" s="5">
        <v>33947.097732098133</v>
      </c>
      <c r="F6" s="5">
        <v>30182.732062132698</v>
      </c>
      <c r="G6" s="5">
        <v>24600.166513639248</v>
      </c>
      <c r="H6" s="5">
        <v>47237.318619557162</v>
      </c>
      <c r="I6" s="5">
        <v>21637.395325053789</v>
      </c>
      <c r="J6" s="5">
        <v>37643.012630820034</v>
      </c>
      <c r="K6" s="5">
        <v>5518.1818339510573</v>
      </c>
      <c r="L6" s="5">
        <v>30294.990483522568</v>
      </c>
      <c r="M6" s="5">
        <v>9276.4693719579518</v>
      </c>
      <c r="N6" s="5">
        <v>12165.223865649265</v>
      </c>
      <c r="O6" s="5">
        <v>8440.601865382936</v>
      </c>
      <c r="P6" s="5">
        <v>0</v>
      </c>
      <c r="Q6" s="5">
        <v>0</v>
      </c>
      <c r="R6" s="2">
        <f>AVERAGE(C6:L6)</f>
        <v>27876.917682401505</v>
      </c>
    </row>
    <row r="7" spans="1:18" x14ac:dyDescent="0.25">
      <c r="A7" s="4"/>
      <c r="B7" s="1">
        <v>1</v>
      </c>
      <c r="C7" s="3" cm="1">
        <f t="array" ref="C7:Q7">_xlfn.ANCHORARRAY([1]Scenarios!C8)</f>
        <v>7567.8115702911709</v>
      </c>
      <c r="D7" s="3">
        <v>56043.230594029286</v>
      </c>
      <c r="E7" s="3">
        <v>45262.796976130841</v>
      </c>
      <c r="F7" s="3">
        <v>40243.642749510262</v>
      </c>
      <c r="G7" s="3">
        <v>32800.222018185661</v>
      </c>
      <c r="H7" s="3">
        <v>62983.091492742882</v>
      </c>
      <c r="I7" s="3">
        <v>28849.860433405047</v>
      </c>
      <c r="J7" s="3">
        <v>50190.683507760041</v>
      </c>
      <c r="K7" s="3">
        <v>7357.5757786014092</v>
      </c>
      <c r="L7" s="3">
        <v>40393.320644696752</v>
      </c>
      <c r="M7" s="3">
        <v>12368.625829277269</v>
      </c>
      <c r="N7" s="3">
        <v>16220.298487532353</v>
      </c>
      <c r="O7" s="3">
        <v>11254.135820510583</v>
      </c>
      <c r="P7" s="3">
        <v>0</v>
      </c>
      <c r="Q7" s="3">
        <v>0</v>
      </c>
      <c r="R7" s="2">
        <f>AVERAGE(C7:L7)</f>
        <v>37169.22357653534</v>
      </c>
    </row>
    <row r="9" spans="1:18" x14ac:dyDescent="0.25">
      <c r="A9" s="4" t="s">
        <v>3</v>
      </c>
      <c r="C9" s="8" t="s">
        <v>4</v>
      </c>
    </row>
    <row r="10" spans="1:18" x14ac:dyDescent="0.25">
      <c r="A10" s="4"/>
      <c r="C10">
        <v>2021</v>
      </c>
      <c r="D10">
        <v>2022</v>
      </c>
      <c r="E10">
        <v>2023</v>
      </c>
      <c r="F10">
        <v>2024</v>
      </c>
      <c r="G10">
        <v>2025</v>
      </c>
      <c r="H10">
        <v>2026</v>
      </c>
      <c r="I10">
        <v>2027</v>
      </c>
      <c r="J10">
        <v>2028</v>
      </c>
      <c r="K10">
        <v>2029</v>
      </c>
      <c r="L10">
        <v>2030</v>
      </c>
      <c r="M10">
        <v>2031</v>
      </c>
      <c r="N10">
        <v>2032</v>
      </c>
      <c r="O10">
        <v>2033</v>
      </c>
      <c r="P10">
        <v>2034</v>
      </c>
      <c r="Q10">
        <v>2035</v>
      </c>
    </row>
    <row r="11" spans="1:18" x14ac:dyDescent="0.25">
      <c r="A11" s="4"/>
      <c r="B11" s="1">
        <v>0.25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2291.0340436512524</v>
      </c>
      <c r="I11" s="7">
        <v>4466.5813511606184</v>
      </c>
      <c r="J11" s="7">
        <v>4393.5502701906353</v>
      </c>
      <c r="K11" s="7">
        <v>2178.2872624083993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2">
        <f>AVERAGE(C11:L11)</f>
        <v>1332.9452927410907</v>
      </c>
    </row>
    <row r="12" spans="1:18" x14ac:dyDescent="0.25">
      <c r="A12" s="4"/>
      <c r="B12" s="1">
        <v>0.5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4582.0680873025049</v>
      </c>
      <c r="I12" s="6">
        <v>8933.1627023212368</v>
      </c>
      <c r="J12" s="6">
        <v>8787.1005403812705</v>
      </c>
      <c r="K12" s="6">
        <v>4356.5745248167987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2">
        <f>AVERAGE(C12:L12)</f>
        <v>2665.8905854821815</v>
      </c>
    </row>
    <row r="13" spans="1:18" x14ac:dyDescent="0.25">
      <c r="A13" s="4"/>
      <c r="B13" s="1">
        <v>0.75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6873.1021309537582</v>
      </c>
      <c r="I13" s="5">
        <v>13399.744053481856</v>
      </c>
      <c r="J13" s="5">
        <v>13180.650810571902</v>
      </c>
      <c r="K13" s="5">
        <v>6534.8617872251962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2">
        <f>AVERAGE(C13:L13)</f>
        <v>3998.8358782232708</v>
      </c>
    </row>
    <row r="14" spans="1:18" x14ac:dyDescent="0.25">
      <c r="A14" s="4"/>
      <c r="B14" s="1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9164.1361746050097</v>
      </c>
      <c r="I14" s="3">
        <v>17866.325404642474</v>
      </c>
      <c r="J14" s="3">
        <v>17574.201080762541</v>
      </c>
      <c r="K14" s="3">
        <v>8713.1490496335973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2">
        <f>AVERAGE(C14:L14)</f>
        <v>5331.7811709643629</v>
      </c>
    </row>
    <row r="16" spans="1:18" x14ac:dyDescent="0.25">
      <c r="A16" s="4" t="s">
        <v>3</v>
      </c>
      <c r="C16" s="8" t="s">
        <v>2</v>
      </c>
    </row>
    <row r="17" spans="1:18" x14ac:dyDescent="0.25">
      <c r="A17" s="4"/>
      <c r="C17">
        <v>2021</v>
      </c>
      <c r="D17">
        <v>2022</v>
      </c>
      <c r="E17">
        <v>2023</v>
      </c>
      <c r="F17">
        <v>2024</v>
      </c>
      <c r="G17">
        <v>2025</v>
      </c>
      <c r="H17">
        <v>2026</v>
      </c>
      <c r="I17">
        <v>2027</v>
      </c>
      <c r="J17">
        <v>2028</v>
      </c>
      <c r="K17">
        <v>2029</v>
      </c>
      <c r="L17">
        <v>2030</v>
      </c>
      <c r="M17">
        <v>2031</v>
      </c>
      <c r="N17">
        <v>2032</v>
      </c>
      <c r="O17">
        <v>2033</v>
      </c>
      <c r="P17">
        <v>2034</v>
      </c>
      <c r="Q17">
        <v>2035</v>
      </c>
    </row>
    <row r="18" spans="1:18" x14ac:dyDescent="0.25">
      <c r="A18" s="4"/>
      <c r="B18" s="1">
        <v>0.25</v>
      </c>
      <c r="C18" s="7">
        <f>C4+C11</f>
        <v>1891.9528925727927</v>
      </c>
      <c r="D18" s="7">
        <f>D4+D11</f>
        <v>14010.807648507322</v>
      </c>
      <c r="E18" s="7">
        <f>E4+E11</f>
        <v>11315.69924403271</v>
      </c>
      <c r="F18" s="7">
        <f>F4+F11</f>
        <v>10060.910687377565</v>
      </c>
      <c r="G18" s="7">
        <f>G4+G11</f>
        <v>8200.0555045464152</v>
      </c>
      <c r="H18" s="7">
        <f>H4+H11</f>
        <v>18036.806916836973</v>
      </c>
      <c r="I18" s="7">
        <f>I4+I11</f>
        <v>11679.046459511879</v>
      </c>
      <c r="J18" s="7">
        <f>J4+J11</f>
        <v>16941.221147130644</v>
      </c>
      <c r="K18" s="7">
        <f>K4+K11</f>
        <v>4017.6812070587516</v>
      </c>
      <c r="L18" s="7">
        <f>L4+L11</f>
        <v>10098.330161174188</v>
      </c>
      <c r="M18" s="7">
        <f>M4+M11</f>
        <v>3092.1564573193173</v>
      </c>
      <c r="N18" s="7">
        <f>N4+N11</f>
        <v>4055.0746218830882</v>
      </c>
      <c r="O18" s="7">
        <f>O4+O11</f>
        <v>2813.5339551276456</v>
      </c>
      <c r="P18" s="7">
        <f>P4+P11</f>
        <v>0</v>
      </c>
      <c r="Q18" s="7">
        <f>Q4+Q11</f>
        <v>0</v>
      </c>
      <c r="R18" s="2">
        <f>AVERAGE(C18:L18)</f>
        <v>10625.251186874924</v>
      </c>
    </row>
    <row r="19" spans="1:18" x14ac:dyDescent="0.25">
      <c r="A19" s="4"/>
      <c r="B19" s="1">
        <v>0.5</v>
      </c>
      <c r="C19" s="6">
        <f>C5+C12</f>
        <v>3783.9057851455855</v>
      </c>
      <c r="D19" s="6">
        <f>D5+D12</f>
        <v>28021.615297014643</v>
      </c>
      <c r="E19" s="6">
        <f>E5+E12</f>
        <v>22631.398488065421</v>
      </c>
      <c r="F19" s="6">
        <f>F5+F12</f>
        <v>20121.821374755131</v>
      </c>
      <c r="G19" s="6">
        <f>G5+G12</f>
        <v>16400.11100909283</v>
      </c>
      <c r="H19" s="6">
        <f>H5+H12</f>
        <v>36073.613833673946</v>
      </c>
      <c r="I19" s="6">
        <f>I5+I12</f>
        <v>23358.092919023758</v>
      </c>
      <c r="J19" s="6">
        <f>J5+J12</f>
        <v>33882.442294261287</v>
      </c>
      <c r="K19" s="6">
        <f>K5+K12</f>
        <v>8035.3624141175032</v>
      </c>
      <c r="L19" s="6">
        <f>L5+L12</f>
        <v>20196.660322348376</v>
      </c>
      <c r="M19" s="6">
        <f>M5+M12</f>
        <v>6184.3129146386345</v>
      </c>
      <c r="N19" s="6">
        <f>N5+N12</f>
        <v>8110.1492437661764</v>
      </c>
      <c r="O19" s="6">
        <f>O5+O12</f>
        <v>5627.0679102552913</v>
      </c>
      <c r="P19" s="6">
        <f>P5+P12</f>
        <v>0</v>
      </c>
      <c r="Q19" s="6">
        <f>Q5+Q12</f>
        <v>0</v>
      </c>
      <c r="R19" s="2">
        <f>AVERAGE(C19:L19)</f>
        <v>21250.502373749849</v>
      </c>
    </row>
    <row r="20" spans="1:18" x14ac:dyDescent="0.25">
      <c r="A20" s="4"/>
      <c r="B20" s="1">
        <v>0.75</v>
      </c>
      <c r="C20" s="5">
        <f>C6+C13</f>
        <v>5675.8586777183791</v>
      </c>
      <c r="D20" s="5">
        <f>D6+D13</f>
        <v>42032.422945521968</v>
      </c>
      <c r="E20" s="5">
        <f>E6+E13</f>
        <v>33947.097732098133</v>
      </c>
      <c r="F20" s="5">
        <f>F6+F13</f>
        <v>30182.732062132698</v>
      </c>
      <c r="G20" s="5">
        <f>G6+G13</f>
        <v>24600.166513639248</v>
      </c>
      <c r="H20" s="5">
        <f>H6+H13</f>
        <v>54110.420750510923</v>
      </c>
      <c r="I20" s="5">
        <f>I6+I13</f>
        <v>35037.139378535649</v>
      </c>
      <c r="J20" s="5">
        <f>J6+J13</f>
        <v>50823.663441391938</v>
      </c>
      <c r="K20" s="5">
        <f>K6+K13</f>
        <v>12053.043621176254</v>
      </c>
      <c r="L20" s="5">
        <f>L6+L13</f>
        <v>30294.990483522568</v>
      </c>
      <c r="M20" s="5">
        <f>M6+M13</f>
        <v>9276.4693719579518</v>
      </c>
      <c r="N20" s="5">
        <f>N6+N13</f>
        <v>12165.223865649265</v>
      </c>
      <c r="O20" s="5">
        <f>O6+O13</f>
        <v>8440.601865382936</v>
      </c>
      <c r="P20" s="5">
        <f>P6+P13</f>
        <v>0</v>
      </c>
      <c r="Q20" s="5">
        <f>Q6+Q13</f>
        <v>0</v>
      </c>
      <c r="R20" s="2">
        <f>AVERAGE(C20:L20)</f>
        <v>31875.753560624777</v>
      </c>
    </row>
    <row r="21" spans="1:18" x14ac:dyDescent="0.25">
      <c r="A21" s="4"/>
      <c r="B21" s="1">
        <v>1</v>
      </c>
      <c r="C21" s="3">
        <f>C7+C14</f>
        <v>7567.8115702911709</v>
      </c>
      <c r="D21" s="3">
        <f>D7+D14</f>
        <v>56043.230594029286</v>
      </c>
      <c r="E21" s="3">
        <f>E7+E14</f>
        <v>45262.796976130841</v>
      </c>
      <c r="F21" s="3">
        <f>F7+F14</f>
        <v>40243.642749510262</v>
      </c>
      <c r="G21" s="3">
        <f>G7+G14</f>
        <v>32800.222018185661</v>
      </c>
      <c r="H21" s="3">
        <f>H7+H14</f>
        <v>72147.227667347892</v>
      </c>
      <c r="I21" s="3">
        <f>I7+I14</f>
        <v>46716.185838047517</v>
      </c>
      <c r="J21" s="3">
        <f>J7+J14</f>
        <v>67764.884588522575</v>
      </c>
      <c r="K21" s="3">
        <f>K7+K14</f>
        <v>16070.724828235006</v>
      </c>
      <c r="L21" s="3">
        <f>L7+L14</f>
        <v>40393.320644696752</v>
      </c>
      <c r="M21" s="3">
        <f>M7+M14</f>
        <v>12368.625829277269</v>
      </c>
      <c r="N21" s="3">
        <f>N7+N14</f>
        <v>16220.298487532353</v>
      </c>
      <c r="O21" s="3">
        <f>O7+O14</f>
        <v>11254.135820510583</v>
      </c>
      <c r="P21" s="3">
        <f>P7+P14</f>
        <v>0</v>
      </c>
      <c r="Q21" s="3">
        <f>Q7+Q14</f>
        <v>0</v>
      </c>
      <c r="R21" s="2">
        <f>AVERAGE(C21:L21)</f>
        <v>42501.004747499697</v>
      </c>
    </row>
    <row r="52" spans="1:17" x14ac:dyDescent="0.25">
      <c r="A52" t="s">
        <v>3</v>
      </c>
      <c r="C52" t="s">
        <v>2</v>
      </c>
    </row>
    <row r="53" spans="1:17" x14ac:dyDescent="0.25"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</row>
    <row r="54" spans="1:17" x14ac:dyDescent="0.25">
      <c r="B54" s="1" t="s">
        <v>1</v>
      </c>
      <c r="C54">
        <v>1891.9528925727927</v>
      </c>
      <c r="D54">
        <v>14010.807648507322</v>
      </c>
      <c r="E54">
        <v>11315.69924403271</v>
      </c>
      <c r="F54">
        <v>10060.910687377565</v>
      </c>
      <c r="G54">
        <v>8200.0555045464152</v>
      </c>
      <c r="H54">
        <v>18036.806916836973</v>
      </c>
      <c r="I54">
        <v>11679.046459511879</v>
      </c>
      <c r="J54">
        <v>16941.221147130644</v>
      </c>
      <c r="K54">
        <v>4017.6812070587516</v>
      </c>
      <c r="L54">
        <v>10098.330161174188</v>
      </c>
      <c r="M54">
        <v>3092.1564573193173</v>
      </c>
      <c r="N54">
        <v>4055.0746218830882</v>
      </c>
      <c r="O54">
        <v>2813.5339551276456</v>
      </c>
      <c r="P54">
        <v>0</v>
      </c>
      <c r="Q54">
        <v>0</v>
      </c>
    </row>
    <row r="55" spans="1:17" x14ac:dyDescent="0.25">
      <c r="B55" s="1" t="s">
        <v>0</v>
      </c>
      <c r="C55">
        <v>7567.8115702911709</v>
      </c>
      <c r="D55">
        <v>56043.230594029286</v>
      </c>
      <c r="E55">
        <v>45262.796976130841</v>
      </c>
      <c r="F55">
        <v>40243.642749510262</v>
      </c>
      <c r="G55">
        <v>32800.222018185661</v>
      </c>
      <c r="H55">
        <v>72147.227667347892</v>
      </c>
      <c r="I55">
        <v>46716.185838047517</v>
      </c>
      <c r="J55">
        <v>67764.884588522575</v>
      </c>
      <c r="K55">
        <v>16070.724828235006</v>
      </c>
      <c r="L55">
        <v>40393.320644696752</v>
      </c>
      <c r="M55">
        <v>12368.625829277269</v>
      </c>
      <c r="N55">
        <v>16220.298487532353</v>
      </c>
      <c r="O55">
        <v>11254.135820510583</v>
      </c>
      <c r="P55">
        <v>0</v>
      </c>
      <c r="Q55">
        <v>0</v>
      </c>
    </row>
  </sheetData>
  <mergeCells count="3">
    <mergeCell ref="A2:A7"/>
    <mergeCell ref="A9:A14"/>
    <mergeCell ref="A16:A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Jobs EC-WC Job 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Stefek, Jeremy</dc:creator>
  <cp:lastModifiedBy>Stefek, Jeremy</cp:lastModifiedBy>
  <dcterms:created xsi:type="dcterms:W3CDTF">2021-10-27T18:07:38Z</dcterms:created>
  <dcterms:modified xsi:type="dcterms:W3CDTF">2021-10-27T18:08:26Z</dcterms:modified>
</cp:coreProperties>
</file>