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23C5C579-0F48-465F-A076-93C3C06BEA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9" l="1"/>
  <c r="M44" i="9" s="1"/>
  <c r="H26" i="9"/>
  <c r="I26" i="9"/>
  <c r="L26" i="9" s="1"/>
  <c r="M26" i="9" s="1"/>
  <c r="H43" i="9"/>
  <c r="H42" i="9"/>
  <c r="H41" i="9"/>
  <c r="H23" i="9"/>
  <c r="H38" i="9"/>
  <c r="H40" i="9"/>
  <c r="H39" i="9"/>
  <c r="H36" i="9"/>
  <c r="H35" i="9"/>
  <c r="H32" i="9"/>
  <c r="H30" i="9"/>
  <c r="H27" i="9"/>
  <c r="H22" i="9"/>
  <c r="H21" i="9"/>
  <c r="H18" i="9"/>
  <c r="H14" i="9"/>
  <c r="H15" i="9"/>
  <c r="H13" i="9"/>
  <c r="H12" i="9"/>
  <c r="I43" i="9" l="1"/>
  <c r="I42" i="9"/>
  <c r="I41" i="9"/>
  <c r="I23" i="9"/>
  <c r="I19" i="9"/>
  <c r="I15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7" i="9"/>
  <c r="I29" i="9"/>
  <c r="L29" i="9" s="1"/>
  <c r="M29" i="9" s="1"/>
  <c r="I30" i="9"/>
  <c r="I31" i="9"/>
  <c r="I32" i="9"/>
  <c r="L32" i="9" s="1"/>
  <c r="M32" i="9" s="1"/>
  <c r="I33" i="9"/>
  <c r="I34" i="9"/>
  <c r="I35" i="9"/>
  <c r="I36" i="9"/>
  <c r="I37" i="9"/>
  <c r="I38" i="9"/>
  <c r="I11" i="9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<sst xmlns="http://schemas.openxmlformats.org/spreadsheetml/2006/main" count="317" uniqueCount="176">
  <si>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</si>
  <si>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</si>
  <si>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</si>
  <si>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</si>
  <si>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</si>
  <si>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</si>
  <si>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</si>
  <si>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</si>
  <si>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</si>
  <si>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</si>
  <si>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</si>
  <si>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</si>
  <si>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</si>
  <si>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</si>
  <si>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</si>
  <si>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</si>
  <si>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</si>
  <si>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</si>
  <si>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</si>
  <si>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</si>
  <si>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</si>
  <si>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</si>
  <si>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</si>
  <si>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</si>
  <si>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</si>
  <si>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</si>
  <si>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</si>
  <si>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</si>
  <si>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</si>
  <si>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</si>
  <si>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</si>
  <si>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</si>
  <si>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</si>
  <si>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</si>
  <si>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</si>
  <si>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</si>
  <si>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</si>
  <si>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</si>
  <si>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</si>
  <si>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</si>
  <si>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</si>
  <si>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</si>
  <si>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</si>
  <si>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</si>
  <si>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</si>
  <si>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</si>
  <si>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</si>
  <si>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</si>
  <si>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</si>
  <si>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</si>
  <si>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</si>
  <si>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</si>
  <si>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</si>
  <si>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</si>
  <si>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</si>
  <si>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</si>
  <si>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</si>
  <si>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</si>
  <si>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</si>
  <si>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</si>
  <si>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</si>
  <si>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</si>
  <si>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</si>
  <si>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</si>
  <si>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</si>
  <si>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</si>
  <si>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</si>
  <si>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</si>
  <si>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</si>
  <si>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</si>
  <si>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</si>
  <si>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</si>
  <si>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</si>
  <si>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</si>
  <si>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</si>
  <si>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</si>
  <si>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</si>
  <si>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</si>
  <si>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</si>
  <si>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</si>
  <si>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</si>
  <si>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</si>
  <si>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</si>
  <si>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</si>
  <si>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</si>
  <si>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</si>
  <si>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</si>
  <si>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</si>
  <si>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</si>
  <si>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</si>
  <si>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</si>
  <si>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</si>
  <si>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</si>
  <si>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</si>
  <si>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</si>
  <si>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</si>
  <si>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</si>
  <si>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</si>
  <si>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</si>
  <si>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</si>
  <si>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</si>
  <si>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</si>
  <si>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</si>
  <si>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</si>
  <si>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</si>
  <si>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</si>
  <si>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</si>
  <si>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</si>
  <si>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</si>
  <si>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</si>
  <si>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</si>
  <si>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</si>
  <si>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</si>
  <si>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</si>
  <si>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</si>
  <si>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</si>
  <si>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</si>
  <si>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</si>
  <si>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</si>
  <si>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</si>
  <si>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</si>
  <si>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</si>
  <si>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</si>
  <si>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</si>
  <si>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</si>
  <si>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</si>
  <si>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Flange 1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</si>
  <si>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</si>
  <si>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</si>
  <si>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</si>
  <si>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</si>
  <si>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</si>
  <si>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</si>
  <si>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</si>
  <si>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</si>
  <si>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</si>
  <si>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</si>
  <si>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</si>
  <si>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</si>
  <si>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</si>
  <si>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</si>
  <si>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</si>
  <si>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</si>
  <si>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</si>
  <si>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</si>
  <si>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</si>
  <si>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</si>
  <si>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</si>
  <si>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</si>
  <si>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</si>
  <si>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</si>
  <si>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</si>
  <si>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</si>
  <si>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</si>
  <si>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</si>
  <si>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</si>
  <si>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</si>
  <si>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</si>
  <si>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</si>
  <si>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</si>
  <si>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</si>
  <si>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</si>
  <si>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</si>
  <si>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</si>
  <si>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</si>
  <si>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</si>
  <si>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</si>
  <si>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</si>
  <si>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</si>
  <si>
    <t>HVDC</t>
  </si>
  <si>
    <t>Monopile 1</t>
  </si>
  <si>
    <t>Assume relatively minor upgrades to existin industry</t>
  </si>
  <si>
    <t xml:space="preserve"> </t>
  </si>
  <si>
    <t>Floating platform</t>
  </si>
  <si>
    <t>Floating platform 1</t>
  </si>
  <si>
    <t>Floating platform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</si>
</sst>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2024</c:v>
                </c:pt>
                <c:pt idx="17">
                  <c:v>2025</c:v>
                </c:pt>
                <c:pt idx="18">
                  <c:v>2021</c:v>
                </c:pt>
                <c:pt idx="19">
                  <c:v>2024</c:v>
                </c:pt>
                <c:pt idx="20">
                  <c:v>2021</c:v>
                </c:pt>
                <c:pt idx="21">
                  <c:v>2024</c:v>
                </c:pt>
                <c:pt idx="22">
                  <c:v>2018</c:v>
                </c:pt>
                <c:pt idx="23">
                  <c:v>2021</c:v>
                </c:pt>
                <c:pt idx="24">
                  <c:v>2024</c:v>
                </c:pt>
                <c:pt idx="25">
                  <c:v>2024</c:v>
                </c:pt>
                <c:pt idx="26">
                  <c:v>2021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topLeftCell="A7" zoomScale="60" zoomScaleNormal="60" workbookViewId="0">
      <selection activeCell="A41" sqref="A41"/>
    </sheetView>
  </sheetViews>
  <sheetFormatPr defaultRowHeight="14.5" x14ac:dyDescent="0.35"/>
  <cols>
    <col min="1" max="1" width="26.453125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160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158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162</v>
      </c>
      <c r="D10" s="1" t="s">
        <v>133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161</v>
      </c>
      <c r="O10" s="1" t="s">
        <v>167</v>
      </c>
      <c r="P10" s="1" t="s">
        <v>168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163</v>
      </c>
      <c r="D11" t="s">
        <v>137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164</v>
      </c>
      <c r="D12" t="s">
        <v>138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3" si="1">L12-H12</f>
        <v>7</v>
      </c>
      <c r="N12">
        <v>150</v>
      </c>
      <c r="O12">
        <v>225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164</v>
      </c>
      <c r="D13" t="s">
        <v>134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3" si="3">ROUNDDOWN(H13+I13+J13*(1-K13),0)</f>
        <v>2031</v>
      </c>
      <c r="M13">
        <f t="shared" si="1"/>
        <v>7</v>
      </c>
      <c r="N13">
        <v>250</v>
      </c>
      <c r="O13">
        <v>225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164</v>
      </c>
      <c r="D14" t="s">
        <v>136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225</v>
      </c>
      <c r="P14">
        <v>250</v>
      </c>
      <c r="Q14" t="s">
        <v>48</v>
      </c>
    </row>
    <row r="15" spans="1:17" x14ac:dyDescent="0.35">
      <c r="A15" t="s">
        <v>41</v>
      </c>
      <c r="B15" t="s">
        <v>116</v>
      </c>
      <c r="C15" t="s">
        <v>164</v>
      </c>
      <c r="D15" t="s">
        <v>135</v>
      </c>
      <c r="E15" s="2" t="s">
        <v>123</v>
      </c>
      <c r="F15" t="s">
        <v>120</v>
      </c>
      <c r="G15" t="s">
        <v>121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50</v>
      </c>
      <c r="O15">
        <v>225</v>
      </c>
      <c r="P15">
        <v>250</v>
      </c>
    </row>
    <row r="16" spans="1:17" x14ac:dyDescent="0.35">
      <c r="A16" t="s">
        <v>49</v>
      </c>
      <c r="B16" t="s">
        <v>50</v>
      </c>
      <c r="C16" t="s">
        <v>163</v>
      </c>
      <c r="D16" t="s">
        <v>136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163</v>
      </c>
      <c r="D17" t="s">
        <v>136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164</v>
      </c>
      <c r="D18" t="s">
        <v>139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118</v>
      </c>
      <c r="C19" t="s">
        <v>164</v>
      </c>
      <c r="D19" t="s">
        <v>140</v>
      </c>
      <c r="E19" s="2" t="s">
        <v>122</v>
      </c>
      <c r="F19" t="s">
        <v>117</v>
      </c>
      <c r="G19" t="s">
        <v>121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163</v>
      </c>
      <c r="D20" t="s">
        <v>141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250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164</v>
      </c>
      <c r="D21" t="s">
        <v>142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164</v>
      </c>
      <c r="D22" t="s">
        <v>143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119</v>
      </c>
      <c r="C23" t="s">
        <v>164</v>
      </c>
      <c r="D23" t="s">
        <v>140</v>
      </c>
      <c r="E23" s="2" t="s">
        <v>122</v>
      </c>
      <c r="F23" t="s">
        <v>117</v>
      </c>
      <c r="G23" t="s">
        <v>121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163</v>
      </c>
      <c r="D24" t="s">
        <v>144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163</v>
      </c>
      <c r="D25" t="s">
        <v>142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7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170</v>
      </c>
      <c r="C26" t="s">
        <v>164</v>
      </c>
      <c r="D26" t="s">
        <v>137</v>
      </c>
      <c r="E26" t="s">
        <v>7</v>
      </c>
      <c r="F26" t="s">
        <v>8</v>
      </c>
      <c r="G26" t="s">
        <v>5</v>
      </c>
      <c r="H26">
        <f>E4</f>
        <v>2024</v>
      </c>
      <c r="I26">
        <f>$E$6</f>
        <v>4</v>
      </c>
      <c r="J26">
        <v>4</v>
      </c>
      <c r="K26">
        <v>0.25</v>
      </c>
      <c r="L26">
        <f t="shared" si="3"/>
        <v>2031</v>
      </c>
      <c r="M26">
        <f t="shared" si="1"/>
        <v>7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164</v>
      </c>
      <c r="D27" t="s">
        <v>145</v>
      </c>
      <c r="E27" s="2" t="s">
        <v>21</v>
      </c>
      <c r="F27" t="s">
        <v>22</v>
      </c>
      <c r="G27" t="s">
        <v>67</v>
      </c>
      <c r="H27">
        <f t="shared" ref="H27" si="13">$E$4</f>
        <v>2024</v>
      </c>
      <c r="I27">
        <f>$E$6</f>
        <v>4</v>
      </c>
      <c r="J27">
        <v>2</v>
      </c>
      <c r="K27">
        <f t="shared" si="12"/>
        <v>0.25</v>
      </c>
      <c r="L27">
        <f>ROUNDDOWN(H27+I27+J27*(1-K27),0)</f>
        <v>2029</v>
      </c>
      <c r="M27">
        <f t="shared" si="1"/>
        <v>5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105</v>
      </c>
      <c r="B28" t="s">
        <v>106</v>
      </c>
      <c r="C28" t="s">
        <v>164</v>
      </c>
      <c r="D28" t="s">
        <v>146</v>
      </c>
      <c r="E28" s="4" t="s">
        <v>86</v>
      </c>
      <c r="F28" t="s">
        <v>10</v>
      </c>
      <c r="G28" t="s">
        <v>5</v>
      </c>
      <c r="H28">
        <v>2025</v>
      </c>
      <c r="I28">
        <v>2</v>
      </c>
      <c r="J28">
        <v>2</v>
      </c>
      <c r="K28">
        <v>0</v>
      </c>
      <c r="L28">
        <f>ROUNDDOWN(H28+I28+J28*(1-K28),0)</f>
        <v>2029</v>
      </c>
      <c r="M28">
        <f t="shared" si="1"/>
        <v>4</v>
      </c>
      <c r="N28">
        <v>150</v>
      </c>
      <c r="O28">
        <v>50</v>
      </c>
      <c r="P28">
        <v>10</v>
      </c>
      <c r="Q28" t="s">
        <v>107</v>
      </c>
    </row>
    <row r="29" spans="1:17" x14ac:dyDescent="0.35">
      <c r="A29" t="s">
        <v>69</v>
      </c>
      <c r="B29" t="s">
        <v>70</v>
      </c>
      <c r="C29" t="s">
        <v>163</v>
      </c>
      <c r="D29" t="s">
        <v>141</v>
      </c>
      <c r="E29" s="2" t="s">
        <v>25</v>
      </c>
      <c r="F29" t="s">
        <v>23</v>
      </c>
      <c r="G29" t="s">
        <v>24</v>
      </c>
      <c r="H29">
        <v>2021</v>
      </c>
      <c r="I29">
        <f t="shared" ref="I29:I38" si="14">$E$6</f>
        <v>4</v>
      </c>
      <c r="J29">
        <v>3</v>
      </c>
      <c r="K29">
        <v>0.25</v>
      </c>
      <c r="L29">
        <f t="shared" si="3"/>
        <v>2027</v>
      </c>
      <c r="M29">
        <f t="shared" si="1"/>
        <v>6</v>
      </c>
      <c r="N29">
        <v>50</v>
      </c>
      <c r="O29">
        <v>100</v>
      </c>
      <c r="P29">
        <v>200</v>
      </c>
      <c r="Q29" t="s">
        <v>55</v>
      </c>
    </row>
    <row r="30" spans="1:17" x14ac:dyDescent="0.35">
      <c r="A30" t="s">
        <v>69</v>
      </c>
      <c r="B30" t="s">
        <v>108</v>
      </c>
      <c r="C30" t="s">
        <v>164</v>
      </c>
      <c r="D30" t="s">
        <v>147</v>
      </c>
      <c r="E30" s="2" t="s">
        <v>71</v>
      </c>
      <c r="F30" t="s">
        <v>23</v>
      </c>
      <c r="G30" t="s">
        <v>24</v>
      </c>
      <c r="H30">
        <f t="shared" ref="H30" si="15">$E$4</f>
        <v>2024</v>
      </c>
      <c r="I30">
        <f t="shared" si="14"/>
        <v>4</v>
      </c>
      <c r="J30">
        <v>3</v>
      </c>
      <c r="K30">
        <f t="shared" ref="K30:K32" si="16">$E$3</f>
        <v>0.25</v>
      </c>
      <c r="L30">
        <f t="shared" si="3"/>
        <v>2030</v>
      </c>
      <c r="M30">
        <f t="shared" si="1"/>
        <v>6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163</v>
      </c>
      <c r="D31" t="s">
        <v>142</v>
      </c>
      <c r="E31" s="2" t="s">
        <v>57</v>
      </c>
      <c r="F31" t="s">
        <v>6</v>
      </c>
      <c r="G31" t="s">
        <v>5</v>
      </c>
      <c r="H31">
        <v>2021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2029</v>
      </c>
      <c r="M31">
        <f t="shared" si="1"/>
        <v>8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164</v>
      </c>
      <c r="D32" t="s">
        <v>148</v>
      </c>
      <c r="E32" s="2" t="s">
        <v>28</v>
      </c>
      <c r="F32" t="s">
        <v>23</v>
      </c>
      <c r="G32" t="s">
        <v>24</v>
      </c>
      <c r="H32">
        <f t="shared" ref="H32" si="17">$E$4</f>
        <v>2024</v>
      </c>
      <c r="I32">
        <f t="shared" si="14"/>
        <v>4</v>
      </c>
      <c r="J32">
        <v>6</v>
      </c>
      <c r="K32">
        <f t="shared" si="16"/>
        <v>0.25</v>
      </c>
      <c r="L32">
        <f t="shared" si="3"/>
        <v>2032</v>
      </c>
      <c r="M32">
        <f t="shared" si="1"/>
        <v>8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163</v>
      </c>
      <c r="D33" t="s">
        <v>149</v>
      </c>
      <c r="E33" s="2" t="s">
        <v>79</v>
      </c>
      <c r="F33" t="s">
        <v>12</v>
      </c>
      <c r="G33" t="s">
        <v>5</v>
      </c>
      <c r="H33">
        <v>2018</v>
      </c>
      <c r="I33">
        <f t="shared" si="14"/>
        <v>4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>
        <v>200</v>
      </c>
      <c r="P33">
        <v>200</v>
      </c>
      <c r="Q33" t="s">
        <v>81</v>
      </c>
    </row>
    <row r="34" spans="1:17" x14ac:dyDescent="0.35">
      <c r="A34" t="s">
        <v>77</v>
      </c>
      <c r="B34" t="s">
        <v>82</v>
      </c>
      <c r="C34" t="s">
        <v>163</v>
      </c>
      <c r="D34" t="s">
        <v>150</v>
      </c>
      <c r="E34" s="2" t="s">
        <v>13</v>
      </c>
      <c r="F34" t="s">
        <v>14</v>
      </c>
      <c r="G34" t="s">
        <v>15</v>
      </c>
      <c r="H34">
        <v>2021</v>
      </c>
      <c r="I34">
        <f t="shared" si="14"/>
        <v>4</v>
      </c>
      <c r="J34">
        <v>6</v>
      </c>
      <c r="K34">
        <f t="shared" ref="K34:K38" si="18">$E$3</f>
        <v>0.25</v>
      </c>
      <c r="L34">
        <f t="shared" si="3"/>
        <v>2029</v>
      </c>
      <c r="M34">
        <f t="shared" si="1"/>
        <v>8</v>
      </c>
      <c r="N34">
        <v>150</v>
      </c>
      <c r="O34" s="8">
        <v>200</v>
      </c>
      <c r="P34">
        <v>200</v>
      </c>
    </row>
    <row r="35" spans="1:17" x14ac:dyDescent="0.35">
      <c r="A35" t="s">
        <v>77</v>
      </c>
      <c r="B35" t="s">
        <v>83</v>
      </c>
      <c r="C35" t="s">
        <v>164</v>
      </c>
      <c r="D35" t="s">
        <v>151</v>
      </c>
      <c r="E35" s="3" t="s">
        <v>16</v>
      </c>
      <c r="F35" t="s">
        <v>17</v>
      </c>
      <c r="G35" t="s">
        <v>15</v>
      </c>
      <c r="H35">
        <f t="shared" ref="H35:H36" si="19">$E$4</f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 s="8">
        <v>200</v>
      </c>
      <c r="P35">
        <v>400</v>
      </c>
      <c r="Q35" t="s">
        <v>84</v>
      </c>
    </row>
    <row r="36" spans="1:17" x14ac:dyDescent="0.35">
      <c r="A36" t="s">
        <v>77</v>
      </c>
      <c r="B36" t="s">
        <v>85</v>
      </c>
      <c r="C36" t="s">
        <v>164</v>
      </c>
      <c r="D36" t="s">
        <v>152</v>
      </c>
      <c r="E36" t="s">
        <v>11</v>
      </c>
      <c r="F36" t="s">
        <v>12</v>
      </c>
      <c r="G36" t="s">
        <v>5</v>
      </c>
      <c r="H36">
        <f t="shared" si="19"/>
        <v>2024</v>
      </c>
      <c r="I36">
        <f t="shared" si="14"/>
        <v>4</v>
      </c>
      <c r="J36">
        <v>6</v>
      </c>
      <c r="K36">
        <f t="shared" si="18"/>
        <v>0.25</v>
      </c>
      <c r="L36">
        <f t="shared" si="3"/>
        <v>2032</v>
      </c>
      <c r="M36">
        <f t="shared" si="1"/>
        <v>8</v>
      </c>
      <c r="N36">
        <v>150</v>
      </c>
      <c r="O36" s="8">
        <v>600</v>
      </c>
      <c r="P36">
        <v>400</v>
      </c>
      <c r="Q36" t="s">
        <v>169</v>
      </c>
    </row>
    <row r="37" spans="1:17" x14ac:dyDescent="0.35">
      <c r="A37" t="s">
        <v>87</v>
      </c>
      <c r="B37" t="s">
        <v>88</v>
      </c>
      <c r="C37" t="s">
        <v>163</v>
      </c>
      <c r="D37" t="s">
        <v>153</v>
      </c>
      <c r="E37" s="2" t="s">
        <v>89</v>
      </c>
      <c r="F37" t="s">
        <v>90</v>
      </c>
      <c r="G37" t="s">
        <v>5</v>
      </c>
      <c r="H37">
        <v>2021</v>
      </c>
      <c r="I37">
        <f t="shared" si="14"/>
        <v>4</v>
      </c>
      <c r="J37">
        <v>2</v>
      </c>
      <c r="K37">
        <f t="shared" si="18"/>
        <v>0.25</v>
      </c>
      <c r="L37">
        <f t="shared" si="3"/>
        <v>2026</v>
      </c>
      <c r="M37">
        <f t="shared" si="1"/>
        <v>5</v>
      </c>
      <c r="N37">
        <v>150</v>
      </c>
      <c r="O37" s="8">
        <v>60000</v>
      </c>
      <c r="P37">
        <v>1000</v>
      </c>
    </row>
    <row r="38" spans="1:17" x14ac:dyDescent="0.35">
      <c r="A38" t="s">
        <v>87</v>
      </c>
      <c r="B38" t="s">
        <v>91</v>
      </c>
      <c r="C38" t="s">
        <v>164</v>
      </c>
      <c r="D38" t="s">
        <v>154</v>
      </c>
      <c r="E38" t="s">
        <v>3</v>
      </c>
      <c r="F38" t="s">
        <v>4</v>
      </c>
      <c r="G38" t="s">
        <v>5</v>
      </c>
      <c r="H38">
        <f t="shared" ref="H38" si="20">$E$4</f>
        <v>2024</v>
      </c>
      <c r="I38">
        <f t="shared" si="14"/>
        <v>4</v>
      </c>
      <c r="J38">
        <v>6</v>
      </c>
      <c r="K38">
        <f t="shared" si="18"/>
        <v>0.25</v>
      </c>
      <c r="L38">
        <f t="shared" si="3"/>
        <v>2032</v>
      </c>
      <c r="M38">
        <f t="shared" si="1"/>
        <v>8</v>
      </c>
      <c r="N38">
        <v>150</v>
      </c>
      <c r="O38">
        <v>1000000</v>
      </c>
      <c r="P38">
        <v>2000</v>
      </c>
    </row>
    <row r="39" spans="1:17" x14ac:dyDescent="0.35">
      <c r="A39" t="s">
        <v>109</v>
      </c>
      <c r="B39" t="s">
        <v>110</v>
      </c>
      <c r="C39" t="s">
        <v>164</v>
      </c>
      <c r="D39" t="s">
        <v>155</v>
      </c>
      <c r="F39" t="s">
        <v>111</v>
      </c>
      <c r="G39" t="s">
        <v>112</v>
      </c>
      <c r="H39">
        <f t="shared" ref="H39:H40" si="21">$E$4</f>
        <v>2024</v>
      </c>
      <c r="I39">
        <v>0</v>
      </c>
      <c r="J39">
        <v>3</v>
      </c>
      <c r="K39">
        <v>0</v>
      </c>
      <c r="L39">
        <f t="shared" si="3"/>
        <v>2027</v>
      </c>
      <c r="M39">
        <f t="shared" si="1"/>
        <v>3</v>
      </c>
      <c r="N39">
        <v>0</v>
      </c>
      <c r="O39">
        <v>700</v>
      </c>
      <c r="P39">
        <v>100</v>
      </c>
      <c r="Q39" t="s">
        <v>113</v>
      </c>
    </row>
    <row r="40" spans="1:17" x14ac:dyDescent="0.35">
      <c r="A40" t="s">
        <v>125</v>
      </c>
      <c r="B40" t="s">
        <v>126</v>
      </c>
      <c r="C40" t="s">
        <v>163</v>
      </c>
      <c r="D40" t="s">
        <v>156</v>
      </c>
      <c r="E40" t="s">
        <v>128</v>
      </c>
      <c r="F40" t="s">
        <v>127</v>
      </c>
      <c r="G40" t="s">
        <v>15</v>
      </c>
      <c r="H40">
        <f t="shared" si="21"/>
        <v>2024</v>
      </c>
      <c r="I40">
        <v>3</v>
      </c>
      <c r="J40">
        <v>2</v>
      </c>
      <c r="K40">
        <v>0.25</v>
      </c>
      <c r="L40">
        <f t="shared" si="3"/>
        <v>2028</v>
      </c>
      <c r="M40">
        <f t="shared" si="1"/>
        <v>4</v>
      </c>
      <c r="N40">
        <v>200</v>
      </c>
      <c r="O40">
        <v>5000</v>
      </c>
      <c r="P40">
        <v>100</v>
      </c>
      <c r="Q40" t="s">
        <v>159</v>
      </c>
    </row>
    <row r="41" spans="1:17" x14ac:dyDescent="0.35">
      <c r="A41" t="s">
        <v>173</v>
      </c>
      <c r="B41" t="s">
        <v>174</v>
      </c>
      <c r="C41" t="s">
        <v>164</v>
      </c>
      <c r="D41" t="s">
        <v>140</v>
      </c>
      <c r="E41" t="s">
        <v>122</v>
      </c>
      <c r="F41" t="s">
        <v>117</v>
      </c>
      <c r="G41" t="s">
        <v>121</v>
      </c>
      <c r="H41">
        <f>$E$4+$E$5</f>
        <v>2025</v>
      </c>
      <c r="I41">
        <f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129</v>
      </c>
    </row>
    <row r="42" spans="1:17" x14ac:dyDescent="0.35">
      <c r="A42" t="s">
        <v>173</v>
      </c>
      <c r="B42" t="s">
        <v>175</v>
      </c>
      <c r="C42" t="s">
        <v>164</v>
      </c>
      <c r="D42" t="s">
        <v>135</v>
      </c>
      <c r="E42" t="s">
        <v>123</v>
      </c>
      <c r="F42" t="s">
        <v>120</v>
      </c>
      <c r="G42" t="s">
        <v>121</v>
      </c>
      <c r="H42">
        <f>$E$4+$E$5</f>
        <v>2025</v>
      </c>
      <c r="I42">
        <f t="shared" ref="I42" si="22">$E$6+$E$7</f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129</v>
      </c>
    </row>
    <row r="43" spans="1:17" x14ac:dyDescent="0.35">
      <c r="A43" t="s">
        <v>165</v>
      </c>
      <c r="B43" t="s">
        <v>114</v>
      </c>
      <c r="C43" t="s">
        <v>164</v>
      </c>
      <c r="D43" t="s">
        <v>157</v>
      </c>
      <c r="E43" t="s">
        <v>130</v>
      </c>
      <c r="F43" t="s">
        <v>131</v>
      </c>
      <c r="G43" t="s">
        <v>67</v>
      </c>
      <c r="H43">
        <f>$E$4+$E$5</f>
        <v>2025</v>
      </c>
      <c r="I43">
        <f>$E$6</f>
        <v>4</v>
      </c>
      <c r="J43">
        <v>3</v>
      </c>
      <c r="K43">
        <v>0.25</v>
      </c>
      <c r="L43">
        <f t="shared" si="3"/>
        <v>2031</v>
      </c>
      <c r="M43">
        <f t="shared" si="1"/>
        <v>6</v>
      </c>
      <c r="N43">
        <v>150</v>
      </c>
      <c r="O43">
        <v>2000</v>
      </c>
      <c r="P43">
        <v>50</v>
      </c>
      <c r="Q43" t="s">
        <v>132</v>
      </c>
    </row>
    <row r="44" spans="1:17" x14ac:dyDescent="0.35">
      <c r="A44" t="s">
        <v>166</v>
      </c>
      <c r="B44" t="s">
        <v>115</v>
      </c>
      <c r="C44" t="s">
        <v>164</v>
      </c>
      <c r="D44" t="s">
        <v>143</v>
      </c>
      <c r="E44" t="s">
        <v>18</v>
      </c>
      <c r="F44" t="s">
        <v>19</v>
      </c>
      <c r="G44" t="s">
        <v>15</v>
      </c>
      <c r="H44">
        <v>2024</v>
      </c>
      <c r="I44">
        <v>2</v>
      </c>
      <c r="J44">
        <v>1</v>
      </c>
      <c r="K44">
        <v>0.25</v>
      </c>
      <c r="L44">
        <f t="shared" ref="L44" si="23">ROUNDDOWN(H44+I44+J44*(1-K44),0)</f>
        <v>2026</v>
      </c>
      <c r="M44">
        <f t="shared" ref="M44" si="24">L44-H44</f>
        <v>2</v>
      </c>
      <c r="N44">
        <v>25</v>
      </c>
      <c r="O44">
        <v>2000</v>
      </c>
      <c r="P44">
        <v>25</v>
      </c>
      <c r="Q44" t="s">
        <v>171</v>
      </c>
    </row>
    <row r="45" spans="1:17" x14ac:dyDescent="0.35">
      <c r="C45" t="s">
        <v>172</v>
      </c>
    </row>
    <row r="46" spans="1:17" x14ac:dyDescent="0.35">
      <c r="A46" s="1" t="s">
        <v>101</v>
      </c>
    </row>
    <row r="48" spans="1:17" x14ac:dyDescent="0.35">
      <c r="I48" s="6" t="s">
        <v>102</v>
      </c>
      <c r="J48" t="s">
        <v>104</v>
      </c>
    </row>
    <row r="49" spans="9:10" x14ac:dyDescent="0.35">
      <c r="I49" s="7" t="s">
        <v>117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90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127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120</v>
      </c>
      <c r="J60">
        <v>2</v>
      </c>
    </row>
    <row r="61" spans="9:10" x14ac:dyDescent="0.35">
      <c r="I61" s="7" t="s">
        <v>111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124</v>
      </c>
      <c r="J65">
        <v>1</v>
      </c>
    </row>
    <row r="66" spans="9:10" x14ac:dyDescent="0.35">
      <c r="I66" s="7" t="s">
        <v>131</v>
      </c>
      <c r="J66">
        <v>2</v>
      </c>
    </row>
    <row r="67" spans="9:10" x14ac:dyDescent="0.35">
      <c r="I67" s="7" t="s">
        <v>103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2022-10-18T21:30:48Z</dcterms:modified>
</cp:coreProperties>
</file>