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1861BCD3-2551-4C76-BB64-9158E19DB770}" xr6:coauthVersionLast="47" xr6:coauthVersionMax="47" xr10:uidLastSave="{00000000-0000-0000-0000-000000000000}"/>
  <bookViews>
    <workbookView xWindow="41400" yWindow="13380" windowWidth="2970" windowHeight="1455" xr2:uid="{00000000-000D-0000-FFFF-FFFF00000000}"/>
  </bookViews>
  <sheets>
    <sheet name="Avg Demand Scenario" sheetId="9" r:id="rId1"/>
  </sheets>
  <definedNames>
    <definedName name="_xlnm._FilterDatabase" localSheetId="0" hidden="1">'Avg Demand Scenario'!$E$9:$E$46</definedName>
  </definedNames>
  <calcPr calcId="191029"/>
  <pivotCaches>
    <pivotCache cacheId="1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9" l="1"/>
  <c r="L11" i="9"/>
  <c r="L12" i="9"/>
  <c r="H46" i="9"/>
  <c r="H45" i="9"/>
  <c r="H44" i="9"/>
  <c r="H43" i="9"/>
  <c r="H42" i="9"/>
  <c r="H41" i="9"/>
  <c r="H40" i="9"/>
  <c r="H39" i="9"/>
  <c r="H36" i="9"/>
  <c r="H35" i="9"/>
  <c r="H34" i="9"/>
  <c r="H33" i="9"/>
  <c r="H32" i="9"/>
  <c r="H31" i="9"/>
  <c r="H30" i="9"/>
  <c r="H29" i="9"/>
  <c r="H28" i="9"/>
  <c r="H27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K44" i="9"/>
  <c r="L44" i="9" s="1"/>
  <c r="K42" i="9"/>
  <c r="L42" i="9" s="1"/>
  <c r="K43" i="9"/>
  <c r="L43" i="9" s="1"/>
  <c r="K38" i="9" l="1"/>
  <c r="L38" i="9" s="1"/>
  <c r="K18" i="9"/>
  <c r="L18" i="9" s="1"/>
  <c r="K45" i="9"/>
  <c r="L45" i="9" s="1"/>
  <c r="K46" i="9"/>
  <c r="L46" i="9" s="1"/>
  <c r="J22" i="9"/>
  <c r="K22" i="9" s="1"/>
  <c r="L22" i="9" s="1"/>
  <c r="K41" i="9"/>
  <c r="L41" i="9" s="1"/>
  <c r="K40" i="9"/>
  <c r="L40" i="9" s="1"/>
  <c r="K39" i="9"/>
  <c r="L39" i="9" s="1"/>
  <c r="J14" i="9"/>
  <c r="K14" i="9" s="1"/>
  <c r="L14" i="9" s="1"/>
  <c r="K37" i="9"/>
  <c r="L37" i="9" s="1"/>
  <c r="K26" i="9" l="1"/>
  <c r="L26" i="9" s="1"/>
  <c r="J30" i="9" l="1"/>
  <c r="K19" i="9"/>
  <c r="L19" i="9" s="1"/>
  <c r="K23" i="9"/>
  <c r="L23" i="9" s="1"/>
  <c r="K27" i="9"/>
  <c r="L27" i="9" s="1"/>
  <c r="K30" i="9"/>
  <c r="L30" i="9" s="1"/>
  <c r="J33" i="9"/>
  <c r="J34" i="9"/>
  <c r="J35" i="9"/>
  <c r="J36" i="9"/>
  <c r="J32" i="9"/>
  <c r="J29" i="9"/>
  <c r="J28" i="9"/>
  <c r="J25" i="9"/>
  <c r="J24" i="9"/>
  <c r="J21" i="9"/>
  <c r="J20" i="9"/>
  <c r="J17" i="9"/>
  <c r="J11" i="9"/>
  <c r="J12" i="9"/>
  <c r="J13" i="9"/>
  <c r="J10" i="9"/>
  <c r="L31" i="9"/>
  <c r="J16" i="9"/>
  <c r="J15" i="9"/>
  <c r="K35" i="9" l="1"/>
  <c r="L35" i="9" s="1"/>
  <c r="K29" i="9"/>
  <c r="L29" i="9" s="1"/>
  <c r="K15" i="9"/>
  <c r="L15" i="9" s="1"/>
  <c r="K36" i="9"/>
  <c r="L36" i="9" s="1"/>
  <c r="K21" i="9"/>
  <c r="L21" i="9" s="1"/>
  <c r="K16" i="9"/>
  <c r="L16" i="9" s="1"/>
  <c r="K34" i="9"/>
  <c r="L34" i="9" s="1"/>
  <c r="K33" i="9"/>
  <c r="L33" i="9" s="1"/>
  <c r="K20" i="9"/>
  <c r="L20" i="9" s="1"/>
  <c r="K25" i="9"/>
  <c r="L25" i="9" s="1"/>
  <c r="K11" i="9"/>
  <c r="K13" i="9"/>
  <c r="L13" i="9" s="1"/>
  <c r="K28" i="9"/>
  <c r="L28" i="9" s="1"/>
  <c r="K12" i="9"/>
  <c r="K17" i="9"/>
  <c r="L17" i="9" s="1"/>
  <c r="K32" i="9"/>
  <c r="L32" i="9" s="1"/>
  <c r="K24" i="9"/>
  <c r="L24" i="9" s="1"/>
  <c r="K10" i="9"/>
</calcChain>
</file>

<file path=xl/sharedStrings.xml><?xml version="1.0" encoding="utf-8"?>
<sst xmlns="http://schemas.openxmlformats.org/spreadsheetml/2006/main" count="274" uniqueCount="170">
  <si>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</si>
  <si>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</si>
  <si>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</si>
  <si>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</si>
  <si>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</si>
  <si>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</si>
  <si>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</si>
  <si>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</si>
  <si>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</si>
  <si>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</si>
  <si>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</si>
  <si>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</si>
  <si>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</si>
  <si>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</si>
  <si>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</si>
  <si>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</si>
  <si>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</si>
  <si>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</si>
  <si>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</si>
  <si>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</si>
  <si>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</si>
  <si>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</si>
  <si>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</si>
  <si>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</si>
  <si>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</si>
  <si>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</si>
  <si>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</si>
  <si>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</si>
  <si>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</si>
  <si>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</si>
  <si>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</si>
  <si>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</si>
  <si>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</si>
  <si>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</si>
  <si>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</si>
  <si>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</si>
  <si>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</si>
  <si>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</si>
  <si>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</si>
  <si>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</si>
  <si>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</si>
  <si>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</si>
  <si>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</si>
  <si>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</si>
  <si>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</si>
  <si>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</si>
  <si>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</si>
  <si>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</si>
  <si>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</si>
  <si>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</si>
  <si>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</si>
  <si>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</si>
  <si>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</si>
  <si>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</si>
  <si>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</si>
  <si>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</si>
  <si>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</si>
  <si>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</si>
  <si>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</si>
  <si>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</si>
  <si>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</si>
  <si>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</si>
  <si>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</si>
  <si>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</si>
  <si>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</si>
  <si>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</si>
  <si>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</si>
  <si>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</si>
  <si>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</si>
  <si>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</si>
  <si>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</si>
  <si>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</si>
  <si>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</si>
  <si>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</si>
  <si>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</si>
  <si>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</si>
  <si>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</si>
  <si>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</si>
  <si>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</si>
  <si>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</si>
  <si>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</si>
  <si>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</si>
  <si>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</si>
  <si>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</si>
  <si>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</si>
  <si>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</si>
  <si>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</si>
  <si>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</si>
  <si>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</si>
  <si>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</si>
  <si>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</si>
  <si>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</si>
  <si>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</si>
  <si>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</si>
  <si>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</si>
  <si>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</si>
  <si>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</si>
  <si>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</si>
  <si>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</si>
  <si>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</si>
  <si>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</si>
  <si>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</si>
  <si>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</si>
  <si>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</si>
  <si>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</si>
  <si>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</si>
  <si>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</si>
  <si>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</si>
  <si>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</si>
  <si>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</si>
  <si>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</si>
  <si>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</si>
  <si>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</si>
  <si>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</si>
  <si>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</si>
  <si>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</si>
  <si>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</si>
  <si>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</si>
  <si>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Stationkeeping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</si>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</sst>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Scenario'!$B$10:$B$46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Scenario'!$G$10:$G$46</c:f>
              <c:numCache>
                <c:formatCode>General</c:formatCode>
                <c:ptCount val="3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Scenario'!$B$10:$B$46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Scenario'!$L$10:$L$46</c:f>
              <c:numCache>
                <c:formatCode>General</c:formatCode>
                <c:ptCount val="3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Scenario'!$I$51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Scenario'!$H$52:$H$70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Scenario'!$I$52:$I$70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49</xdr:row>
      <xdr:rowOff>58177</xdr:rowOff>
    </xdr:from>
    <xdr:to>
      <xdr:col>7</xdr:col>
      <xdr:colOff>244928</xdr:colOff>
      <xdr:row>95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898921</xdr:colOff>
      <xdr:row>49</xdr:row>
      <xdr:rowOff>75008</xdr:rowOff>
    </xdr:from>
    <xdr:to>
      <xdr:col>12</xdr:col>
      <xdr:colOff>2458640</xdr:colOff>
      <xdr:row>63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9:L46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1:I70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M70"/>
  <sheetViews>
    <sheetView tabSelected="1" zoomScale="60" zoomScaleNormal="60" workbookViewId="0">
      <selection activeCell="K9" sqref="K9"/>
    </sheetView>
  </sheetViews>
  <sheetFormatPr defaultRowHeight="14.5" x14ac:dyDescent="0.35"/>
  <cols>
    <col min="1" max="1" width="14.54296875" bestFit="1" customWidth="1"/>
    <col min="2" max="3" width="25.1796875" customWidth="1"/>
    <col min="4" max="4" width="42.453125" bestFit="1" customWidth="1"/>
    <col min="5" max="5" width="12.453125" customWidth="1"/>
    <col min="6" max="6" width="14.1796875" bestFit="1" customWidth="1"/>
    <col min="7" max="7" width="18.54296875" bestFit="1" customWidth="1"/>
    <col min="8" max="8" width="13.1796875" bestFit="1" customWidth="1"/>
    <col min="9" max="9" width="15.54296875" bestFit="1" customWidth="1"/>
    <col min="10" max="10" width="21.54296875" bestFit="1" customWidth="1"/>
    <col min="11" max="11" width="15.453125" bestFit="1" customWidth="1"/>
    <col min="12" max="12" width="8.26953125" bestFit="1" customWidth="1"/>
    <col min="13" max="13" width="82.54296875" bestFit="1" customWidth="1"/>
  </cols>
  <sheetData>
    <row r="1" spans="1:13" x14ac:dyDescent="0.35">
      <c r="A1" s="1" t="s">
        <v>92</v>
      </c>
    </row>
    <row r="3" spans="1:13" x14ac:dyDescent="0.35">
      <c r="A3" s="5" t="s">
        <v>93</v>
      </c>
      <c r="B3" t="s">
        <v>94</v>
      </c>
      <c r="D3">
        <v>0.25</v>
      </c>
      <c r="E3" t="s">
        <v>95</v>
      </c>
    </row>
    <row r="4" spans="1:13" x14ac:dyDescent="0.35">
      <c r="B4" t="s">
        <v>34</v>
      </c>
      <c r="D4">
        <v>2023</v>
      </c>
      <c r="E4" t="s">
        <v>98</v>
      </c>
    </row>
    <row r="5" spans="1:13" x14ac:dyDescent="0.35">
      <c r="B5" t="s">
        <v>99</v>
      </c>
      <c r="D5">
        <v>2</v>
      </c>
      <c r="E5" t="s">
        <v>100</v>
      </c>
    </row>
    <row r="6" spans="1:13" x14ac:dyDescent="0.35">
      <c r="B6" t="s">
        <v>168</v>
      </c>
      <c r="D6">
        <v>1</v>
      </c>
      <c r="E6" t="s">
        <v>100</v>
      </c>
    </row>
    <row r="8" spans="1:13" x14ac:dyDescent="0.35">
      <c r="B8" s="1"/>
      <c r="C8" s="1"/>
      <c r="D8" s="1" t="s">
        <v>30</v>
      </c>
      <c r="E8" s="1"/>
      <c r="F8" s="1"/>
      <c r="G8" s="1" t="s">
        <v>31</v>
      </c>
      <c r="H8" s="1"/>
      <c r="I8" s="1"/>
      <c r="J8" s="1"/>
      <c r="K8" s="1"/>
      <c r="L8" s="1"/>
    </row>
    <row r="9" spans="1:13" x14ac:dyDescent="0.35">
      <c r="A9" s="1" t="s">
        <v>32</v>
      </c>
      <c r="B9" s="1" t="s">
        <v>33</v>
      </c>
      <c r="C9" s="1" t="s">
        <v>142</v>
      </c>
      <c r="D9" s="1" t="s">
        <v>0</v>
      </c>
      <c r="E9" s="1" t="s">
        <v>1</v>
      </c>
      <c r="F9" s="1" t="s">
        <v>2</v>
      </c>
      <c r="G9" s="1" t="s">
        <v>34</v>
      </c>
      <c r="H9" s="1" t="s">
        <v>35</v>
      </c>
      <c r="I9" s="1" t="s">
        <v>36</v>
      </c>
      <c r="J9" s="1" t="s">
        <v>37</v>
      </c>
      <c r="K9" s="1" t="s">
        <v>38</v>
      </c>
      <c r="L9" s="1" t="s">
        <v>39</v>
      </c>
      <c r="M9" s="1" t="s">
        <v>40</v>
      </c>
    </row>
    <row r="10" spans="1:13" x14ac:dyDescent="0.35">
      <c r="A10" t="s">
        <v>41</v>
      </c>
      <c r="B10" t="s">
        <v>42</v>
      </c>
      <c r="C10" t="s">
        <v>146</v>
      </c>
      <c r="D10" t="s">
        <v>7</v>
      </c>
      <c r="E10" t="s">
        <v>8</v>
      </c>
      <c r="F10" t="s">
        <v>5</v>
      </c>
      <c r="G10">
        <v>2021</v>
      </c>
      <c r="H10">
        <f>$D$5</f>
        <v>2</v>
      </c>
      <c r="I10">
        <v>3</v>
      </c>
      <c r="J10">
        <f>$D$3</f>
        <v>0.25</v>
      </c>
      <c r="K10">
        <f>ROUNDDOWN(G10+H10+I10*(1-J10),0)</f>
        <v>2025</v>
      </c>
      <c r="L10">
        <f>K10-G10</f>
        <v>4</v>
      </c>
    </row>
    <row r="11" spans="1:13" x14ac:dyDescent="0.35">
      <c r="B11" t="s">
        <v>43</v>
      </c>
      <c r="C11" t="s">
        <v>147</v>
      </c>
      <c r="D11" s="2" t="s">
        <v>9</v>
      </c>
      <c r="E11" t="s">
        <v>10</v>
      </c>
      <c r="F11" t="s">
        <v>5</v>
      </c>
      <c r="G11">
        <v>2023</v>
      </c>
      <c r="H11">
        <f>$D$5</f>
        <v>2</v>
      </c>
      <c r="I11">
        <v>3</v>
      </c>
      <c r="J11">
        <f t="shared" ref="J11:J14" si="0">$D$3</f>
        <v>0.25</v>
      </c>
      <c r="K11">
        <f>ROUNDDOWN(G11+H11+I11*(1-J11),0)</f>
        <v>2027</v>
      </c>
      <c r="L11">
        <f t="shared" ref="L11:L46" si="1">K11-G11</f>
        <v>4</v>
      </c>
      <c r="M11" t="s">
        <v>44</v>
      </c>
    </row>
    <row r="12" spans="1:13" x14ac:dyDescent="0.35">
      <c r="B12" t="s">
        <v>45</v>
      </c>
      <c r="C12" t="s">
        <v>143</v>
      </c>
      <c r="D12" s="2" t="s">
        <v>20</v>
      </c>
      <c r="E12" t="s">
        <v>14</v>
      </c>
      <c r="F12" t="s">
        <v>15</v>
      </c>
      <c r="G12">
        <v>2023</v>
      </c>
      <c r="H12">
        <f>$D$5</f>
        <v>2</v>
      </c>
      <c r="I12">
        <v>3</v>
      </c>
      <c r="J12">
        <f t="shared" si="0"/>
        <v>0.25</v>
      </c>
      <c r="K12">
        <f t="shared" ref="K12:K46" si="2">ROUNDDOWN(G12+H12+I12*(1-J12),0)</f>
        <v>2027</v>
      </c>
      <c r="L12">
        <f t="shared" si="1"/>
        <v>4</v>
      </c>
      <c r="M12" t="s">
        <v>44</v>
      </c>
    </row>
    <row r="13" spans="1:13" x14ac:dyDescent="0.35">
      <c r="B13" t="s">
        <v>46</v>
      </c>
      <c r="C13" t="s">
        <v>145</v>
      </c>
      <c r="D13" s="2" t="s">
        <v>47</v>
      </c>
      <c r="E13" t="s">
        <v>26</v>
      </c>
      <c r="F13" t="s">
        <v>24</v>
      </c>
      <c r="G13">
        <v>2023</v>
      </c>
      <c r="H13">
        <f>$D$5</f>
        <v>2</v>
      </c>
      <c r="I13">
        <v>3</v>
      </c>
      <c r="J13">
        <f t="shared" si="0"/>
        <v>0.25</v>
      </c>
      <c r="K13">
        <f t="shared" si="2"/>
        <v>2027</v>
      </c>
      <c r="L13">
        <f t="shared" si="1"/>
        <v>4</v>
      </c>
      <c r="M13" t="s">
        <v>48</v>
      </c>
    </row>
    <row r="14" spans="1:13" x14ac:dyDescent="0.35">
      <c r="B14" t="s">
        <v>121</v>
      </c>
      <c r="C14" t="s">
        <v>144</v>
      </c>
      <c r="D14" s="2" t="s">
        <v>129</v>
      </c>
      <c r="E14" t="s">
        <v>125</v>
      </c>
      <c r="F14" t="s">
        <v>126</v>
      </c>
      <c r="G14">
        <v>2024</v>
      </c>
      <c r="H14">
        <f>$D$5+$D$6</f>
        <v>3</v>
      </c>
      <c r="I14">
        <v>3</v>
      </c>
      <c r="J14">
        <f t="shared" si="0"/>
        <v>0.25</v>
      </c>
      <c r="K14">
        <f t="shared" si="2"/>
        <v>2029</v>
      </c>
      <c r="L14">
        <f t="shared" si="1"/>
        <v>5</v>
      </c>
    </row>
    <row r="15" spans="1:13" x14ac:dyDescent="0.35">
      <c r="A15" t="s">
        <v>49</v>
      </c>
      <c r="B15" t="s">
        <v>50</v>
      </c>
      <c r="C15" t="s">
        <v>145</v>
      </c>
      <c r="D15" t="s">
        <v>47</v>
      </c>
      <c r="E15" t="s">
        <v>26</v>
      </c>
      <c r="F15" t="s">
        <v>24</v>
      </c>
      <c r="G15">
        <v>2021</v>
      </c>
      <c r="H15">
        <f>$D$5</f>
        <v>2</v>
      </c>
      <c r="I15">
        <v>3</v>
      </c>
      <c r="J15">
        <f>1/3</f>
        <v>0.33333333333333331</v>
      </c>
      <c r="K15">
        <f t="shared" si="2"/>
        <v>2025</v>
      </c>
      <c r="L15">
        <f t="shared" si="1"/>
        <v>4</v>
      </c>
      <c r="M15" t="s">
        <v>96</v>
      </c>
    </row>
    <row r="16" spans="1:13" x14ac:dyDescent="0.35">
      <c r="B16" t="s">
        <v>51</v>
      </c>
      <c r="C16" t="s">
        <v>145</v>
      </c>
      <c r="D16" t="s">
        <v>47</v>
      </c>
      <c r="E16" t="s">
        <v>26</v>
      </c>
      <c r="F16" t="s">
        <v>24</v>
      </c>
      <c r="G16">
        <v>2021</v>
      </c>
      <c r="H16">
        <f>$D$5</f>
        <v>2</v>
      </c>
      <c r="I16">
        <v>3</v>
      </c>
      <c r="J16">
        <f>1/3</f>
        <v>0.33333333333333331</v>
      </c>
      <c r="K16">
        <f t="shared" si="2"/>
        <v>2025</v>
      </c>
      <c r="L16">
        <f t="shared" si="1"/>
        <v>4</v>
      </c>
      <c r="M16" t="s">
        <v>96</v>
      </c>
    </row>
    <row r="17" spans="1:13" x14ac:dyDescent="0.35">
      <c r="B17" t="s">
        <v>52</v>
      </c>
      <c r="C17" t="s">
        <v>148</v>
      </c>
      <c r="D17" s="2" t="s">
        <v>29</v>
      </c>
      <c r="E17" t="s">
        <v>17</v>
      </c>
      <c r="F17" t="s">
        <v>15</v>
      </c>
      <c r="G17">
        <v>2023</v>
      </c>
      <c r="H17">
        <f>$D$5</f>
        <v>2</v>
      </c>
      <c r="I17">
        <v>3</v>
      </c>
      <c r="J17">
        <f t="shared" ref="J17" si="3">$D$3</f>
        <v>0.25</v>
      </c>
      <c r="K17">
        <f t="shared" si="2"/>
        <v>2027</v>
      </c>
      <c r="L17">
        <f t="shared" si="1"/>
        <v>4</v>
      </c>
    </row>
    <row r="18" spans="1:13" x14ac:dyDescent="0.35">
      <c r="B18" t="s">
        <v>123</v>
      </c>
      <c r="C18" t="s">
        <v>149</v>
      </c>
      <c r="D18" s="2" t="s">
        <v>127</v>
      </c>
      <c r="E18" t="s">
        <v>122</v>
      </c>
      <c r="F18" t="s">
        <v>126</v>
      </c>
      <c r="G18">
        <v>2023</v>
      </c>
      <c r="H18">
        <f>$D$5+$D$6</f>
        <v>3</v>
      </c>
      <c r="I18">
        <v>3</v>
      </c>
      <c r="J18">
        <v>0.25</v>
      </c>
      <c r="K18">
        <f t="shared" ref="K18" si="4">ROUNDDOWN(G18+H18+I18*(1-J18),0)</f>
        <v>2028</v>
      </c>
      <c r="L18">
        <f t="shared" ref="L18" si="5">K18-G18</f>
        <v>5</v>
      </c>
    </row>
    <row r="19" spans="1:13" x14ac:dyDescent="0.35">
      <c r="A19" t="s">
        <v>53</v>
      </c>
      <c r="B19" t="s">
        <v>54</v>
      </c>
      <c r="C19" t="s">
        <v>150</v>
      </c>
      <c r="D19" s="2" t="s">
        <v>25</v>
      </c>
      <c r="E19" t="s">
        <v>23</v>
      </c>
      <c r="F19" t="s">
        <v>24</v>
      </c>
      <c r="G19">
        <v>2021</v>
      </c>
      <c r="H19">
        <f>$D$5</f>
        <v>2</v>
      </c>
      <c r="I19">
        <v>2</v>
      </c>
      <c r="J19">
        <v>0.8</v>
      </c>
      <c r="K19">
        <f t="shared" si="2"/>
        <v>2023</v>
      </c>
      <c r="L19">
        <f t="shared" si="1"/>
        <v>2</v>
      </c>
      <c r="M19" t="s">
        <v>97</v>
      </c>
    </row>
    <row r="20" spans="1:13" x14ac:dyDescent="0.35">
      <c r="B20" t="s">
        <v>56</v>
      </c>
      <c r="C20" t="s">
        <v>151</v>
      </c>
      <c r="D20" s="2" t="s">
        <v>57</v>
      </c>
      <c r="E20" t="s">
        <v>6</v>
      </c>
      <c r="F20" t="s">
        <v>5</v>
      </c>
      <c r="G20">
        <v>2023</v>
      </c>
      <c r="H20">
        <f>$D$5</f>
        <v>2</v>
      </c>
      <c r="I20">
        <v>2</v>
      </c>
      <c r="J20">
        <f t="shared" ref="J20:J22" si="6">$D$3</f>
        <v>0.25</v>
      </c>
      <c r="K20">
        <f t="shared" si="2"/>
        <v>2026</v>
      </c>
      <c r="L20">
        <f t="shared" si="1"/>
        <v>3</v>
      </c>
      <c r="M20" t="s">
        <v>58</v>
      </c>
    </row>
    <row r="21" spans="1:13" x14ac:dyDescent="0.35">
      <c r="B21" t="s">
        <v>59</v>
      </c>
      <c r="C21" t="s">
        <v>152</v>
      </c>
      <c r="D21" s="2" t="s">
        <v>18</v>
      </c>
      <c r="E21" t="s">
        <v>19</v>
      </c>
      <c r="F21" t="s">
        <v>15</v>
      </c>
      <c r="G21">
        <v>2023</v>
      </c>
      <c r="H21">
        <f>$D$5</f>
        <v>2</v>
      </c>
      <c r="I21">
        <v>2</v>
      </c>
      <c r="J21">
        <f t="shared" si="6"/>
        <v>0.25</v>
      </c>
      <c r="K21">
        <f t="shared" si="2"/>
        <v>2026</v>
      </c>
      <c r="L21">
        <f t="shared" si="1"/>
        <v>3</v>
      </c>
      <c r="M21" t="s">
        <v>60</v>
      </c>
    </row>
    <row r="22" spans="1:13" x14ac:dyDescent="0.35">
      <c r="B22" t="s">
        <v>124</v>
      </c>
      <c r="C22" t="s">
        <v>149</v>
      </c>
      <c r="D22" s="2" t="s">
        <v>127</v>
      </c>
      <c r="E22" t="s">
        <v>122</v>
      </c>
      <c r="F22" t="s">
        <v>126</v>
      </c>
      <c r="G22">
        <v>2023</v>
      </c>
      <c r="H22">
        <f>$D$5+$D$6</f>
        <v>3</v>
      </c>
      <c r="I22">
        <v>2</v>
      </c>
      <c r="J22">
        <f t="shared" si="6"/>
        <v>0.25</v>
      </c>
      <c r="K22">
        <f t="shared" ref="K22" si="7">ROUNDDOWN(G22+H22+I22*(1-J22),0)</f>
        <v>2027</v>
      </c>
      <c r="L22">
        <f t="shared" ref="L22" si="8">K22-G22</f>
        <v>4</v>
      </c>
    </row>
    <row r="23" spans="1:13" x14ac:dyDescent="0.35">
      <c r="A23" t="s">
        <v>61</v>
      </c>
      <c r="B23" t="s">
        <v>62</v>
      </c>
      <c r="C23" t="s">
        <v>153</v>
      </c>
      <c r="D23" s="2" t="s">
        <v>27</v>
      </c>
      <c r="E23" t="s">
        <v>26</v>
      </c>
      <c r="F23" t="s">
        <v>24</v>
      </c>
      <c r="G23">
        <v>2020</v>
      </c>
      <c r="H23">
        <f>$D$5</f>
        <v>2</v>
      </c>
      <c r="I23">
        <v>2</v>
      </c>
      <c r="J23">
        <v>0.5</v>
      </c>
      <c r="K23">
        <f t="shared" si="2"/>
        <v>2023</v>
      </c>
      <c r="L23">
        <f t="shared" si="1"/>
        <v>3</v>
      </c>
      <c r="M23" t="s">
        <v>55</v>
      </c>
    </row>
    <row r="24" spans="1:13" x14ac:dyDescent="0.35">
      <c r="B24" t="s">
        <v>63</v>
      </c>
      <c r="C24" t="s">
        <v>151</v>
      </c>
      <c r="D24" s="2" t="s">
        <v>57</v>
      </c>
      <c r="E24" t="s">
        <v>6</v>
      </c>
      <c r="F24" t="s">
        <v>5</v>
      </c>
      <c r="G24">
        <v>2021</v>
      </c>
      <c r="H24">
        <f>$D$5</f>
        <v>2</v>
      </c>
      <c r="I24">
        <v>3.5</v>
      </c>
      <c r="J24">
        <f t="shared" ref="J24:J25" si="9">$D$3</f>
        <v>0.25</v>
      </c>
      <c r="K24">
        <f t="shared" si="2"/>
        <v>2025</v>
      </c>
      <c r="L24">
        <f t="shared" si="1"/>
        <v>4</v>
      </c>
      <c r="M24" t="s">
        <v>64</v>
      </c>
    </row>
    <row r="25" spans="1:13" x14ac:dyDescent="0.35">
      <c r="A25" t="s">
        <v>65</v>
      </c>
      <c r="B25" t="s">
        <v>66</v>
      </c>
      <c r="C25" t="s">
        <v>154</v>
      </c>
      <c r="D25" s="2" t="s">
        <v>21</v>
      </c>
      <c r="E25" t="s">
        <v>22</v>
      </c>
      <c r="F25" t="s">
        <v>67</v>
      </c>
      <c r="G25">
        <v>2023</v>
      </c>
      <c r="H25">
        <f>$D$5</f>
        <v>2</v>
      </c>
      <c r="I25">
        <v>1</v>
      </c>
      <c r="J25">
        <f t="shared" si="9"/>
        <v>0.25</v>
      </c>
      <c r="K25">
        <f>ROUNDDOWN(G25+H25+I25*(1-J25),0)</f>
        <v>2025</v>
      </c>
      <c r="L25">
        <f t="shared" si="1"/>
        <v>2</v>
      </c>
      <c r="M25" t="s">
        <v>68</v>
      </c>
    </row>
    <row r="26" spans="1:13" x14ac:dyDescent="0.35">
      <c r="A26" t="s">
        <v>105</v>
      </c>
      <c r="B26" t="s">
        <v>106</v>
      </c>
      <c r="C26" t="s">
        <v>155</v>
      </c>
      <c r="D26" s="4" t="s">
        <v>86</v>
      </c>
      <c r="E26" t="s">
        <v>10</v>
      </c>
      <c r="F26" t="s">
        <v>5</v>
      </c>
      <c r="G26">
        <v>2025</v>
      </c>
      <c r="H26">
        <v>2</v>
      </c>
      <c r="I26">
        <v>1</v>
      </c>
      <c r="J26">
        <v>0</v>
      </c>
      <c r="K26">
        <f>ROUNDDOWN(G26+H26+I26*(1-J26),0)</f>
        <v>2028</v>
      </c>
      <c r="L26">
        <f t="shared" si="1"/>
        <v>3</v>
      </c>
      <c r="M26" t="s">
        <v>107</v>
      </c>
    </row>
    <row r="27" spans="1:13" x14ac:dyDescent="0.35">
      <c r="A27" t="s">
        <v>69</v>
      </c>
      <c r="B27" t="s">
        <v>70</v>
      </c>
      <c r="C27" t="s">
        <v>150</v>
      </c>
      <c r="D27" s="2" t="s">
        <v>25</v>
      </c>
      <c r="E27" t="s">
        <v>23</v>
      </c>
      <c r="F27" t="s">
        <v>24</v>
      </c>
      <c r="G27">
        <v>2021</v>
      </c>
      <c r="H27">
        <f t="shared" ref="H27:H36" si="10">$D$5</f>
        <v>2</v>
      </c>
      <c r="I27">
        <v>2</v>
      </c>
      <c r="J27">
        <v>0.25</v>
      </c>
      <c r="K27">
        <f t="shared" si="2"/>
        <v>2024</v>
      </c>
      <c r="L27">
        <f t="shared" si="1"/>
        <v>3</v>
      </c>
      <c r="M27" t="s">
        <v>55</v>
      </c>
    </row>
    <row r="28" spans="1:13" x14ac:dyDescent="0.35">
      <c r="B28" t="s">
        <v>108</v>
      </c>
      <c r="C28" t="s">
        <v>156</v>
      </c>
      <c r="D28" s="2" t="s">
        <v>71</v>
      </c>
      <c r="E28" t="s">
        <v>23</v>
      </c>
      <c r="F28" t="s">
        <v>24</v>
      </c>
      <c r="G28">
        <v>2023</v>
      </c>
      <c r="H28">
        <f t="shared" si="10"/>
        <v>2</v>
      </c>
      <c r="I28">
        <v>2</v>
      </c>
      <c r="J28">
        <f t="shared" ref="J28:J30" si="11">$D$3</f>
        <v>0.25</v>
      </c>
      <c r="K28">
        <f t="shared" si="2"/>
        <v>2026</v>
      </c>
      <c r="L28">
        <f t="shared" si="1"/>
        <v>3</v>
      </c>
      <c r="M28" t="s">
        <v>72</v>
      </c>
    </row>
    <row r="29" spans="1:13" x14ac:dyDescent="0.35">
      <c r="A29" t="s">
        <v>73</v>
      </c>
      <c r="B29" t="s">
        <v>74</v>
      </c>
      <c r="C29" t="s">
        <v>151</v>
      </c>
      <c r="D29" s="2" t="s">
        <v>57</v>
      </c>
      <c r="E29" t="s">
        <v>6</v>
      </c>
      <c r="F29" t="s">
        <v>5</v>
      </c>
      <c r="G29">
        <v>2021</v>
      </c>
      <c r="H29">
        <f t="shared" si="10"/>
        <v>2</v>
      </c>
      <c r="I29">
        <v>4</v>
      </c>
      <c r="J29">
        <f t="shared" si="11"/>
        <v>0.25</v>
      </c>
      <c r="K29">
        <f t="shared" si="2"/>
        <v>2026</v>
      </c>
      <c r="L29">
        <f t="shared" si="1"/>
        <v>5</v>
      </c>
    </row>
    <row r="30" spans="1:13" x14ac:dyDescent="0.35">
      <c r="B30" t="s">
        <v>75</v>
      </c>
      <c r="C30" t="s">
        <v>157</v>
      </c>
      <c r="D30" s="2" t="s">
        <v>28</v>
      </c>
      <c r="E30" t="s">
        <v>23</v>
      </c>
      <c r="F30" t="s">
        <v>24</v>
      </c>
      <c r="G30">
        <v>2023</v>
      </c>
      <c r="H30">
        <f t="shared" si="10"/>
        <v>2</v>
      </c>
      <c r="I30">
        <v>4</v>
      </c>
      <c r="J30">
        <f t="shared" si="11"/>
        <v>0.25</v>
      </c>
      <c r="K30">
        <f t="shared" si="2"/>
        <v>2028</v>
      </c>
      <c r="L30">
        <f t="shared" si="1"/>
        <v>5</v>
      </c>
      <c r="M30" t="s">
        <v>76</v>
      </c>
    </row>
    <row r="31" spans="1:13" x14ac:dyDescent="0.35">
      <c r="A31" t="s">
        <v>77</v>
      </c>
      <c r="B31" t="s">
        <v>78</v>
      </c>
      <c r="C31" t="s">
        <v>158</v>
      </c>
      <c r="D31" s="2" t="s">
        <v>79</v>
      </c>
      <c r="E31" t="s">
        <v>12</v>
      </c>
      <c r="F31" t="s">
        <v>5</v>
      </c>
      <c r="G31">
        <v>2018</v>
      </c>
      <c r="H31">
        <f t="shared" si="10"/>
        <v>2</v>
      </c>
      <c r="I31" t="s">
        <v>80</v>
      </c>
      <c r="J31" t="s">
        <v>80</v>
      </c>
      <c r="K31">
        <v>2020</v>
      </c>
      <c r="L31">
        <f t="shared" si="1"/>
        <v>2</v>
      </c>
      <c r="M31" t="s">
        <v>81</v>
      </c>
    </row>
    <row r="32" spans="1:13" x14ac:dyDescent="0.35">
      <c r="B32" t="s">
        <v>82</v>
      </c>
      <c r="C32" t="s">
        <v>159</v>
      </c>
      <c r="D32" s="2" t="s">
        <v>13</v>
      </c>
      <c r="E32" t="s">
        <v>14</v>
      </c>
      <c r="F32" t="s">
        <v>15</v>
      </c>
      <c r="G32">
        <v>2021</v>
      </c>
      <c r="H32">
        <f t="shared" si="10"/>
        <v>2</v>
      </c>
      <c r="I32">
        <v>4</v>
      </c>
      <c r="J32">
        <f t="shared" ref="J32:J36" si="12">$D$3</f>
        <v>0.25</v>
      </c>
      <c r="K32">
        <f t="shared" si="2"/>
        <v>2026</v>
      </c>
      <c r="L32">
        <f t="shared" si="1"/>
        <v>5</v>
      </c>
    </row>
    <row r="33" spans="1:13" x14ac:dyDescent="0.35">
      <c r="B33" t="s">
        <v>83</v>
      </c>
      <c r="C33" t="s">
        <v>160</v>
      </c>
      <c r="D33" s="3" t="s">
        <v>16</v>
      </c>
      <c r="E33" t="s">
        <v>17</v>
      </c>
      <c r="F33" t="s">
        <v>15</v>
      </c>
      <c r="G33">
        <v>2023</v>
      </c>
      <c r="H33">
        <f t="shared" si="10"/>
        <v>2</v>
      </c>
      <c r="I33">
        <v>4</v>
      </c>
      <c r="J33">
        <f t="shared" si="12"/>
        <v>0.25</v>
      </c>
      <c r="K33">
        <f t="shared" si="2"/>
        <v>2028</v>
      </c>
      <c r="L33">
        <f t="shared" si="1"/>
        <v>5</v>
      </c>
      <c r="M33" t="s">
        <v>84</v>
      </c>
    </row>
    <row r="34" spans="1:13" x14ac:dyDescent="0.35">
      <c r="B34" t="s">
        <v>85</v>
      </c>
      <c r="C34" t="s">
        <v>161</v>
      </c>
      <c r="D34" t="s">
        <v>11</v>
      </c>
      <c r="E34" t="s">
        <v>12</v>
      </c>
      <c r="F34" t="s">
        <v>5</v>
      </c>
      <c r="G34">
        <v>2023</v>
      </c>
      <c r="H34">
        <f t="shared" si="10"/>
        <v>2</v>
      </c>
      <c r="I34">
        <v>4</v>
      </c>
      <c r="J34">
        <f t="shared" si="12"/>
        <v>0.25</v>
      </c>
      <c r="K34">
        <f t="shared" si="2"/>
        <v>2028</v>
      </c>
      <c r="L34">
        <f t="shared" si="1"/>
        <v>5</v>
      </c>
    </row>
    <row r="35" spans="1:13" x14ac:dyDescent="0.35">
      <c r="A35" t="s">
        <v>87</v>
      </c>
      <c r="B35" t="s">
        <v>88</v>
      </c>
      <c r="C35" t="s">
        <v>162</v>
      </c>
      <c r="D35" s="2" t="s">
        <v>89</v>
      </c>
      <c r="E35" t="s">
        <v>90</v>
      </c>
      <c r="F35" t="s">
        <v>5</v>
      </c>
      <c r="G35">
        <v>2021</v>
      </c>
      <c r="H35">
        <f t="shared" si="10"/>
        <v>2</v>
      </c>
      <c r="I35">
        <v>2</v>
      </c>
      <c r="J35">
        <f t="shared" si="12"/>
        <v>0.25</v>
      </c>
      <c r="K35">
        <f t="shared" si="2"/>
        <v>2024</v>
      </c>
      <c r="L35">
        <f t="shared" si="1"/>
        <v>3</v>
      </c>
    </row>
    <row r="36" spans="1:13" x14ac:dyDescent="0.35">
      <c r="B36" t="s">
        <v>91</v>
      </c>
      <c r="C36" t="s">
        <v>163</v>
      </c>
      <c r="D36" t="s">
        <v>3</v>
      </c>
      <c r="E36" t="s">
        <v>4</v>
      </c>
      <c r="F36" t="s">
        <v>5</v>
      </c>
      <c r="G36">
        <v>2023</v>
      </c>
      <c r="H36">
        <f t="shared" si="10"/>
        <v>2</v>
      </c>
      <c r="I36">
        <v>4</v>
      </c>
      <c r="J36">
        <f t="shared" si="12"/>
        <v>0.25</v>
      </c>
      <c r="K36">
        <f t="shared" si="2"/>
        <v>2028</v>
      </c>
      <c r="L36">
        <f t="shared" si="1"/>
        <v>5</v>
      </c>
    </row>
    <row r="37" spans="1:13" x14ac:dyDescent="0.35">
      <c r="A37" t="s">
        <v>109</v>
      </c>
      <c r="B37" t="s">
        <v>110</v>
      </c>
      <c r="C37" t="s">
        <v>164</v>
      </c>
      <c r="E37" t="s">
        <v>111</v>
      </c>
      <c r="F37" t="s">
        <v>112</v>
      </c>
      <c r="G37">
        <v>2023</v>
      </c>
      <c r="H37">
        <v>0</v>
      </c>
      <c r="I37">
        <v>2</v>
      </c>
      <c r="J37">
        <v>0</v>
      </c>
      <c r="K37">
        <f t="shared" si="2"/>
        <v>2025</v>
      </c>
      <c r="L37">
        <f t="shared" si="1"/>
        <v>2</v>
      </c>
      <c r="M37" t="s">
        <v>113</v>
      </c>
    </row>
    <row r="38" spans="1:13" x14ac:dyDescent="0.35">
      <c r="A38" t="s">
        <v>131</v>
      </c>
      <c r="B38" t="s">
        <v>132</v>
      </c>
      <c r="C38" t="s">
        <v>165</v>
      </c>
      <c r="D38" t="s">
        <v>134</v>
      </c>
      <c r="E38" t="s">
        <v>133</v>
      </c>
      <c r="F38" t="s">
        <v>15</v>
      </c>
      <c r="G38">
        <v>2023</v>
      </c>
      <c r="H38">
        <v>3</v>
      </c>
      <c r="I38">
        <v>1</v>
      </c>
      <c r="J38">
        <v>0.25</v>
      </c>
      <c r="K38">
        <f t="shared" si="2"/>
        <v>2026</v>
      </c>
      <c r="L38">
        <f t="shared" si="1"/>
        <v>3</v>
      </c>
      <c r="M38" t="s">
        <v>169</v>
      </c>
    </row>
    <row r="39" spans="1:13" x14ac:dyDescent="0.35">
      <c r="A39" t="s">
        <v>114</v>
      </c>
      <c r="B39" t="s">
        <v>115</v>
      </c>
      <c r="C39" t="s">
        <v>149</v>
      </c>
      <c r="D39" t="s">
        <v>127</v>
      </c>
      <c r="E39" t="s">
        <v>122</v>
      </c>
      <c r="F39" t="s">
        <v>126</v>
      </c>
      <c r="G39">
        <v>2024</v>
      </c>
      <c r="H39">
        <f>$D$5+$D$6</f>
        <v>3</v>
      </c>
      <c r="I39">
        <v>1</v>
      </c>
      <c r="J39">
        <v>0.25</v>
      </c>
      <c r="K39">
        <f t="shared" si="2"/>
        <v>2027</v>
      </c>
      <c r="L39">
        <f t="shared" si="1"/>
        <v>3</v>
      </c>
      <c r="M39" t="s">
        <v>136</v>
      </c>
    </row>
    <row r="40" spans="1:13" x14ac:dyDescent="0.35">
      <c r="B40" t="s">
        <v>116</v>
      </c>
      <c r="C40" t="s">
        <v>166</v>
      </c>
      <c r="D40" t="s">
        <v>128</v>
      </c>
      <c r="E40" t="s">
        <v>122</v>
      </c>
      <c r="F40" t="s">
        <v>126</v>
      </c>
      <c r="G40">
        <v>2025</v>
      </c>
      <c r="H40">
        <f t="shared" ref="H40:H41" si="13">$D$5+$D$6</f>
        <v>3</v>
      </c>
      <c r="I40">
        <v>1</v>
      </c>
      <c r="J40">
        <v>0.25</v>
      </c>
      <c r="K40">
        <f t="shared" si="2"/>
        <v>2028</v>
      </c>
      <c r="L40">
        <f t="shared" si="1"/>
        <v>3</v>
      </c>
      <c r="M40" t="s">
        <v>136</v>
      </c>
    </row>
    <row r="41" spans="1:13" x14ac:dyDescent="0.35">
      <c r="B41" t="s">
        <v>117</v>
      </c>
      <c r="C41" t="s">
        <v>144</v>
      </c>
      <c r="D41" t="s">
        <v>129</v>
      </c>
      <c r="E41" t="s">
        <v>125</v>
      </c>
      <c r="F41" t="s">
        <v>126</v>
      </c>
      <c r="G41">
        <v>2026</v>
      </c>
      <c r="H41">
        <f t="shared" si="13"/>
        <v>3</v>
      </c>
      <c r="I41">
        <v>1</v>
      </c>
      <c r="J41">
        <v>0.25</v>
      </c>
      <c r="K41">
        <f t="shared" si="2"/>
        <v>2029</v>
      </c>
      <c r="L41">
        <f t="shared" si="1"/>
        <v>3</v>
      </c>
      <c r="M41" t="s">
        <v>136</v>
      </c>
    </row>
    <row r="42" spans="1:13" x14ac:dyDescent="0.35">
      <c r="B42" t="s">
        <v>135</v>
      </c>
      <c r="C42" t="s">
        <v>154</v>
      </c>
      <c r="D42" t="s">
        <v>21</v>
      </c>
      <c r="E42" t="s">
        <v>22</v>
      </c>
      <c r="F42" t="s">
        <v>67</v>
      </c>
      <c r="G42">
        <v>2031</v>
      </c>
      <c r="H42">
        <f>$D$6</f>
        <v>1</v>
      </c>
      <c r="I42">
        <v>1</v>
      </c>
      <c r="J42">
        <v>0.25</v>
      </c>
      <c r="K42">
        <f t="shared" ref="K42:K43" si="14">ROUNDDOWN(G42+H42+I42*(1-J42),0)</f>
        <v>2032</v>
      </c>
      <c r="L42">
        <f t="shared" ref="L42:L43" si="15">K42-G42</f>
        <v>1</v>
      </c>
      <c r="M42" t="s">
        <v>136</v>
      </c>
    </row>
    <row r="43" spans="1:13" x14ac:dyDescent="0.35">
      <c r="B43" t="s">
        <v>137</v>
      </c>
      <c r="C43" t="s">
        <v>146</v>
      </c>
      <c r="D43" t="s">
        <v>7</v>
      </c>
      <c r="E43" t="s">
        <v>8</v>
      </c>
      <c r="F43" t="s">
        <v>5</v>
      </c>
      <c r="G43">
        <v>2030</v>
      </c>
      <c r="H43">
        <f t="shared" ref="H43:H44" si="16">$D$6</f>
        <v>1</v>
      </c>
      <c r="I43">
        <v>1</v>
      </c>
      <c r="J43">
        <v>0.25</v>
      </c>
      <c r="K43">
        <f t="shared" si="14"/>
        <v>2031</v>
      </c>
      <c r="L43">
        <f t="shared" si="15"/>
        <v>1</v>
      </c>
      <c r="M43" t="s">
        <v>136</v>
      </c>
    </row>
    <row r="44" spans="1:13" x14ac:dyDescent="0.35">
      <c r="B44" t="s">
        <v>140</v>
      </c>
      <c r="C44" t="s">
        <v>152</v>
      </c>
      <c r="D44" t="s">
        <v>18</v>
      </c>
      <c r="E44" t="s">
        <v>19</v>
      </c>
      <c r="F44" t="s">
        <v>15</v>
      </c>
      <c r="G44">
        <v>2029</v>
      </c>
      <c r="H44">
        <f t="shared" si="16"/>
        <v>1</v>
      </c>
      <c r="I44">
        <v>1</v>
      </c>
      <c r="J44">
        <v>0.25</v>
      </c>
      <c r="K44">
        <f t="shared" ref="K44" si="17">ROUNDDOWN(G44+H44+I44*(1-J44),0)</f>
        <v>2030</v>
      </c>
      <c r="L44">
        <f t="shared" ref="L44" si="18">K44-G44</f>
        <v>1</v>
      </c>
      <c r="M44" t="s">
        <v>136</v>
      </c>
    </row>
    <row r="45" spans="1:13" x14ac:dyDescent="0.35">
      <c r="A45" t="s">
        <v>118</v>
      </c>
      <c r="B45" t="s">
        <v>119</v>
      </c>
      <c r="C45" t="s">
        <v>167</v>
      </c>
      <c r="D45" t="s">
        <v>138</v>
      </c>
      <c r="E45" t="s">
        <v>139</v>
      </c>
      <c r="F45" t="s">
        <v>67</v>
      </c>
      <c r="G45">
        <v>2024</v>
      </c>
      <c r="H45">
        <f>$D$5</f>
        <v>2</v>
      </c>
      <c r="I45">
        <v>2</v>
      </c>
      <c r="J45">
        <v>0.25</v>
      </c>
      <c r="K45">
        <f t="shared" si="2"/>
        <v>2027</v>
      </c>
      <c r="L45">
        <f t="shared" si="1"/>
        <v>3</v>
      </c>
      <c r="M45" t="s">
        <v>141</v>
      </c>
    </row>
    <row r="46" spans="1:13" x14ac:dyDescent="0.35">
      <c r="B46" t="s">
        <v>120</v>
      </c>
      <c r="C46" t="s">
        <v>154</v>
      </c>
      <c r="D46" t="s">
        <v>21</v>
      </c>
      <c r="E46" t="s">
        <v>22</v>
      </c>
      <c r="F46" t="s">
        <v>67</v>
      </c>
      <c r="G46">
        <v>2024</v>
      </c>
      <c r="H46">
        <f>$D$5</f>
        <v>2</v>
      </c>
      <c r="I46">
        <v>2</v>
      </c>
      <c r="J46">
        <v>0.25</v>
      </c>
      <c r="K46">
        <f t="shared" si="2"/>
        <v>2027</v>
      </c>
      <c r="L46">
        <f t="shared" si="1"/>
        <v>3</v>
      </c>
      <c r="M46" t="s">
        <v>141</v>
      </c>
    </row>
    <row r="49" spans="1:9" x14ac:dyDescent="0.35">
      <c r="A49" s="1" t="s">
        <v>101</v>
      </c>
    </row>
    <row r="51" spans="1:9" x14ac:dyDescent="0.35">
      <c r="H51" s="6" t="s">
        <v>102</v>
      </c>
      <c r="I51" t="s">
        <v>104</v>
      </c>
    </row>
    <row r="52" spans="1:9" x14ac:dyDescent="0.35">
      <c r="H52" s="7" t="s">
        <v>122</v>
      </c>
      <c r="I52" s="8">
        <v>4</v>
      </c>
    </row>
    <row r="53" spans="1:9" x14ac:dyDescent="0.35">
      <c r="H53" s="7" t="s">
        <v>4</v>
      </c>
      <c r="I53" s="8">
        <v>1</v>
      </c>
    </row>
    <row r="54" spans="1:9" x14ac:dyDescent="0.35">
      <c r="H54" s="7" t="s">
        <v>90</v>
      </c>
      <c r="I54" s="8">
        <v>1</v>
      </c>
    </row>
    <row r="55" spans="1:9" x14ac:dyDescent="0.35">
      <c r="H55" s="7" t="s">
        <v>22</v>
      </c>
      <c r="I55" s="8">
        <v>3</v>
      </c>
    </row>
    <row r="56" spans="1:9" x14ac:dyDescent="0.35">
      <c r="H56" s="7" t="s">
        <v>14</v>
      </c>
      <c r="I56" s="8">
        <v>2</v>
      </c>
    </row>
    <row r="57" spans="1:9" x14ac:dyDescent="0.35">
      <c r="H57" s="7" t="s">
        <v>6</v>
      </c>
      <c r="I57" s="8">
        <v>3</v>
      </c>
    </row>
    <row r="58" spans="1:9" x14ac:dyDescent="0.35">
      <c r="H58" s="7" t="s">
        <v>19</v>
      </c>
      <c r="I58" s="8">
        <v>2</v>
      </c>
    </row>
    <row r="59" spans="1:9" x14ac:dyDescent="0.35">
      <c r="H59" s="7" t="s">
        <v>10</v>
      </c>
      <c r="I59" s="8">
        <v>2</v>
      </c>
    </row>
    <row r="60" spans="1:9" x14ac:dyDescent="0.35">
      <c r="H60" s="7" t="s">
        <v>133</v>
      </c>
      <c r="I60" s="8">
        <v>1</v>
      </c>
    </row>
    <row r="61" spans="1:9" x14ac:dyDescent="0.35">
      <c r="H61" s="7" t="s">
        <v>26</v>
      </c>
      <c r="I61" s="8">
        <v>4</v>
      </c>
    </row>
    <row r="62" spans="1:9" x14ac:dyDescent="0.35">
      <c r="H62" s="7" t="s">
        <v>23</v>
      </c>
      <c r="I62" s="8">
        <v>4</v>
      </c>
    </row>
    <row r="63" spans="1:9" x14ac:dyDescent="0.35">
      <c r="H63" s="7" t="s">
        <v>125</v>
      </c>
      <c r="I63" s="8">
        <v>2</v>
      </c>
    </row>
    <row r="64" spans="1:9" x14ac:dyDescent="0.35">
      <c r="H64" s="7" t="s">
        <v>111</v>
      </c>
      <c r="I64" s="8">
        <v>1</v>
      </c>
    </row>
    <row r="65" spans="8:9" x14ac:dyDescent="0.35">
      <c r="H65" s="7" t="s">
        <v>17</v>
      </c>
      <c r="I65" s="8">
        <v>2</v>
      </c>
    </row>
    <row r="66" spans="8:9" x14ac:dyDescent="0.35">
      <c r="H66" s="7" t="s">
        <v>12</v>
      </c>
      <c r="I66" s="8">
        <v>2</v>
      </c>
    </row>
    <row r="67" spans="8:9" x14ac:dyDescent="0.35">
      <c r="H67" s="7" t="s">
        <v>8</v>
      </c>
      <c r="I67" s="8">
        <v>2</v>
      </c>
    </row>
    <row r="68" spans="8:9" x14ac:dyDescent="0.35">
      <c r="H68" s="7" t="s">
        <v>130</v>
      </c>
      <c r="I68" s="8">
        <v>1</v>
      </c>
    </row>
    <row r="69" spans="8:9" x14ac:dyDescent="0.35">
      <c r="H69" s="7" t="s">
        <v>139</v>
      </c>
      <c r="I69" s="8">
        <v>2</v>
      </c>
    </row>
    <row r="70" spans="8:9" x14ac:dyDescent="0.35">
      <c r="H70" s="7" t="s">
        <v>103</v>
      </c>
      <c r="I70" s="8">
        <v>39</v>
      </c>
    </row>
  </sheetData>
  <autoFilter ref="E9:E46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2022-08-23T20:28:11Z</dcterms:modified>
</cp:coreProperties>
</file>