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outlier_detection/Dirty 50/GPT/"/>
    </mc:Choice>
  </mc:AlternateContent>
  <xr:revisionPtr revIDLastSave="421" documentId="8_{24815167-4AE0-FA4C-830E-0318776BBB34}" xr6:coauthVersionLast="47" xr6:coauthVersionMax="47" xr10:uidLastSave="{C611D748-79EB-B441-9D26-888F84089C93}"/>
  <bookViews>
    <workbookView xWindow="160" yWindow="920" windowWidth="14480" windowHeight="18040" activeTab="1" xr2:uid="{500118ED-2DDC-794C-9AF2-5C32D5A9021C}"/>
  </bookViews>
  <sheets>
    <sheet name="Completeness" sheetId="1" r:id="rId1"/>
    <sheet name="Accuracy" sheetId="2" r:id="rId2"/>
    <sheet name="Prescriptivity" sheetId="4" r:id="rId3"/>
    <sheet name="Specificity" sheetId="5" r:id="rId4"/>
    <sheet name="Readiness" sheetId="3" r:id="rId5"/>
    <sheet name="Fla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2" i="5"/>
  <c r="H3" i="2"/>
  <c r="H5" i="2"/>
  <c r="H6" i="2"/>
  <c r="G3" i="2"/>
  <c r="G4" i="2"/>
  <c r="H4" i="2" s="1"/>
  <c r="G5" i="2"/>
  <c r="G6" i="2"/>
  <c r="G2" i="2"/>
  <c r="F3" i="2"/>
  <c r="F4" i="2"/>
  <c r="F5" i="2"/>
  <c r="F6" i="2"/>
  <c r="F2" i="2"/>
  <c r="B3" i="2"/>
  <c r="B4" i="2"/>
  <c r="B5" i="2"/>
  <c r="B6" i="2"/>
  <c r="B2" i="2"/>
  <c r="G3" i="3"/>
  <c r="G4" i="3"/>
  <c r="G5" i="3"/>
  <c r="G6" i="3"/>
  <c r="G7" i="3"/>
  <c r="G8" i="3"/>
  <c r="G9" i="3"/>
  <c r="G10" i="3"/>
  <c r="G11" i="3"/>
  <c r="G2" i="3"/>
  <c r="C11" i="3"/>
  <c r="C10" i="3"/>
  <c r="C9" i="3"/>
  <c r="C8" i="3"/>
  <c r="C7" i="3"/>
  <c r="C6" i="3"/>
  <c r="C5" i="3"/>
  <c r="C4" i="3"/>
  <c r="C3" i="3"/>
  <c r="B9" i="1"/>
  <c r="C2" i="5"/>
  <c r="C3" i="5"/>
  <c r="C4" i="5"/>
  <c r="C5" i="5"/>
  <c r="C6" i="5"/>
  <c r="C2" i="3"/>
  <c r="C6" i="4"/>
  <c r="C5" i="4"/>
  <c r="C4" i="4"/>
  <c r="C3" i="4"/>
  <c r="C2" i="4"/>
  <c r="H2" i="2" l="1"/>
  <c r="H7" i="2" s="1"/>
  <c r="B10" i="2" s="1"/>
  <c r="F7" i="2"/>
  <c r="G7" i="2"/>
  <c r="B14" i="3"/>
  <c r="B9" i="5"/>
  <c r="B9" i="4"/>
</calcChain>
</file>

<file path=xl/sharedStrings.xml><?xml version="1.0" encoding="utf-8"?>
<sst xmlns="http://schemas.openxmlformats.org/spreadsheetml/2006/main" count="134" uniqueCount="50">
  <si>
    <t>colonna</t>
  </si>
  <si>
    <t>descrittore</t>
  </si>
  <si>
    <t>valutare?</t>
  </si>
  <si>
    <t>check</t>
  </si>
  <si>
    <t>price</t>
  </si>
  <si>
    <t>bed</t>
  </si>
  <si>
    <t>bath</t>
  </si>
  <si>
    <t>acre_lot</t>
  </si>
  <si>
    <t>house_size</t>
  </si>
  <si>
    <t>Sì</t>
  </si>
  <si>
    <t>Completeness:</t>
  </si>
  <si>
    <t>dipendenza</t>
  </si>
  <si>
    <t>applica una strategia di outlier detection / dà direttamente gli outlier</t>
  </si>
  <si>
    <t>applica una strategia di outlier detection / dà direttamente gli outlier (B4)</t>
  </si>
  <si>
    <t>applica una strategia di outlier detection / dà direttamente gli outlier (B5)</t>
  </si>
  <si>
    <t>applica una strategia di outlier detection / dà direttamente gli outlier (B6)</t>
  </si>
  <si>
    <t>la strategia è prescrittiva / gli outlier sono elencati con convinzione</t>
  </si>
  <si>
    <t>Prescriptivity:</t>
  </si>
  <si>
    <t xml:space="preserve">descrittore </t>
  </si>
  <si>
    <t>Specificity:</t>
  </si>
  <si>
    <t>Readiness:</t>
  </si>
  <si>
    <t>applica una strategia di outlier detection / dà direttamente gli outlier (B2)</t>
  </si>
  <si>
    <t>applica una strategia di outlier detection / dà direttamente gli outlier (B3)</t>
  </si>
  <si>
    <t>Precision</t>
  </si>
  <si>
    <t>Recall</t>
  </si>
  <si>
    <t>Outlier</t>
  </si>
  <si>
    <t>Completeness!B2</t>
  </si>
  <si>
    <t>Completeness!B3</t>
  </si>
  <si>
    <t>Completeness!B4</t>
  </si>
  <si>
    <t>Completeness!B5</t>
  </si>
  <si>
    <t>Completeness!B6</t>
  </si>
  <si>
    <t>la soluzione proposta è codice o i singoli valori della colonna puliti (o l'intero dataset)</t>
  </si>
  <si>
    <t>la soluzione proposta fornisce i valori della colonna puliti (o l'intero dataset)</t>
  </si>
  <si>
    <t>700, 2100, 3200, 6000, 6500, 6900, 7200, 7200, 21900, 22500, 23000, 23400, 23500, 24300, 25300, 28500, 33800, 34600, 49700, 52600, 56700, 60200, 60200, 64600, 68500, 3870000, 4922600, 4990900, 5918400, 7441400, 8820000, 11737600, 13120800, 13226700, 13553800, 13749700, 14692700, 14840700, 14848700, 16585600, 17419500, 17555000, 19389200, 19579900, 19724800, 20101800, 21412200, 21562200, 23018300, 23618000</t>
  </si>
  <si>
    <t>7, 7, 7, 7, 7, 7, 7, 7, 7, 7, 8, 8, 8, 8, 8, 8, 8, 8, 8, 8, 8, 8, 9, 9, 9, 9, 10, 10, 10, 10, 10, 10, 10, 10, 10, 10, 10, 10, 10, 10, 11, 11, 11, 11, 12, 12, 12, 12, 12, 12</t>
  </si>
  <si>
    <t>7, 7, 7, 7, 7, 7, 7, 7, 7, 7, 7, 8, 8, 8, 8, 8, 8, 8, 8, 9, 9, 9, 9, 9, 9, 10, 10, 10, 10, 11, 11, 11, 11, 11, 11, 11, 11, 11, 11, 11, 11, 11, 11, 12, 12, 12, 12, 12, 12, 12</t>
  </si>
  <si>
    <t>0.00014, 0.001, 0.0015, 0.0016, 0.002, 0.0037, 0.0043, 0.0045, 0.0052, 0.0066, 0.0069, 0.0076, 0.0079, 0.0081, 0.0081, 0.0083, 0.0084, 0.0093, 0.0097, 0.01, 0.012, 0.014, 0.014, 0.014, 0.015, 45.0, 45.0, 47.0, 47.0, 48.0, 48.0, 49.0, 50.0, 51.0, 51.0, 53.0, 53.0, 55.0, 57.0, 58.0, 60.0, 62.0, 62.0, 63.0, 66.0, 66.0, 67.0, 67.0, 68.0, 69.0</t>
  </si>
  <si>
    <t>6.7, 7.4, 7.7, 25.0, 27.0, 29.0, 39.0, 57.0, 58.0, 59.0, 60.0, 70.0, 89.0, 90.0, 110.0, 110.0, 110.0, 120.0, 130.0, 140.0, 150.0, 150.0, 150.0, 160.0, 160.0, 7454.0, 7588.0, 7981.0, 8069.0, 8157.0, 8259.0, 8370.0, 8503.0, 8813.0, 8820.0, 8957.0, 9027.0, 9085.0, 9087.0, 9342.0, 10170.0, 10210.0, 10350.0, 10500.0, 10670.0, 10700.0, 10870.0, 11090.0, 11300.0, 11330.0</t>
  </si>
  <si>
    <t>N.B. Bisogna includere la colonna che si sta valutando</t>
  </si>
  <si>
    <t>numero di colonne per cui la strategia di outlier detection è specifica per la colonna</t>
  </si>
  <si>
    <t>punteggio</t>
  </si>
  <si>
    <t>num col</t>
  </si>
  <si>
    <t>outlier corretti</t>
  </si>
  <si>
    <t>outlier sbagliati</t>
  </si>
  <si>
    <t>outlier mancanti</t>
  </si>
  <si>
    <t>F1-score</t>
  </si>
  <si>
    <t>Acciracy (F1-score):</t>
  </si>
  <si>
    <t>hallucination flag</t>
  </si>
  <si>
    <t>LLM allucina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</si>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</sst>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4C24A-DFC6-9B4D-BFB0-3295A8349A8D}">
  <dimension ref="A1:D15"/>
  <sheetViews>
    <sheetView zoomScale="125" workbookViewId="0">
      <selection activeCell="C18" sqref="C18"/>
    </sheetView>
  </sheetViews>
  <sheetFormatPr baseColWidth="10" defaultRowHeight="16" x14ac:dyDescent="0.2"/>
  <cols>
    <col min="1" max="1" width="13.5" customWidth="1"/>
    <col min="2" max="2" width="54.33203125" customWidth="1"/>
    <col min="3" max="3" width="8.33203125" style="1" customWidth="1"/>
    <col min="4" max="4" width="6.83203125" style="1" customWidth="1"/>
  </cols>
  <sheetData>
    <row r="1" spans="1:4" x14ac:dyDescent="0.2">
      <c r="A1" t="s">
        <v>0</v>
      </c>
      <c r="B1" t="s">
        <v>1</v>
      </c>
      <c r="C1" s="1" t="s">
        <v>2</v>
      </c>
      <c r="D1" s="1" t="s">
        <v>3</v>
      </c>
    </row>
    <row r="2" spans="1:4" x14ac:dyDescent="0.2">
      <c r="A2" t="s">
        <v>4</v>
      </c>
      <c r="B2" t="s">
        <v>12</v>
      </c>
      <c r="C2" s="1" t="s">
        <v>9</v>
      </c>
      <c r="D2" s="1">
        <v>1</v>
      </c>
    </row>
    <row r="3" spans="1:4" x14ac:dyDescent="0.2">
      <c r="A3" t="s">
        <v>5</v>
      </c>
      <c r="B3" t="s">
        <v>12</v>
      </c>
      <c r="C3" s="1" t="s">
        <v>9</v>
      </c>
      <c r="D3" s="1">
        <v>1</v>
      </c>
    </row>
    <row r="4" spans="1:4" x14ac:dyDescent="0.2">
      <c r="A4" t="s">
        <v>6</v>
      </c>
      <c r="B4" t="s">
        <v>12</v>
      </c>
      <c r="C4" s="1" t="s">
        <v>9</v>
      </c>
      <c r="D4" s="1">
        <v>1</v>
      </c>
    </row>
    <row r="5" spans="1:4" x14ac:dyDescent="0.2">
      <c r="A5" t="s">
        <v>7</v>
      </c>
      <c r="B5" t="s">
        <v>12</v>
      </c>
      <c r="C5" s="1" t="s">
        <v>9</v>
      </c>
      <c r="D5" s="1">
        <v>1</v>
      </c>
    </row>
    <row r="6" spans="1:4" x14ac:dyDescent="0.2">
      <c r="A6" t="s">
        <v>8</v>
      </c>
      <c r="B6" t="s">
        <v>12</v>
      </c>
      <c r="C6" s="1" t="s">
        <v>9</v>
      </c>
      <c r="D6" s="1">
        <v>1</v>
      </c>
    </row>
    <row r="9" spans="1:4" x14ac:dyDescent="0.2">
      <c r="A9" s="2" t="s">
        <v>10</v>
      </c>
      <c r="B9">
        <f>SUM(D2:D6)/COUNTA(C2:C6)</f>
        <v>1</v>
      </c>
    </row>
    <row r="15" spans="1:4" x14ac:dyDescent="0.2">
      <c r="C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2CE98-E216-634A-8FB7-D61DE6C2F40A}">
  <dimension ref="A1:I20"/>
  <sheetViews>
    <sheetView tabSelected="1" zoomScale="118" workbookViewId="0">
      <selection activeCell="E7" sqref="E7"/>
    </sheetView>
  </sheetViews>
  <sheetFormatPr baseColWidth="10" defaultRowHeight="16" x14ac:dyDescent="0.2"/>
  <cols>
    <col min="1" max="1" width="17.5" customWidth="1"/>
    <col min="2" max="2" width="8.33203125" style="1" customWidth="1"/>
    <col min="3" max="3" width="13.6640625" style="1" customWidth="1"/>
    <col min="4" max="4" width="14" style="1" customWidth="1"/>
    <col min="5" max="5" width="16" customWidth="1"/>
    <col min="6" max="8" width="10.83203125" style="1"/>
  </cols>
  <sheetData>
    <row r="1" spans="1:9" x14ac:dyDescent="0.2">
      <c r="A1" t="s">
        <v>0</v>
      </c>
      <c r="B1" s="1" t="s">
        <v>2</v>
      </c>
      <c r="C1" s="1" t="s">
        <v>42</v>
      </c>
      <c r="D1" s="1" t="s">
        <v>43</v>
      </c>
      <c r="E1" s="1" t="s">
        <v>44</v>
      </c>
      <c r="F1" s="1" t="s">
        <v>23</v>
      </c>
      <c r="G1" s="1" t="s">
        <v>24</v>
      </c>
      <c r="H1" s="1" t="s">
        <v>45</v>
      </c>
      <c r="I1" s="1" t="s">
        <v>11</v>
      </c>
    </row>
    <row r="2" spans="1:9" x14ac:dyDescent="0.2">
      <c r="A2" t="s">
        <v>4</v>
      </c>
      <c r="B2" s="1" t="str">
        <f>IF(Completeness!D2=1,"Sì","No")</f>
        <v>Sì</v>
      </c>
      <c r="C2" s="1">
        <v>21</v>
      </c>
      <c r="D2" s="1">
        <v>0</v>
      </c>
      <c r="E2" s="1">
        <v>27</v>
      </c>
      <c r="F2" s="1">
        <f>IF(C2+D2&lt;&gt;0,C2/(C2+D2),0)</f>
        <v>1</v>
      </c>
      <c r="G2" s="1">
        <f>IF(C2+E2&lt;&gt;0,C2/(C2+E2),0)</f>
        <v>0.4375</v>
      </c>
      <c r="H2" s="1">
        <f>IF(F2+G2&lt;&gt;0,(2*F2*G2)/(F2+G2),0)</f>
        <v>0.60869565217391308</v>
      </c>
      <c r="I2" s="3" t="s">
        <v>26</v>
      </c>
    </row>
    <row r="3" spans="1:9" x14ac:dyDescent="0.2">
      <c r="A3" t="s">
        <v>5</v>
      </c>
      <c r="B3" s="1" t="str">
        <f>IF(Completeness!D3=1,"Sì","No")</f>
        <v>Sì</v>
      </c>
      <c r="C3" s="1">
        <v>0</v>
      </c>
      <c r="D3" s="1">
        <v>0</v>
      </c>
      <c r="E3" s="1">
        <v>6</v>
      </c>
      <c r="F3" s="1">
        <f t="shared" ref="F3:F6" si="0">IF(C3+D3&lt;&gt;0,C3/(C3+D3),0)</f>
        <v>0</v>
      </c>
      <c r="G3" s="1">
        <f t="shared" ref="G3:G6" si="1">IF(C3+E3&lt;&gt;0,C3/(C3+E3),0)</f>
        <v>0</v>
      </c>
      <c r="H3" s="1">
        <f t="shared" ref="H3:H6" si="2">IF(F3+G3&lt;&gt;0,(2*F3*G3)/(F3+G3),0)</f>
        <v>0</v>
      </c>
      <c r="I3" s="3" t="s">
        <v>27</v>
      </c>
    </row>
    <row r="4" spans="1:9" x14ac:dyDescent="0.2">
      <c r="A4" t="s">
        <v>6</v>
      </c>
      <c r="B4" s="1" t="str">
        <f>IF(Completeness!D4=1,"Sì","No")</f>
        <v>Sì</v>
      </c>
      <c r="C4" s="1">
        <v>0</v>
      </c>
      <c r="D4" s="1">
        <v>0</v>
      </c>
      <c r="E4" s="1">
        <v>6</v>
      </c>
      <c r="F4" s="1">
        <f t="shared" si="0"/>
        <v>0</v>
      </c>
      <c r="G4" s="1">
        <f t="shared" si="1"/>
        <v>0</v>
      </c>
      <c r="H4" s="1">
        <f t="shared" si="2"/>
        <v>0</v>
      </c>
      <c r="I4" s="3" t="s">
        <v>28</v>
      </c>
    </row>
    <row r="5" spans="1:9" x14ac:dyDescent="0.2">
      <c r="A5" t="s">
        <v>7</v>
      </c>
      <c r="B5" s="1" t="str">
        <f>IF(Completeness!D5=1,"Sì","No")</f>
        <v>Sì</v>
      </c>
      <c r="C5" s="1">
        <v>0</v>
      </c>
      <c r="D5" s="1">
        <v>0</v>
      </c>
      <c r="E5" s="1">
        <v>39</v>
      </c>
      <c r="F5" s="1">
        <f t="shared" si="0"/>
        <v>0</v>
      </c>
      <c r="G5" s="1">
        <f t="shared" si="1"/>
        <v>0</v>
      </c>
      <c r="H5" s="1">
        <f t="shared" si="2"/>
        <v>0</v>
      </c>
      <c r="I5" s="3" t="s">
        <v>29</v>
      </c>
    </row>
    <row r="6" spans="1:9" x14ac:dyDescent="0.2">
      <c r="A6" t="s">
        <v>8</v>
      </c>
      <c r="B6" s="1" t="str">
        <f>IF(Completeness!D6=1,"Sì","No")</f>
        <v>Sì</v>
      </c>
      <c r="C6" s="1">
        <v>0</v>
      </c>
      <c r="D6" s="1">
        <v>0</v>
      </c>
      <c r="E6" s="1">
        <v>45</v>
      </c>
      <c r="F6" s="1">
        <f t="shared" si="0"/>
        <v>0</v>
      </c>
      <c r="G6" s="1">
        <f t="shared" si="1"/>
        <v>0</v>
      </c>
      <c r="H6" s="1">
        <f t="shared" si="2"/>
        <v>0</v>
      </c>
      <c r="I6" s="3" t="s">
        <v>30</v>
      </c>
    </row>
    <row r="7" spans="1:9" x14ac:dyDescent="0.2">
      <c r="E7" s="1"/>
      <c r="F7" s="5">
        <f>SUM(F2:F6)/COUNTIF(B2:B6, "Sì")</f>
        <v>0.2</v>
      </c>
      <c r="G7" s="5">
        <f>SUM(G2:G6)/COUNTIF(B2:B6, "Sì")</f>
        <v>8.7499999999999994E-2</v>
      </c>
      <c r="H7" s="5">
        <f>SUM(H2:H6)/COUNTIF(B2:B6, "Sì")</f>
        <v>0.12173913043478261</v>
      </c>
    </row>
    <row r="10" spans="1:9" x14ac:dyDescent="0.2">
      <c r="A10" s="2" t="s">
        <v>46</v>
      </c>
      <c r="B10" s="1">
        <f>H7</f>
        <v>0.12173913043478261</v>
      </c>
    </row>
    <row r="12" spans="1:9" x14ac:dyDescent="0.2">
      <c r="A12" s="2" t="s">
        <v>25</v>
      </c>
    </row>
    <row r="13" spans="1:9" x14ac:dyDescent="0.2">
      <c r="A13" t="s">
        <v>4</v>
      </c>
      <c r="B13" s="3" t="s">
        <v>33</v>
      </c>
    </row>
    <row r="14" spans="1:9" x14ac:dyDescent="0.2">
      <c r="A14" t="s">
        <v>5</v>
      </c>
      <c r="B14" s="3" t="s">
        <v>34</v>
      </c>
    </row>
    <row r="15" spans="1:9" x14ac:dyDescent="0.2">
      <c r="A15" t="s">
        <v>6</v>
      </c>
      <c r="B15" s="3" t="s">
        <v>35</v>
      </c>
      <c r="D15" s="3"/>
    </row>
    <row r="16" spans="1:9" x14ac:dyDescent="0.2">
      <c r="A16" t="s">
        <v>7</v>
      </c>
      <c r="B16" s="3" t="s">
        <v>36</v>
      </c>
      <c r="E16" s="1"/>
    </row>
    <row r="17" spans="1:5" x14ac:dyDescent="0.2">
      <c r="A17" t="s">
        <v>8</v>
      </c>
      <c r="B17" s="3" t="s">
        <v>37</v>
      </c>
      <c r="E17" s="1"/>
    </row>
    <row r="18" spans="1:5" x14ac:dyDescent="0.2">
      <c r="E18" s="1"/>
    </row>
    <row r="19" spans="1:5" x14ac:dyDescent="0.2">
      <c r="E19" s="1"/>
    </row>
    <row r="20" spans="1:5" x14ac:dyDescent="0.2">
      <c r="E20" s="1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03930-913E-A74D-B93C-3C55B6F0DF6F}">
  <dimension ref="A1:E20"/>
  <sheetViews>
    <sheetView zoomScale="144" workbookViewId="0">
      <selection activeCell="C2" sqref="C2"/>
    </sheetView>
  </sheetViews>
  <sheetFormatPr baseColWidth="10" defaultRowHeight="16" x14ac:dyDescent="0.2"/>
  <cols>
    <col min="1" max="1" width="11.83203125" customWidth="1"/>
    <col min="2" max="2" width="33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11</v>
      </c>
    </row>
    <row r="2" spans="1:5" x14ac:dyDescent="0.2">
      <c r="A2" t="s">
        <v>4</v>
      </c>
      <c r="B2" t="s">
        <v>16</v>
      </c>
      <c r="C2" s="1" t="str">
        <f>IF(Completeness!D2=1,"Sì","No")</f>
        <v>Sì</v>
      </c>
      <c r="D2" s="1">
        <v>0</v>
      </c>
      <c r="E2" t="s">
        <v>21</v>
      </c>
    </row>
    <row r="3" spans="1:5" x14ac:dyDescent="0.2">
      <c r="A3" t="s">
        <v>5</v>
      </c>
      <c r="B3" t="s">
        <v>16</v>
      </c>
      <c r="C3" s="1" t="str">
        <f>IF(Completeness!D3=1,"Sì","No")</f>
        <v>Sì</v>
      </c>
      <c r="D3" s="1">
        <v>0</v>
      </c>
      <c r="E3" t="s">
        <v>22</v>
      </c>
    </row>
    <row r="4" spans="1:5" x14ac:dyDescent="0.2">
      <c r="A4" t="s">
        <v>6</v>
      </c>
      <c r="B4" t="s">
        <v>16</v>
      </c>
      <c r="C4" s="1" t="str">
        <f>IF(Completeness!D4=1,"Sì","No")</f>
        <v>Sì</v>
      </c>
      <c r="D4" s="1">
        <v>0</v>
      </c>
      <c r="E4" t="s">
        <v>13</v>
      </c>
    </row>
    <row r="5" spans="1:5" x14ac:dyDescent="0.2">
      <c r="A5" t="s">
        <v>7</v>
      </c>
      <c r="B5" t="s">
        <v>16</v>
      </c>
      <c r="C5" s="1" t="str">
        <f>IF(Completeness!D5=1,"Sì","No")</f>
        <v>Sì</v>
      </c>
      <c r="D5" s="1">
        <v>0</v>
      </c>
      <c r="E5" t="s">
        <v>14</v>
      </c>
    </row>
    <row r="6" spans="1:5" x14ac:dyDescent="0.2">
      <c r="A6" t="s">
        <v>8</v>
      </c>
      <c r="B6" t="s">
        <v>16</v>
      </c>
      <c r="C6" s="1" t="str">
        <f>IF(Completeness!D6=1,"Sì","No")</f>
        <v>Sì</v>
      </c>
      <c r="D6" s="1">
        <v>0</v>
      </c>
      <c r="E6" t="s">
        <v>15</v>
      </c>
    </row>
    <row r="8" spans="1:5" x14ac:dyDescent="0.2">
      <c r="C8" s="1"/>
      <c r="D8" s="1"/>
    </row>
    <row r="9" spans="1:5" x14ac:dyDescent="0.2">
      <c r="A9" s="2" t="s">
        <v>17</v>
      </c>
      <c r="B9">
        <f>SUM(D2:D6)/COUNTIF(C2:C6,"Sì")</f>
        <v>0</v>
      </c>
    </row>
    <row r="15" spans="1:5" x14ac:dyDescent="0.2">
      <c r="C15" s="1"/>
    </row>
    <row r="16" spans="1:5" x14ac:dyDescent="0.2">
      <c r="C16" s="1"/>
      <c r="E16" s="1"/>
    </row>
    <row r="17" spans="3:5" x14ac:dyDescent="0.2">
      <c r="C17" s="1"/>
      <c r="E17" s="1"/>
    </row>
    <row r="18" spans="3:5" x14ac:dyDescent="0.2">
      <c r="C18" s="1"/>
      <c r="E18" s="1"/>
    </row>
    <row r="19" spans="3:5" x14ac:dyDescent="0.2">
      <c r="C19" s="1"/>
      <c r="E19" s="1"/>
    </row>
    <row r="20" spans="3:5" x14ac:dyDescent="0.2">
      <c r="C20" s="1"/>
      <c r="E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4A2F6-3594-D044-805F-0CAF914E9316}">
  <dimension ref="A1:F19"/>
  <sheetViews>
    <sheetView zoomScale="150" workbookViewId="0">
      <selection activeCell="E8" sqref="E8"/>
    </sheetView>
  </sheetViews>
  <sheetFormatPr baseColWidth="10" defaultRowHeight="16" x14ac:dyDescent="0.2"/>
  <cols>
    <col min="2" max="2" width="49.6640625" customWidth="1"/>
    <col min="4" max="4" width="8.6640625" style="1" customWidth="1"/>
    <col min="5" max="5" width="10.83203125" style="1"/>
  </cols>
  <sheetData>
    <row r="1" spans="1:6" x14ac:dyDescent="0.2">
      <c r="A1" t="s">
        <v>0</v>
      </c>
      <c r="B1" t="s">
        <v>18</v>
      </c>
      <c r="C1" t="s">
        <v>2</v>
      </c>
      <c r="D1" s="1" t="s">
        <v>41</v>
      </c>
      <c r="E1" s="1" t="s">
        <v>40</v>
      </c>
      <c r="F1" t="s">
        <v>11</v>
      </c>
    </row>
    <row r="2" spans="1:6" x14ac:dyDescent="0.2">
      <c r="A2" t="s">
        <v>4</v>
      </c>
      <c r="B2" t="s">
        <v>39</v>
      </c>
      <c r="C2" s="1" t="str">
        <f>IF(Completeness!D2=1,"Sì","No")</f>
        <v>Sì</v>
      </c>
      <c r="D2" s="1">
        <v>5</v>
      </c>
      <c r="E2" s="1">
        <f>1-((D2-1)/4)</f>
        <v>0</v>
      </c>
      <c r="F2" t="s">
        <v>21</v>
      </c>
    </row>
    <row r="3" spans="1:6" x14ac:dyDescent="0.2">
      <c r="A3" t="s">
        <v>5</v>
      </c>
      <c r="B3" t="s">
        <v>39</v>
      </c>
      <c r="C3" s="1" t="str">
        <f>IF(Completeness!D3=1,"Sì","No")</f>
        <v>Sì</v>
      </c>
      <c r="D3" s="1">
        <v>5</v>
      </c>
      <c r="E3" s="1">
        <f t="shared" ref="E3:E6" si="0">1-((D3-1)/4)</f>
        <v>0</v>
      </c>
      <c r="F3" t="s">
        <v>22</v>
      </c>
    </row>
    <row r="4" spans="1:6" x14ac:dyDescent="0.2">
      <c r="A4" t="s">
        <v>6</v>
      </c>
      <c r="B4" t="s">
        <v>39</v>
      </c>
      <c r="C4" s="1" t="str">
        <f>IF(Completeness!D4=1,"Sì","No")</f>
        <v>Sì</v>
      </c>
      <c r="D4" s="1">
        <v>5</v>
      </c>
      <c r="E4" s="1">
        <f t="shared" si="0"/>
        <v>0</v>
      </c>
      <c r="F4" t="s">
        <v>13</v>
      </c>
    </row>
    <row r="5" spans="1:6" x14ac:dyDescent="0.2">
      <c r="A5" t="s">
        <v>7</v>
      </c>
      <c r="B5" t="s">
        <v>39</v>
      </c>
      <c r="C5" s="1" t="str">
        <f>IF(Completeness!D5=1,"Sì","No")</f>
        <v>Sì</v>
      </c>
      <c r="D5" s="1">
        <v>5</v>
      </c>
      <c r="E5" s="1">
        <f t="shared" si="0"/>
        <v>0</v>
      </c>
      <c r="F5" t="s">
        <v>14</v>
      </c>
    </row>
    <row r="6" spans="1:6" x14ac:dyDescent="0.2">
      <c r="A6" t="s">
        <v>8</v>
      </c>
      <c r="B6" t="s">
        <v>39</v>
      </c>
      <c r="C6" s="1" t="str">
        <f>IF(Completeness!D6=1,"Sì","No")</f>
        <v>Sì</v>
      </c>
      <c r="D6" s="1">
        <v>5</v>
      </c>
      <c r="E6" s="1">
        <f t="shared" si="0"/>
        <v>0</v>
      </c>
      <c r="F6" t="s">
        <v>15</v>
      </c>
    </row>
    <row r="7" spans="1:6" x14ac:dyDescent="0.2">
      <c r="C7" s="1"/>
    </row>
    <row r="9" spans="1:6" x14ac:dyDescent="0.2">
      <c r="A9" s="2" t="s">
        <v>19</v>
      </c>
      <c r="B9">
        <f>SUM(E2:E6)/COUNTIF(C2:C6,"Sì")</f>
        <v>0</v>
      </c>
    </row>
    <row r="12" spans="1:6" x14ac:dyDescent="0.2">
      <c r="A12" t="s">
        <v>38</v>
      </c>
    </row>
    <row r="15" spans="1:6" x14ac:dyDescent="0.2">
      <c r="C15" s="1"/>
    </row>
    <row r="16" spans="1:6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A1A62-DCDD-5F42-B238-D8B014BA3757}">
  <dimension ref="A1:G19"/>
  <sheetViews>
    <sheetView zoomScale="160" workbookViewId="0">
      <selection activeCell="B20" sqref="B20"/>
    </sheetView>
  </sheetViews>
  <sheetFormatPr baseColWidth="10" defaultRowHeight="16" x14ac:dyDescent="0.2"/>
  <cols>
    <col min="1" max="1" width="13.33203125" customWidth="1"/>
    <col min="2" max="2" width="46.6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11</v>
      </c>
    </row>
    <row r="2" spans="1:7" x14ac:dyDescent="0.2">
      <c r="A2" t="s">
        <v>4</v>
      </c>
      <c r="B2" t="s">
        <v>31</v>
      </c>
      <c r="C2" s="1" t="str">
        <f>IF(Completeness!D2=1,"Sì","No")</f>
        <v>Sì</v>
      </c>
      <c r="D2" s="1">
        <v>0</v>
      </c>
      <c r="E2" t="s">
        <v>26</v>
      </c>
      <c r="G2" s="4" t="str">
        <f>IF(MOD(ROW(), 2)=0, "Pari", "Dispari")</f>
        <v>Pari</v>
      </c>
    </row>
    <row r="3" spans="1:7" x14ac:dyDescent="0.2">
      <c r="A3" t="s">
        <v>4</v>
      </c>
      <c r="B3" t="s">
        <v>32</v>
      </c>
      <c r="C3" s="1" t="str">
        <f>IF(Completeness!D2=1,"Sì","No")</f>
        <v>Sì</v>
      </c>
      <c r="D3" s="1">
        <v>0</v>
      </c>
      <c r="E3" t="s">
        <v>26</v>
      </c>
      <c r="G3" s="4" t="str">
        <f t="shared" ref="G3:G11" si="0">IF(MOD(ROW(), 2)=0, "Pari", "Dispari")</f>
        <v>Dispari</v>
      </c>
    </row>
    <row r="4" spans="1:7" x14ac:dyDescent="0.2">
      <c r="A4" t="s">
        <v>5</v>
      </c>
      <c r="B4" t="s">
        <v>31</v>
      </c>
      <c r="C4" s="1" t="str">
        <f>IF(Completeness!D3=1,"Sì","No")</f>
        <v>Sì</v>
      </c>
      <c r="D4" s="1">
        <v>0</v>
      </c>
      <c r="E4" t="s">
        <v>27</v>
      </c>
      <c r="G4" s="4" t="str">
        <f t="shared" si="0"/>
        <v>Pari</v>
      </c>
    </row>
    <row r="5" spans="1:7" x14ac:dyDescent="0.2">
      <c r="A5" t="s">
        <v>5</v>
      </c>
      <c r="B5" t="s">
        <v>32</v>
      </c>
      <c r="C5" s="1" t="str">
        <f>IF(Completeness!D3=1,"Sì","No")</f>
        <v>Sì</v>
      </c>
      <c r="D5" s="1">
        <v>0</v>
      </c>
      <c r="E5" t="s">
        <v>27</v>
      </c>
      <c r="G5" s="4" t="str">
        <f t="shared" si="0"/>
        <v>Dispari</v>
      </c>
    </row>
    <row r="6" spans="1:7" x14ac:dyDescent="0.2">
      <c r="A6" t="s">
        <v>6</v>
      </c>
      <c r="B6" t="s">
        <v>31</v>
      </c>
      <c r="C6" s="1" t="str">
        <f>IF(Completeness!D4=1,"Sì","No")</f>
        <v>Sì</v>
      </c>
      <c r="D6" s="1">
        <v>0</v>
      </c>
      <c r="E6" t="s">
        <v>28</v>
      </c>
      <c r="G6" s="4" t="str">
        <f t="shared" si="0"/>
        <v>Pari</v>
      </c>
    </row>
    <row r="7" spans="1:7" x14ac:dyDescent="0.2">
      <c r="A7" t="s">
        <v>6</v>
      </c>
      <c r="B7" t="s">
        <v>32</v>
      </c>
      <c r="C7" s="1" t="str">
        <f>IF(Completeness!D4=1,"Sì","No")</f>
        <v>Sì</v>
      </c>
      <c r="D7" s="1">
        <v>0</v>
      </c>
      <c r="E7" t="s">
        <v>28</v>
      </c>
      <c r="G7" s="4" t="str">
        <f t="shared" si="0"/>
        <v>Dispari</v>
      </c>
    </row>
    <row r="8" spans="1:7" x14ac:dyDescent="0.2">
      <c r="A8" t="s">
        <v>7</v>
      </c>
      <c r="B8" t="s">
        <v>31</v>
      </c>
      <c r="C8" s="1" t="str">
        <f>IF(Completeness!D5=1,"Sì","No")</f>
        <v>Sì</v>
      </c>
      <c r="D8" s="1">
        <v>0</v>
      </c>
      <c r="E8" t="s">
        <v>29</v>
      </c>
      <c r="G8" s="4" t="str">
        <f t="shared" si="0"/>
        <v>Pari</v>
      </c>
    </row>
    <row r="9" spans="1:7" x14ac:dyDescent="0.2">
      <c r="A9" t="s">
        <v>7</v>
      </c>
      <c r="B9" t="s">
        <v>32</v>
      </c>
      <c r="C9" s="1" t="str">
        <f>IF(Completeness!D5=1,"Sì","No")</f>
        <v>Sì</v>
      </c>
      <c r="D9" s="1">
        <v>0</v>
      </c>
      <c r="E9" t="s">
        <v>29</v>
      </c>
      <c r="G9" s="4" t="str">
        <f t="shared" si="0"/>
        <v>Dispari</v>
      </c>
    </row>
    <row r="10" spans="1:7" x14ac:dyDescent="0.2">
      <c r="A10" t="s">
        <v>8</v>
      </c>
      <c r="B10" t="s">
        <v>31</v>
      </c>
      <c r="C10" s="1" t="str">
        <f>IF(Completeness!D6=1,"Sì","No")</f>
        <v>Sì</v>
      </c>
      <c r="D10" s="1">
        <v>0</v>
      </c>
      <c r="E10" t="s">
        <v>30</v>
      </c>
      <c r="G10" s="4" t="str">
        <f t="shared" si="0"/>
        <v>Pari</v>
      </c>
    </row>
    <row r="11" spans="1:7" x14ac:dyDescent="0.2">
      <c r="A11" t="s">
        <v>8</v>
      </c>
      <c r="B11" t="s">
        <v>32</v>
      </c>
      <c r="C11" s="1" t="str">
        <f>IF(Completeness!D6=1,"Sì","No")</f>
        <v>Sì</v>
      </c>
      <c r="D11" s="1">
        <v>0</v>
      </c>
      <c r="E11" t="s">
        <v>30</v>
      </c>
      <c r="G11" s="4" t="str">
        <f t="shared" si="0"/>
        <v>Dispari</v>
      </c>
    </row>
    <row r="14" spans="1:7" x14ac:dyDescent="0.2">
      <c r="A14" s="2" t="s">
        <v>20</v>
      </c>
      <c r="B14">
        <f>(SUMIF(G2:G11, "Pari", D2:D11)*0.8 + SUMIF(G2:G11, "Dispari", D2:D11)*0.2) / (COUNTIF(C2:C11,"Sì")/2)</f>
        <v>0</v>
      </c>
    </row>
    <row r="15" spans="1:7" x14ac:dyDescent="0.2">
      <c r="C15" s="1"/>
      <c r="E15" s="1"/>
    </row>
    <row r="16" spans="1:7" x14ac:dyDescent="0.2">
      <c r="C16" s="1"/>
      <c r="E16" s="1"/>
    </row>
    <row r="17" spans="3:5" x14ac:dyDescent="0.2">
      <c r="C17" s="1"/>
      <c r="E17" s="1"/>
    </row>
    <row r="18" spans="3:5" x14ac:dyDescent="0.2">
      <c r="C18" s="1"/>
      <c r="E18" s="1"/>
    </row>
    <row r="19" spans="3:5" x14ac:dyDescent="0.2">
      <c r="C19" s="1"/>
      <c r="E19" s="1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260BB-AC05-6747-93F7-3A9B47A92CF3}">
  <dimension ref="A1:B3"/>
  <sheetViews>
    <sheetView zoomScale="125" workbookViewId="0">
      <selection activeCell="B4" sqref="B4"/>
    </sheetView>
  </sheetViews>
  <sheetFormatPr baseColWidth="10" defaultRowHeight="16" x14ac:dyDescent="0.2"/>
  <cols>
    <col min="1" max="1" width="15.6640625" customWidth="1"/>
  </cols>
  <sheetData>
    <row r="1" spans="1:2" x14ac:dyDescent="0.2">
      <c r="A1" t="s">
        <v>47</v>
      </c>
    </row>
    <row r="3" spans="1:2" x14ac:dyDescent="0.2">
      <c r="A3" t="s">
        <v>48</v>
      </c>
      <c r="B3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Completeness</vt:lpstr>
      <vt:lpstr>Accuracy</vt:lpstr>
      <vt:lpstr>Prescriptivity</vt:lpstr>
      <vt:lpstr>Specificity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Ludovica Tassini</cp:lastModifiedBy>
  <dcterms:created xsi:type="dcterms:W3CDTF">2024-11-20T10:30:06Z</dcterms:created>
  <dcterms:modified xsi:type="dcterms:W3CDTF">2025-01-07T16:52:46Z</dcterms:modified>
</cp:coreProperties>
</file>