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matte\Google Drive\PhD work\CMS Stars 2021 version\results\"/>
    </mc:Choice>
  </mc:AlternateContent>
  <xr:revisionPtr revIDLastSave="0" documentId="13_ncr:1_{1AB8185A-DCF5-4040-B669-8711B08CB0AF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Table 4" sheetId="1" r:id="rId1"/>
    <sheet name="Table 5" sheetId="2" r:id="rId2"/>
  </sheets>
  <externalReferences>
    <externalReference r:id="rId3"/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3" i="1"/>
  <c r="P26" i="1"/>
  <c r="Q26" i="1" s="1"/>
  <c r="P25" i="1"/>
  <c r="Q25" i="1" s="1"/>
  <c r="P24" i="1"/>
  <c r="Q24" i="1" s="1"/>
  <c r="Q23" i="1"/>
  <c r="P23" i="1"/>
  <c r="P22" i="1"/>
  <c r="Q22" i="1" s="1"/>
  <c r="P21" i="1"/>
  <c r="Q21" i="1" s="1"/>
  <c r="P8" i="1"/>
  <c r="Q8" i="1" s="1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3" i="2"/>
  <c r="O15" i="2"/>
  <c r="P15" i="2" s="1"/>
  <c r="O9" i="2"/>
  <c r="P9" i="2" s="1"/>
  <c r="P3" i="2"/>
  <c r="O3" i="2"/>
  <c r="O20" i="2"/>
  <c r="P20" i="2" s="1"/>
  <c r="O19" i="2"/>
  <c r="P19" i="2" s="1"/>
  <c r="O18" i="2"/>
  <c r="P18" i="2" s="1"/>
  <c r="O17" i="2"/>
  <c r="P17" i="2" s="1"/>
  <c r="O16" i="2"/>
  <c r="P16" i="2" s="1"/>
  <c r="O14" i="2"/>
  <c r="P14" i="2" s="1"/>
  <c r="O13" i="2"/>
  <c r="P13" i="2" s="1"/>
  <c r="O12" i="2"/>
  <c r="P12" i="2" s="1"/>
  <c r="O11" i="2"/>
  <c r="P11" i="2" s="1"/>
  <c r="O10" i="2"/>
  <c r="P10" i="2" s="1"/>
  <c r="O8" i="2"/>
  <c r="O7" i="2"/>
  <c r="O6" i="2"/>
  <c r="O5" i="2"/>
  <c r="P5" i="2"/>
  <c r="P6" i="2"/>
  <c r="P7" i="2"/>
  <c r="P8" i="2"/>
  <c r="P4" i="2"/>
  <c r="O4" i="2"/>
  <c r="C3" i="2"/>
  <c r="M3" i="2" s="1"/>
  <c r="D3" i="2" s="1"/>
  <c r="K3" i="2"/>
  <c r="E3" i="2"/>
  <c r="F3" i="2"/>
  <c r="G3" i="2"/>
  <c r="H3" i="2"/>
  <c r="I3" i="2"/>
  <c r="C4" i="2"/>
  <c r="M4" i="2" s="1"/>
  <c r="D4" i="2" s="1"/>
  <c r="K4" i="2"/>
  <c r="E4" i="2"/>
  <c r="F4" i="2"/>
  <c r="G4" i="2"/>
  <c r="H4" i="2"/>
  <c r="I4" i="2"/>
  <c r="C5" i="2"/>
  <c r="M5" i="2" s="1"/>
  <c r="D5" i="2" s="1"/>
  <c r="K5" i="2"/>
  <c r="E5" i="2"/>
  <c r="F5" i="2"/>
  <c r="G5" i="2"/>
  <c r="H5" i="2"/>
  <c r="I5" i="2"/>
  <c r="C6" i="2"/>
  <c r="M6" i="2" s="1"/>
  <c r="D6" i="2" s="1"/>
  <c r="K6" i="2"/>
  <c r="E6" i="2"/>
  <c r="F6" i="2"/>
  <c r="G6" i="2"/>
  <c r="H6" i="2"/>
  <c r="I6" i="2"/>
  <c r="C7" i="2"/>
  <c r="M7" i="2" s="1"/>
  <c r="D7" i="2" s="1"/>
  <c r="K7" i="2"/>
  <c r="E7" i="2"/>
  <c r="F7" i="2"/>
  <c r="G7" i="2"/>
  <c r="H7" i="2"/>
  <c r="I7" i="2"/>
  <c r="C8" i="2"/>
  <c r="M8" i="2" s="1"/>
  <c r="D8" i="2" s="1"/>
  <c r="K8" i="2"/>
  <c r="E8" i="2"/>
  <c r="F8" i="2"/>
  <c r="G8" i="2"/>
  <c r="H8" i="2"/>
  <c r="I8" i="2"/>
  <c r="C9" i="2"/>
  <c r="M9" i="2" s="1"/>
  <c r="D9" i="2" s="1"/>
  <c r="K9" i="2"/>
  <c r="E9" i="2"/>
  <c r="F9" i="2"/>
  <c r="G9" i="2"/>
  <c r="H9" i="2"/>
  <c r="I9" i="2"/>
  <c r="C10" i="2"/>
  <c r="K10" i="2"/>
  <c r="E10" i="2"/>
  <c r="F10" i="2"/>
  <c r="G10" i="2"/>
  <c r="H10" i="2"/>
  <c r="I10" i="2"/>
  <c r="C11" i="2"/>
  <c r="K11" i="2"/>
  <c r="E11" i="2"/>
  <c r="F11" i="2"/>
  <c r="G11" i="2"/>
  <c r="H11" i="2"/>
  <c r="I11" i="2"/>
  <c r="C12" i="2"/>
  <c r="K12" i="2"/>
  <c r="E12" i="2"/>
  <c r="F12" i="2"/>
  <c r="G12" i="2"/>
  <c r="H12" i="2"/>
  <c r="I12" i="2"/>
  <c r="C13" i="2"/>
  <c r="M13" i="2" s="1"/>
  <c r="D13" i="2" s="1"/>
  <c r="K13" i="2"/>
  <c r="E13" i="2"/>
  <c r="F13" i="2"/>
  <c r="G13" i="2"/>
  <c r="H13" i="2"/>
  <c r="I13" i="2"/>
  <c r="C14" i="2"/>
  <c r="M14" i="2" s="1"/>
  <c r="D14" i="2" s="1"/>
  <c r="K14" i="2"/>
  <c r="E14" i="2"/>
  <c r="F14" i="2"/>
  <c r="G14" i="2"/>
  <c r="H14" i="2"/>
  <c r="I14" i="2"/>
  <c r="C15" i="2"/>
  <c r="M15" i="2" s="1"/>
  <c r="D15" i="2" s="1"/>
  <c r="K15" i="2"/>
  <c r="E15" i="2"/>
  <c r="F15" i="2"/>
  <c r="G15" i="2"/>
  <c r="H15" i="2"/>
  <c r="I15" i="2"/>
  <c r="C16" i="2"/>
  <c r="K16" i="2"/>
  <c r="E16" i="2"/>
  <c r="F16" i="2"/>
  <c r="G16" i="2"/>
  <c r="H16" i="2"/>
  <c r="I16" i="2"/>
  <c r="C17" i="2"/>
  <c r="K17" i="2"/>
  <c r="E17" i="2"/>
  <c r="F17" i="2"/>
  <c r="G17" i="2"/>
  <c r="H17" i="2"/>
  <c r="I17" i="2"/>
  <c r="C18" i="2"/>
  <c r="K18" i="2"/>
  <c r="E18" i="2"/>
  <c r="F18" i="2"/>
  <c r="G18" i="2"/>
  <c r="H18" i="2"/>
  <c r="I18" i="2"/>
  <c r="C19" i="2"/>
  <c r="M19" i="2" s="1"/>
  <c r="D19" i="2" s="1"/>
  <c r="K19" i="2"/>
  <c r="E19" i="2"/>
  <c r="F19" i="2"/>
  <c r="G19" i="2"/>
  <c r="H19" i="2"/>
  <c r="I19" i="2"/>
  <c r="C20" i="2"/>
  <c r="M20" i="2" s="1"/>
  <c r="D20" i="2" s="1"/>
  <c r="K20" i="2"/>
  <c r="E20" i="2"/>
  <c r="F20" i="2"/>
  <c r="G20" i="2"/>
  <c r="H20" i="2"/>
  <c r="I20" i="2"/>
  <c r="A3" i="2"/>
  <c r="A9" i="2"/>
  <c r="A15" i="2"/>
  <c r="C23" i="1"/>
  <c r="K23" i="1"/>
  <c r="E23" i="1"/>
  <c r="F23" i="1"/>
  <c r="G23" i="1"/>
  <c r="H23" i="1"/>
  <c r="I23" i="1"/>
  <c r="C24" i="1"/>
  <c r="K24" i="1"/>
  <c r="E24" i="1"/>
  <c r="F24" i="1"/>
  <c r="G24" i="1"/>
  <c r="H24" i="1"/>
  <c r="I24" i="1"/>
  <c r="C25" i="1"/>
  <c r="K25" i="1"/>
  <c r="E25" i="1"/>
  <c r="F25" i="1"/>
  <c r="G25" i="1"/>
  <c r="H25" i="1"/>
  <c r="I25" i="1"/>
  <c r="C26" i="1"/>
  <c r="K26" i="1"/>
  <c r="E26" i="1"/>
  <c r="F26" i="1"/>
  <c r="G26" i="1"/>
  <c r="H26" i="1"/>
  <c r="I26" i="1"/>
  <c r="A3" i="1"/>
  <c r="C3" i="1"/>
  <c r="M3" i="1" s="1"/>
  <c r="D3" i="1" s="1"/>
  <c r="K3" i="1"/>
  <c r="E3" i="1"/>
  <c r="F3" i="1"/>
  <c r="G3" i="1"/>
  <c r="H3" i="1"/>
  <c r="I3" i="1"/>
  <c r="C4" i="1"/>
  <c r="K4" i="1"/>
  <c r="E4" i="1"/>
  <c r="P4" i="1" s="1"/>
  <c r="F4" i="1"/>
  <c r="G4" i="1"/>
  <c r="H4" i="1"/>
  <c r="I4" i="1"/>
  <c r="C5" i="1"/>
  <c r="M5" i="1" s="1"/>
  <c r="D5" i="1" s="1"/>
  <c r="K5" i="1"/>
  <c r="E5" i="1"/>
  <c r="F5" i="1"/>
  <c r="P5" i="1" s="1"/>
  <c r="Q5" i="1" s="1"/>
  <c r="G5" i="1"/>
  <c r="H5" i="1"/>
  <c r="I5" i="1"/>
  <c r="C6" i="1"/>
  <c r="K6" i="1"/>
  <c r="E6" i="1"/>
  <c r="F6" i="1"/>
  <c r="G6" i="1"/>
  <c r="P6" i="1" s="1"/>
  <c r="Q6" i="1" s="1"/>
  <c r="H6" i="1"/>
  <c r="I6" i="1"/>
  <c r="C7" i="1"/>
  <c r="K7" i="1"/>
  <c r="E7" i="1"/>
  <c r="F7" i="1"/>
  <c r="G7" i="1"/>
  <c r="H7" i="1"/>
  <c r="P7" i="1" s="1"/>
  <c r="Q7" i="1" s="1"/>
  <c r="I7" i="1"/>
  <c r="C8" i="1"/>
  <c r="K8" i="1"/>
  <c r="E8" i="1"/>
  <c r="F8" i="1"/>
  <c r="G8" i="1"/>
  <c r="H8" i="1"/>
  <c r="I8" i="1"/>
  <c r="C9" i="1"/>
  <c r="M9" i="1" s="1"/>
  <c r="D9" i="1" s="1"/>
  <c r="K9" i="1"/>
  <c r="E9" i="1"/>
  <c r="F9" i="1"/>
  <c r="G9" i="1"/>
  <c r="H9" i="1"/>
  <c r="I9" i="1"/>
  <c r="C10" i="1"/>
  <c r="K10" i="1"/>
  <c r="E10" i="1"/>
  <c r="P10" i="1" s="1"/>
  <c r="Q10" i="1" s="1"/>
  <c r="F10" i="1"/>
  <c r="G10" i="1"/>
  <c r="H10" i="1"/>
  <c r="I10" i="1"/>
  <c r="C11" i="1"/>
  <c r="K11" i="1"/>
  <c r="E11" i="1"/>
  <c r="F11" i="1"/>
  <c r="P11" i="1" s="1"/>
  <c r="Q11" i="1" s="1"/>
  <c r="G11" i="1"/>
  <c r="H11" i="1"/>
  <c r="I11" i="1"/>
  <c r="C12" i="1"/>
  <c r="K12" i="1"/>
  <c r="E12" i="1"/>
  <c r="F12" i="1"/>
  <c r="G12" i="1"/>
  <c r="P12" i="1" s="1"/>
  <c r="P9" i="1" s="1"/>
  <c r="Q9" i="1" s="1"/>
  <c r="H12" i="1"/>
  <c r="I12" i="1"/>
  <c r="C13" i="1"/>
  <c r="K13" i="1"/>
  <c r="E13" i="1"/>
  <c r="F13" i="1"/>
  <c r="G13" i="1"/>
  <c r="H13" i="1"/>
  <c r="P13" i="1" s="1"/>
  <c r="Q13" i="1" s="1"/>
  <c r="I13" i="1"/>
  <c r="C14" i="1"/>
  <c r="K14" i="1"/>
  <c r="E14" i="1"/>
  <c r="F14" i="1"/>
  <c r="G14" i="1"/>
  <c r="H14" i="1"/>
  <c r="I14" i="1"/>
  <c r="P14" i="1" s="1"/>
  <c r="Q14" i="1" s="1"/>
  <c r="C15" i="1"/>
  <c r="M15" i="1" s="1"/>
  <c r="D15" i="1" s="1"/>
  <c r="K15" i="1"/>
  <c r="E15" i="1"/>
  <c r="F15" i="1"/>
  <c r="G15" i="1"/>
  <c r="H15" i="1"/>
  <c r="I15" i="1"/>
  <c r="C16" i="1"/>
  <c r="K16" i="1"/>
  <c r="E16" i="1"/>
  <c r="P16" i="1" s="1"/>
  <c r="F16" i="1"/>
  <c r="G16" i="1"/>
  <c r="H16" i="1"/>
  <c r="I16" i="1"/>
  <c r="C17" i="1"/>
  <c r="K17" i="1"/>
  <c r="E17" i="1"/>
  <c r="F17" i="1"/>
  <c r="P17" i="1" s="1"/>
  <c r="Q17" i="1" s="1"/>
  <c r="G17" i="1"/>
  <c r="H17" i="1"/>
  <c r="I17" i="1"/>
  <c r="C18" i="1"/>
  <c r="K18" i="1"/>
  <c r="E18" i="1"/>
  <c r="F18" i="1"/>
  <c r="G18" i="1"/>
  <c r="P18" i="1" s="1"/>
  <c r="Q18" i="1" s="1"/>
  <c r="H18" i="1"/>
  <c r="I18" i="1"/>
  <c r="C19" i="1"/>
  <c r="K19" i="1"/>
  <c r="E19" i="1"/>
  <c r="F19" i="1"/>
  <c r="G19" i="1"/>
  <c r="H19" i="1"/>
  <c r="P19" i="1" s="1"/>
  <c r="Q19" i="1" s="1"/>
  <c r="I19" i="1"/>
  <c r="C20" i="1"/>
  <c r="K20" i="1"/>
  <c r="E20" i="1"/>
  <c r="F20" i="1"/>
  <c r="G20" i="1"/>
  <c r="H20" i="1"/>
  <c r="I20" i="1"/>
  <c r="P20" i="1" s="1"/>
  <c r="Q20" i="1" s="1"/>
  <c r="C21" i="1"/>
  <c r="M21" i="1" s="1"/>
  <c r="D21" i="1" s="1"/>
  <c r="K21" i="1"/>
  <c r="E21" i="1"/>
  <c r="F21" i="1"/>
  <c r="G21" i="1"/>
  <c r="H21" i="1"/>
  <c r="I21" i="1"/>
  <c r="C22" i="1"/>
  <c r="K22" i="1"/>
  <c r="E22" i="1"/>
  <c r="F22" i="1"/>
  <c r="G22" i="1"/>
  <c r="H22" i="1"/>
  <c r="I22" i="1"/>
  <c r="Q16" i="1" l="1"/>
  <c r="P15" i="1"/>
  <c r="Q15" i="1" s="1"/>
  <c r="Q4" i="1"/>
  <c r="P3" i="1"/>
  <c r="Q3" i="1" s="1"/>
  <c r="Q12" i="1"/>
  <c r="M13" i="1"/>
  <c r="D13" i="1" s="1"/>
  <c r="M12" i="2"/>
  <c r="D12" i="2" s="1"/>
  <c r="M11" i="2"/>
  <c r="D11" i="2" s="1"/>
  <c r="M16" i="2"/>
  <c r="D16" i="2" s="1"/>
  <c r="M10" i="2"/>
  <c r="D10" i="2" s="1"/>
  <c r="M14" i="1"/>
  <c r="D14" i="1" s="1"/>
  <c r="M26" i="1"/>
  <c r="D26" i="1" s="1"/>
  <c r="M12" i="1"/>
  <c r="D12" i="1" s="1"/>
  <c r="M6" i="1"/>
  <c r="D6" i="1" s="1"/>
  <c r="M25" i="1"/>
  <c r="D25" i="1" s="1"/>
  <c r="M17" i="2"/>
  <c r="D17" i="2" s="1"/>
  <c r="M20" i="1"/>
  <c r="D20" i="1" s="1"/>
  <c r="M8" i="1"/>
  <c r="D8" i="1" s="1"/>
  <c r="M19" i="1"/>
  <c r="D19" i="1" s="1"/>
  <c r="M18" i="1"/>
  <c r="D18" i="1" s="1"/>
  <c r="M17" i="1"/>
  <c r="D17" i="1" s="1"/>
  <c r="M11" i="1"/>
  <c r="D11" i="1" s="1"/>
  <c r="M24" i="1"/>
  <c r="D24" i="1" s="1"/>
  <c r="M7" i="1"/>
  <c r="D7" i="1" s="1"/>
  <c r="M18" i="2"/>
  <c r="D18" i="2" s="1"/>
  <c r="M22" i="1"/>
  <c r="D22" i="1" s="1"/>
  <c r="M16" i="1"/>
  <c r="D16" i="1" s="1"/>
  <c r="M10" i="1"/>
  <c r="D10" i="1" s="1"/>
  <c r="M4" i="1"/>
  <c r="D4" i="1" s="1"/>
  <c r="M23" i="1"/>
  <c r="D23" i="1" s="1"/>
</calcChain>
</file>

<file path=xl/sharedStrings.xml><?xml version="1.0" encoding="utf-8"?>
<sst xmlns="http://schemas.openxmlformats.org/spreadsheetml/2006/main" count="68" uniqueCount="18">
  <si>
    <t>Baseline (2021) rating</t>
  </si>
  <si>
    <t>Number of hospitals</t>
  </si>
  <si>
    <t>Proportion of Monte Carlo simulations receiving a rating of</t>
  </si>
  <si>
    <t>Any</t>
  </si>
  <si>
    <t>5 stars</t>
  </si>
  <si>
    <t>4 stars</t>
  </si>
  <si>
    <t>3 stars</t>
  </si>
  <si>
    <t>2 stars</t>
  </si>
  <si>
    <t>1 star</t>
  </si>
  <si>
    <t>Hospitals reporting all five domains</t>
  </si>
  <si>
    <t>Hospitals reporting four domains</t>
  </si>
  <si>
    <t>Hospitals reporting three domains</t>
  </si>
  <si>
    <t>Proportion of hospitals receiving each rating under this alternative design</t>
  </si>
  <si>
    <t>Hospitals</t>
  </si>
  <si>
    <t>N</t>
  </si>
  <si>
    <t>(column %)</t>
  </si>
  <si>
    <t>Mean absolute change in centile of ranks</t>
  </si>
  <si>
    <t>Reclassification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</si>
</sst>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4" fontId="0" fillId="0" borderId="0" xfId="1" applyNumberFormat="1" applyFont="1" applyAlignment="1">
      <alignment horizontal="center"/>
    </xf>
    <xf numFmtId="3" fontId="0" fillId="0" borderId="0" xfId="0" applyNumberFormat="1"/>
    <xf numFmtId="164" fontId="0" fillId="0" borderId="0" xfId="1" applyNumberFormat="1" applyFont="1"/>
    <xf numFmtId="165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able4_Dat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Table5_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 t="str">
            <v>All hospitals</v>
          </cell>
          <cell r="C2">
            <v>3339</v>
          </cell>
          <cell r="D2">
            <v>14.989131927490234</v>
          </cell>
          <cell r="E2">
            <v>0.14040353894233704</v>
          </cell>
          <cell r="F2">
            <v>0.29261866211891174</v>
          </cell>
          <cell r="G2">
            <v>0.30505520105361938</v>
          </cell>
          <cell r="H2">
            <v>0.1964300125837326</v>
          </cell>
          <cell r="I2">
            <v>6.5492600202560425E-2</v>
          </cell>
        </row>
        <row r="3">
          <cell r="C3">
            <v>365</v>
          </cell>
          <cell r="D3">
            <v>11.285581588745117</v>
          </cell>
          <cell r="E3">
            <v>0.61074984073638916</v>
          </cell>
          <cell r="F3">
            <v>0.30997040867805481</v>
          </cell>
          <cell r="G3">
            <v>6.4258627593517303E-2</v>
          </cell>
          <cell r="H3">
            <v>1.3856986537575722E-2</v>
          </cell>
          <cell r="I3">
            <v>1.164109562523663E-3</v>
          </cell>
        </row>
        <row r="4">
          <cell r="C4">
            <v>821</v>
          </cell>
          <cell r="D4">
            <v>15.782919883728027</v>
          </cell>
          <cell r="E4">
            <v>0.20305870473384857</v>
          </cell>
          <cell r="F4">
            <v>0.52549344301223755</v>
          </cell>
          <cell r="G4">
            <v>0.22770999372005463</v>
          </cell>
          <cell r="H4">
            <v>4.0048964321613312E-2</v>
          </cell>
          <cell r="I4">
            <v>3.688915865495801E-3</v>
          </cell>
        </row>
        <row r="5">
          <cell r="C5">
            <v>1026</v>
          </cell>
          <cell r="D5">
            <v>17.048553466796875</v>
          </cell>
          <cell r="E5">
            <v>6.1821930110454559E-2</v>
          </cell>
          <cell r="F5">
            <v>0.31783148646354675</v>
          </cell>
          <cell r="G5">
            <v>0.46114569902420044</v>
          </cell>
          <cell r="H5">
            <v>0.14567592740058899</v>
          </cell>
          <cell r="I5">
            <v>1.3524951413273811E-2</v>
          </cell>
        </row>
        <row r="6">
          <cell r="C6">
            <v>820</v>
          </cell>
          <cell r="D6">
            <v>15.320103645324707</v>
          </cell>
          <cell r="E6">
            <v>1.734207384288311E-2</v>
          </cell>
          <cell r="F6">
            <v>0.11855170875787735</v>
          </cell>
          <cell r="G6">
            <v>0.36191791296005249</v>
          </cell>
          <cell r="H6">
            <v>0.42526501417160034</v>
          </cell>
          <cell r="I6">
            <v>7.6923295855522156E-2</v>
          </cell>
        </row>
        <row r="7">
          <cell r="C7">
            <v>307</v>
          </cell>
          <cell r="D7">
            <v>9.5029182434082031</v>
          </cell>
          <cell r="E7">
            <v>4.9599348567426205E-3</v>
          </cell>
          <cell r="F7">
            <v>2.9892181977629662E-2</v>
          </cell>
          <cell r="G7">
            <v>0.12464755773544312</v>
          </cell>
          <cell r="H7">
            <v>0.39010098576545715</v>
          </cell>
          <cell r="I7">
            <v>0.45039933919906616</v>
          </cell>
        </row>
        <row r="8">
          <cell r="C8">
            <v>2472</v>
          </cell>
          <cell r="D8">
            <v>14.874638557434082</v>
          </cell>
          <cell r="E8">
            <v>0.15083871781826019</v>
          </cell>
          <cell r="F8">
            <v>0.29793304204940796</v>
          </cell>
          <cell r="G8">
            <v>0.30037495493888855</v>
          </cell>
          <cell r="H8">
            <v>0.18923220038414001</v>
          </cell>
          <cell r="I8">
            <v>6.1621077358722687E-2</v>
          </cell>
        </row>
        <row r="9">
          <cell r="C9">
            <v>263</v>
          </cell>
          <cell r="D9">
            <v>10.643937110900879</v>
          </cell>
          <cell r="E9">
            <v>0.6551440954208374</v>
          </cell>
          <cell r="F9">
            <v>0.29138174653053284</v>
          </cell>
          <cell r="G9">
            <v>4.5645628124475479E-2</v>
          </cell>
          <cell r="H9">
            <v>7.2498098015785217E-3</v>
          </cell>
          <cell r="I9">
            <v>5.787072004750371E-4</v>
          </cell>
        </row>
        <row r="10">
          <cell r="C10">
            <v>579</v>
          </cell>
          <cell r="D10">
            <v>15.712620735168457</v>
          </cell>
          <cell r="E10">
            <v>0.23852124810218811</v>
          </cell>
          <cell r="F10">
            <v>0.53143680095672607</v>
          </cell>
          <cell r="G10">
            <v>0.19646546244621277</v>
          </cell>
          <cell r="H10">
            <v>3.0383247882127762E-2</v>
          </cell>
          <cell r="I10">
            <v>3.1932643614709377E-3</v>
          </cell>
        </row>
        <row r="11">
          <cell r="C11">
            <v>768</v>
          </cell>
          <cell r="D11">
            <v>16.972896575927734</v>
          </cell>
          <cell r="E11">
            <v>6.6164843738079071E-2</v>
          </cell>
          <cell r="F11">
            <v>0.34529167413711548</v>
          </cell>
          <cell r="G11">
            <v>0.45316380262374878</v>
          </cell>
          <cell r="H11">
            <v>0.12670716643333435</v>
          </cell>
          <cell r="I11">
            <v>8.6725261062383652E-3</v>
          </cell>
        </row>
        <row r="12">
          <cell r="C12">
            <v>637</v>
          </cell>
          <cell r="D12">
            <v>15.276914596557617</v>
          </cell>
          <cell r="E12">
            <v>1.7088854685425758E-2</v>
          </cell>
          <cell r="F12">
            <v>0.1260543167591095</v>
          </cell>
          <cell r="G12">
            <v>0.37472087144851685</v>
          </cell>
          <cell r="H12">
            <v>0.411103755235672</v>
          </cell>
          <cell r="I12">
            <v>7.103218138217926E-2</v>
          </cell>
        </row>
        <row r="13">
          <cell r="C13">
            <v>225</v>
          </cell>
          <cell r="D13">
            <v>9.3625078201293945</v>
          </cell>
          <cell r="E13">
            <v>3.4062222111970186E-3</v>
          </cell>
          <cell r="F13">
            <v>2.9664888978004456E-2</v>
          </cell>
          <cell r="G13">
            <v>0.13351821899414063</v>
          </cell>
          <cell r="H13">
            <v>0.39599645137786865</v>
          </cell>
          <cell r="I13">
            <v>0.43741422891616821</v>
          </cell>
        </row>
        <row r="14">
          <cell r="C14">
            <v>767</v>
          </cell>
          <cell r="D14">
            <v>14.816150665283203</v>
          </cell>
          <cell r="E14">
            <v>0.10918044298887253</v>
          </cell>
          <cell r="F14">
            <v>0.2817089855670929</v>
          </cell>
          <cell r="G14">
            <v>0.31931447982788086</v>
          </cell>
          <cell r="H14">
            <v>0.21537770330905914</v>
          </cell>
          <cell r="I14">
            <v>7.4418380856513977E-2</v>
          </cell>
        </row>
        <row r="15">
          <cell r="C15">
            <v>95</v>
          </cell>
          <cell r="D15">
            <v>12.699243545532227</v>
          </cell>
          <cell r="E15">
            <v>0.4924810528755188</v>
          </cell>
          <cell r="F15">
            <v>0.3655010461807251</v>
          </cell>
          <cell r="G15">
            <v>0.11010631918907166</v>
          </cell>
          <cell r="H15">
            <v>2.9340000823140144E-2</v>
          </cell>
          <cell r="I15">
            <v>2.5715790688991547E-3</v>
          </cell>
        </row>
        <row r="16">
          <cell r="C16">
            <v>206</v>
          </cell>
          <cell r="D16">
            <v>15.312731742858887</v>
          </cell>
          <cell r="E16">
            <v>0.11730971187353134</v>
          </cell>
          <cell r="F16">
            <v>0.52811163663864136</v>
          </cell>
          <cell r="G16">
            <v>0.2958524227142334</v>
          </cell>
          <cell r="H16">
            <v>5.4551456123590469E-2</v>
          </cell>
          <cell r="I16">
            <v>4.1747572831809521E-3</v>
          </cell>
        </row>
        <row r="17">
          <cell r="C17">
            <v>220</v>
          </cell>
          <cell r="D17">
            <v>16.72279167175293</v>
          </cell>
          <cell r="E17">
            <v>4.3728180229663849E-2</v>
          </cell>
          <cell r="F17">
            <v>0.24916455149650574</v>
          </cell>
          <cell r="G17">
            <v>0.50046497583389282</v>
          </cell>
          <cell r="H17">
            <v>0.18252135813236237</v>
          </cell>
          <cell r="I17">
            <v>2.4120908230543137E-2</v>
          </cell>
        </row>
        <row r="18">
          <cell r="C18">
            <v>171</v>
          </cell>
          <cell r="D18">
            <v>15.283575057983398</v>
          </cell>
          <cell r="E18">
            <v>1.6048537567257881E-2</v>
          </cell>
          <cell r="F18">
            <v>9.1780699789524078E-2</v>
          </cell>
          <cell r="G18">
            <v>0.32595556974411011</v>
          </cell>
          <cell r="H18">
            <v>0.47852689027786255</v>
          </cell>
          <cell r="I18">
            <v>8.7688304483890533E-2</v>
          </cell>
        </row>
        <row r="19">
          <cell r="C19">
            <v>75</v>
          </cell>
          <cell r="D19">
            <v>9.4750833511352539</v>
          </cell>
          <cell r="E19">
            <v>5.6719998829066753E-3</v>
          </cell>
          <cell r="F19">
            <v>2.7286667376756668E-2</v>
          </cell>
          <cell r="G19">
            <v>0.10223733633756638</v>
          </cell>
          <cell r="H19">
            <v>0.38916000723838806</v>
          </cell>
          <cell r="I19">
            <v>0.47564399242401123</v>
          </cell>
        </row>
        <row r="20">
          <cell r="C20">
            <v>100</v>
          </cell>
          <cell r="D20">
            <v>19.146163940429688</v>
          </cell>
          <cell r="E20">
            <v>0.12192700058221817</v>
          </cell>
          <cell r="F20">
            <v>0.24492399394512177</v>
          </cell>
          <cell r="G20">
            <v>0.311381995677948</v>
          </cell>
          <cell r="H20">
            <v>0.22903099656105042</v>
          </cell>
          <cell r="I20">
            <v>9.2735998332500458E-2</v>
          </cell>
        </row>
        <row r="21">
          <cell r="C21">
            <v>7</v>
          </cell>
          <cell r="D21">
            <v>16.207685470581055</v>
          </cell>
          <cell r="E21">
            <v>0.54787141084671021</v>
          </cell>
          <cell r="F21">
            <v>0.25474286079406738</v>
          </cell>
          <cell r="G21">
            <v>0.14135713875293732</v>
          </cell>
          <cell r="H21">
            <v>5.1971428096294403E-2</v>
          </cell>
          <cell r="I21">
            <v>4.0571428835391998E-3</v>
          </cell>
        </row>
        <row r="22">
          <cell r="C22">
            <v>36</v>
          </cell>
          <cell r="D22">
            <v>19.60407829284668</v>
          </cell>
          <cell r="E22">
            <v>0.12337777763605118</v>
          </cell>
          <cell r="F22">
            <v>0.41492220759391785</v>
          </cell>
          <cell r="G22">
            <v>0.34029999375343323</v>
          </cell>
          <cell r="H22">
            <v>0.11251944303512573</v>
          </cell>
          <cell r="I22">
            <v>8.8805556297302246E-3</v>
          </cell>
        </row>
        <row r="23">
          <cell r="C23">
            <v>38</v>
          </cell>
          <cell r="D23">
            <v>20.463586807250977</v>
          </cell>
          <cell r="E23">
            <v>7.8802630305290222E-2</v>
          </cell>
          <cell r="F23">
            <v>0.16039210557937622</v>
          </cell>
          <cell r="G23">
            <v>0.39482632279396057</v>
          </cell>
          <cell r="H23">
            <v>0.31572893261909485</v>
          </cell>
          <cell r="I23">
            <v>5.025000125169754E-2</v>
          </cell>
        </row>
        <row r="24">
          <cell r="C24">
            <v>12</v>
          </cell>
          <cell r="D24">
            <v>18.133241653442383</v>
          </cell>
          <cell r="E24">
            <v>4.9216665327548981E-2</v>
          </cell>
          <cell r="F24">
            <v>0.10177499800920486</v>
          </cell>
          <cell r="G24">
            <v>0.19475832581520081</v>
          </cell>
          <cell r="H24">
            <v>0.41800832748413086</v>
          </cell>
          <cell r="I24">
            <v>0.2362416684627533</v>
          </cell>
        </row>
        <row r="25">
          <cell r="C25">
            <v>7</v>
          </cell>
          <cell r="D25">
            <v>14.314356803894043</v>
          </cell>
          <cell r="E25">
            <v>4.7271430492401123E-2</v>
          </cell>
          <cell r="F25">
            <v>6.5114289522171021E-2</v>
          </cell>
          <cell r="G25">
            <v>7.962857186794281E-2</v>
          </cell>
          <cell r="H25">
            <v>0.21068571507930756</v>
          </cell>
          <cell r="I25">
            <v>0.59729999303817749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 t="str">
            <v>Alternative standardisation (external reference)</v>
          </cell>
          <cell r="C2">
            <v>3339</v>
          </cell>
          <cell r="D2">
            <v>15.436497688293457</v>
          </cell>
          <cell r="E2">
            <v>0.15333932638168335</v>
          </cell>
          <cell r="F2">
            <v>0.31386643648147583</v>
          </cell>
          <cell r="G2">
            <v>0.31476488709449768</v>
          </cell>
          <cell r="H2">
            <v>0.17370469868183136</v>
          </cell>
          <cell r="I2">
            <v>4.4324647635221481E-2</v>
          </cell>
        </row>
        <row r="3">
          <cell r="C3">
            <v>369</v>
          </cell>
          <cell r="D3">
            <v>11.335783958435059</v>
          </cell>
          <cell r="E3">
            <v>0.60433602333068848</v>
          </cell>
          <cell r="F3">
            <v>0.32520323991775513</v>
          </cell>
          <cell r="G3">
            <v>7.0460706949234009E-2</v>
          </cell>
          <cell r="H3">
            <v>0</v>
          </cell>
          <cell r="I3">
            <v>0</v>
          </cell>
        </row>
        <row r="4">
          <cell r="C4">
            <v>805</v>
          </cell>
          <cell r="D4">
            <v>16.657629013061523</v>
          </cell>
          <cell r="E4">
            <v>0.25341615080833435</v>
          </cell>
          <cell r="F4">
            <v>0.4944099485874176</v>
          </cell>
          <cell r="G4">
            <v>0.23105590045452118</v>
          </cell>
          <cell r="H4">
            <v>1.8633540719747543E-2</v>
          </cell>
          <cell r="I4">
            <v>2.4844720028340816E-3</v>
          </cell>
        </row>
        <row r="5">
          <cell r="C5">
            <v>1007</v>
          </cell>
          <cell r="D5">
            <v>17.659570693969727</v>
          </cell>
          <cell r="E5">
            <v>7.6464749872684479E-2</v>
          </cell>
          <cell r="F5">
            <v>0.37835153937339783</v>
          </cell>
          <cell r="G5">
            <v>0.44389274716377258</v>
          </cell>
          <cell r="H5">
            <v>9.4339624047279358E-2</v>
          </cell>
          <cell r="I5">
            <v>6.9513404741883278E-3</v>
          </cell>
        </row>
        <row r="6">
          <cell r="C6">
            <v>839</v>
          </cell>
          <cell r="D6">
            <v>15.957804679870605</v>
          </cell>
          <cell r="E6">
            <v>8.3432653918862343E-3</v>
          </cell>
          <cell r="F6">
            <v>0.17044100165367126</v>
          </cell>
          <cell r="G6">
            <v>0.41239571571350098</v>
          </cell>
          <cell r="H6">
            <v>0.37306317687034607</v>
          </cell>
          <cell r="I6">
            <v>3.5756852477788925E-2</v>
          </cell>
        </row>
        <row r="7">
          <cell r="C7">
            <v>319</v>
          </cell>
          <cell r="D7">
            <v>8.7096672058105469</v>
          </cell>
          <cell r="E7">
            <v>3.1347961630672216E-3</v>
          </cell>
          <cell r="F7">
            <v>1.8808776512742043E-2</v>
          </cell>
          <cell r="G7">
            <v>0.14420062303543091</v>
          </cell>
          <cell r="H7">
            <v>0.49216300249099731</v>
          </cell>
          <cell r="I7">
            <v>0.34169277548789978</v>
          </cell>
        </row>
        <row r="8">
          <cell r="A8" t="str">
            <v>Alternative domain grouping (factor analysis)</v>
          </cell>
          <cell r="C8">
            <v>3323</v>
          </cell>
          <cell r="D8">
            <v>6.6342301368713379</v>
          </cell>
          <cell r="E8">
            <v>0.11947035789489746</v>
          </cell>
          <cell r="F8">
            <v>0.29009929299354553</v>
          </cell>
          <cell r="G8">
            <v>0.30875715613365173</v>
          </cell>
          <cell r="H8">
            <v>0.2016250342130661</v>
          </cell>
          <cell r="I8">
            <v>8.0048151314258575E-2</v>
          </cell>
        </row>
        <row r="9">
          <cell r="C9">
            <v>368</v>
          </cell>
          <cell r="D9">
            <v>2.7296817302703857</v>
          </cell>
          <cell r="E9">
            <v>0.85054349899291992</v>
          </cell>
          <cell r="F9">
            <v>0.14945651590824127</v>
          </cell>
          <cell r="G9">
            <v>0</v>
          </cell>
          <cell r="H9">
            <v>0</v>
          </cell>
          <cell r="I9">
            <v>0</v>
          </cell>
        </row>
        <row r="10">
          <cell r="C10">
            <v>799</v>
          </cell>
          <cell r="D10">
            <v>6.9041280746459961</v>
          </cell>
          <cell r="E10">
            <v>0.10387984663248062</v>
          </cell>
          <cell r="F10">
            <v>0.78973716497421265</v>
          </cell>
          <cell r="G10">
            <v>0.10638298094272614</v>
          </cell>
          <cell r="H10">
            <v>0</v>
          </cell>
          <cell r="I10">
            <v>0</v>
          </cell>
        </row>
        <row r="11">
          <cell r="C11">
            <v>1003</v>
          </cell>
          <cell r="D11">
            <v>8.8295021057128906</v>
          </cell>
          <cell r="E11">
            <v>9.9700898863375187E-4</v>
          </cell>
          <cell r="F11">
            <v>0.27417746186256409</v>
          </cell>
          <cell r="G11">
            <v>0.63509470224380493</v>
          </cell>
          <cell r="H11">
            <v>8.9730806648731232E-2</v>
          </cell>
          <cell r="I11">
            <v>0</v>
          </cell>
        </row>
        <row r="12">
          <cell r="C12">
            <v>835</v>
          </cell>
          <cell r="D12">
            <v>7.001258373260498</v>
          </cell>
          <cell r="E12">
            <v>0</v>
          </cell>
          <cell r="F12">
            <v>3.5928143188357353E-3</v>
          </cell>
          <cell r="G12">
            <v>0.36047902703285217</v>
          </cell>
          <cell r="H12">
            <v>0.56766468286514282</v>
          </cell>
          <cell r="I12">
            <v>6.8263471126556396E-2</v>
          </cell>
        </row>
        <row r="13">
          <cell r="C13">
            <v>318</v>
          </cell>
          <cell r="D13">
            <v>2.5867435932159424</v>
          </cell>
          <cell r="E13">
            <v>0</v>
          </cell>
          <cell r="F13">
            <v>0</v>
          </cell>
          <cell r="G13">
            <v>9.4339624047279358E-3</v>
          </cell>
          <cell r="H13">
            <v>0.3333333432674408</v>
          </cell>
          <cell r="I13">
            <v>0.65723270177841187</v>
          </cell>
        </row>
        <row r="14">
          <cell r="A14" t="str">
            <v>Alternative domain weights (equal weights)</v>
          </cell>
          <cell r="C14">
            <v>3339</v>
          </cell>
          <cell r="D14">
            <v>2.5738766193389893</v>
          </cell>
          <cell r="E14">
            <v>0.13836477696895599</v>
          </cell>
          <cell r="F14">
            <v>0.30038934946060181</v>
          </cell>
          <cell r="G14">
            <v>0.3021862804889679</v>
          </cell>
          <cell r="H14">
            <v>0.19347110390663147</v>
          </cell>
          <cell r="I14">
            <v>6.5588496625423431E-2</v>
          </cell>
        </row>
        <row r="15">
          <cell r="C15">
            <v>369</v>
          </cell>
          <cell r="D15">
            <v>0.9302750825881958</v>
          </cell>
          <cell r="E15">
            <v>0.98102980852127075</v>
          </cell>
          <cell r="F15">
            <v>1.8970189616084099E-2</v>
          </cell>
          <cell r="G15">
            <v>0</v>
          </cell>
          <cell r="H15">
            <v>0</v>
          </cell>
          <cell r="I15">
            <v>0</v>
          </cell>
        </row>
        <row r="16">
          <cell r="C16">
            <v>805</v>
          </cell>
          <cell r="D16">
            <v>2.7366604804992676</v>
          </cell>
          <cell r="E16">
            <v>0.12422360479831696</v>
          </cell>
          <cell r="F16">
            <v>0.86832296848297119</v>
          </cell>
          <cell r="G16">
            <v>7.4534160085022449E-3</v>
          </cell>
          <cell r="H16">
            <v>0</v>
          </cell>
          <cell r="I16">
            <v>0</v>
          </cell>
        </row>
        <row r="17">
          <cell r="C17">
            <v>1007</v>
          </cell>
          <cell r="D17">
            <v>3.5102066993713379</v>
          </cell>
          <cell r="E17">
            <v>0</v>
          </cell>
          <cell r="F17">
            <v>0.29493546485900879</v>
          </cell>
          <cell r="G17">
            <v>0.69811320304870605</v>
          </cell>
          <cell r="H17">
            <v>6.9513404741883278E-3</v>
          </cell>
          <cell r="I17">
            <v>0</v>
          </cell>
        </row>
        <row r="18">
          <cell r="C18">
            <v>839</v>
          </cell>
          <cell r="D18">
            <v>2.6533141136169434</v>
          </cell>
          <cell r="E18">
            <v>0</v>
          </cell>
          <cell r="F18">
            <v>0</v>
          </cell>
          <cell r="G18">
            <v>0.35756853222846985</v>
          </cell>
          <cell r="H18">
            <v>0.64243143796920776</v>
          </cell>
          <cell r="I18">
            <v>0</v>
          </cell>
        </row>
        <row r="19">
          <cell r="C19">
            <v>319</v>
          </cell>
          <cell r="D19">
            <v>0.89963161945343018</v>
          </cell>
          <cell r="E19">
            <v>0</v>
          </cell>
          <cell r="F19">
            <v>0</v>
          </cell>
          <cell r="G19">
            <v>0</v>
          </cell>
          <cell r="H19">
            <v>0.31347963213920593</v>
          </cell>
          <cell r="I19">
            <v>0.68652039766311646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7"/>
  <sheetViews>
    <sheetView tabSelected="1" workbookViewId="0">
      <selection activeCell="F33" sqref="F33"/>
    </sheetView>
  </sheetViews>
  <sheetFormatPr defaultRowHeight="15" x14ac:dyDescent="0.25"/>
  <cols>
    <col min="1" max="1" width="33" bestFit="1" customWidth="1"/>
    <col min="2" max="2" width="20.28515625" bestFit="1" customWidth="1"/>
    <col min="3" max="3" width="19.42578125" customWidth="1"/>
    <col min="4" max="4" width="9.140625" style="1"/>
    <col min="11" max="11" width="33.85546875" bestFit="1" customWidth="1"/>
    <col min="13" max="13" width="11" style="4" bestFit="1" customWidth="1"/>
  </cols>
  <sheetData>
    <row r="1" spans="1:17" x14ac:dyDescent="0.25">
      <c r="B1" t="s">
        <v>0</v>
      </c>
      <c r="C1" s="1" t="s">
        <v>13</v>
      </c>
      <c r="E1" s="1" t="s">
        <v>2</v>
      </c>
      <c r="F1" s="1"/>
      <c r="G1" s="1"/>
      <c r="H1" s="1"/>
      <c r="I1" s="1"/>
      <c r="J1" s="1"/>
      <c r="K1" s="1" t="s">
        <v>16</v>
      </c>
    </row>
    <row r="2" spans="1:17" x14ac:dyDescent="0.25">
      <c r="C2" s="1" t="s">
        <v>14</v>
      </c>
      <c r="D2" s="4" t="s">
        <v>15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17</v>
      </c>
      <c r="K2" s="1"/>
    </row>
    <row r="3" spans="1:17" x14ac:dyDescent="0.25">
      <c r="A3" t="str">
        <f>[1]Sheet1!A2</f>
        <v>All hospitals</v>
      </c>
      <c r="B3" t="s">
        <v>3</v>
      </c>
      <c r="C3" s="2">
        <f>[1]Sheet1!C2</f>
        <v>3339</v>
      </c>
      <c r="D3" s="1" t="str">
        <f>CONCATENATE("(",TEXT(M3,"0.0%"),")")</f>
        <v>(100.0%)</v>
      </c>
      <c r="E3" s="4">
        <f>[1]Sheet1!E2</f>
        <v>0.14040353894233704</v>
      </c>
      <c r="F3" s="4">
        <f>[1]Sheet1!F2</f>
        <v>0.29261866211891174</v>
      </c>
      <c r="G3" s="4">
        <f>[1]Sheet1!G2</f>
        <v>0.30505520105361938</v>
      </c>
      <c r="H3" s="4">
        <f>[1]Sheet1!H2</f>
        <v>0.1964300125837326</v>
      </c>
      <c r="I3" s="4">
        <f>[1]Sheet1!I2</f>
        <v>6.5492600202560425E-2</v>
      </c>
      <c r="J3" s="4">
        <f>Q3</f>
        <v>0.51647822565573998</v>
      </c>
      <c r="K3" s="3">
        <f>[1]Sheet1!D2</f>
        <v>14.989131927490234</v>
      </c>
      <c r="M3" s="4">
        <f t="shared" ref="M3:M8" si="0">C3/C$3</f>
        <v>1</v>
      </c>
      <c r="P3">
        <f>SUM(P4:P8)</f>
        <v>1724.5207954645157</v>
      </c>
      <c r="Q3">
        <f>P3/C3</f>
        <v>0.51647822565573998</v>
      </c>
    </row>
    <row r="4" spans="1:17" x14ac:dyDescent="0.25">
      <c r="B4" t="s">
        <v>4</v>
      </c>
      <c r="C4" s="2">
        <f>[1]Sheet1!C3</f>
        <v>365</v>
      </c>
      <c r="D4" s="1" t="str">
        <f t="shared" ref="D4:D26" si="1">CONCATENATE("(",TEXT(M4,"0.0%"),")")</f>
        <v>(10.9%)</v>
      </c>
      <c r="E4" s="4">
        <f>[1]Sheet1!E3</f>
        <v>0.61074984073638916</v>
      </c>
      <c r="F4" s="4">
        <f>[1]Sheet1!F3</f>
        <v>0.30997040867805481</v>
      </c>
      <c r="G4" s="4">
        <f>[1]Sheet1!G3</f>
        <v>6.4258627593517303E-2</v>
      </c>
      <c r="H4" s="4">
        <f>[1]Sheet1!H3</f>
        <v>1.3856986537575722E-2</v>
      </c>
      <c r="I4" s="4">
        <f>[1]Sheet1!I3</f>
        <v>1.164109562523663E-3</v>
      </c>
      <c r="J4" s="4">
        <f t="shared" ref="J4:J26" si="2">Q4</f>
        <v>0.38925015926361084</v>
      </c>
      <c r="K4" s="3">
        <f>[1]Sheet1!D3</f>
        <v>11.285581588745117</v>
      </c>
      <c r="M4" s="4">
        <f t="shared" si="0"/>
        <v>0.10931416591793951</v>
      </c>
      <c r="P4">
        <f>(1-E4)*C4</f>
        <v>142.07630813121796</v>
      </c>
      <c r="Q4">
        <f>P4/C4</f>
        <v>0.38925015926361084</v>
      </c>
    </row>
    <row r="5" spans="1:17" x14ac:dyDescent="0.25">
      <c r="B5" t="s">
        <v>5</v>
      </c>
      <c r="C5" s="2">
        <f>[1]Sheet1!C4</f>
        <v>821</v>
      </c>
      <c r="D5" s="1" t="str">
        <f t="shared" si="1"/>
        <v>(24.6%)</v>
      </c>
      <c r="E5" s="4">
        <f>[1]Sheet1!E4</f>
        <v>0.20305870473384857</v>
      </c>
      <c r="F5" s="4">
        <f>[1]Sheet1!F4</f>
        <v>0.52549344301223755</v>
      </c>
      <c r="G5" s="4">
        <f>[1]Sheet1!G4</f>
        <v>0.22770999372005463</v>
      </c>
      <c r="H5" s="4">
        <f>[1]Sheet1!H4</f>
        <v>4.0048964321613312E-2</v>
      </c>
      <c r="I5" s="4">
        <f>[1]Sheet1!I4</f>
        <v>3.688915865495801E-3</v>
      </c>
      <c r="J5" s="4">
        <f t="shared" si="2"/>
        <v>0.47450655698776245</v>
      </c>
      <c r="K5" s="3">
        <f>[1]Sheet1!D4</f>
        <v>15.782919883728027</v>
      </c>
      <c r="M5" s="4">
        <f t="shared" si="0"/>
        <v>0.24588200059898174</v>
      </c>
      <c r="P5">
        <f>(1-F5)*C5</f>
        <v>389.56988328695297</v>
      </c>
      <c r="Q5">
        <f t="shared" ref="Q5:Q8" si="3">P5/C5</f>
        <v>0.47450655698776245</v>
      </c>
    </row>
    <row r="6" spans="1:17" x14ac:dyDescent="0.25">
      <c r="B6" t="s">
        <v>6</v>
      </c>
      <c r="C6" s="2">
        <f>[1]Sheet1!C5</f>
        <v>1026</v>
      </c>
      <c r="D6" s="1" t="str">
        <f t="shared" si="1"/>
        <v>(30.7%)</v>
      </c>
      <c r="E6" s="4">
        <f>[1]Sheet1!E5</f>
        <v>6.1821930110454559E-2</v>
      </c>
      <c r="F6" s="4">
        <f>[1]Sheet1!F5</f>
        <v>0.31783148646354675</v>
      </c>
      <c r="G6" s="4">
        <f>[1]Sheet1!G5</f>
        <v>0.46114569902420044</v>
      </c>
      <c r="H6" s="4">
        <f>[1]Sheet1!H5</f>
        <v>0.14567592740058899</v>
      </c>
      <c r="I6" s="4">
        <f>[1]Sheet1!I5</f>
        <v>1.3524951413273811E-2</v>
      </c>
      <c r="J6" s="4">
        <f t="shared" si="2"/>
        <v>0.53885430097579956</v>
      </c>
      <c r="K6" s="3">
        <f>[1]Sheet1!D5</f>
        <v>17.048553466796875</v>
      </c>
      <c r="M6" s="4">
        <f t="shared" si="0"/>
        <v>0.30727762803234504</v>
      </c>
      <c r="P6">
        <f>(1-G6)*C6</f>
        <v>552.86451280117035</v>
      </c>
      <c r="Q6">
        <f t="shared" si="3"/>
        <v>0.53885430097579956</v>
      </c>
    </row>
    <row r="7" spans="1:17" x14ac:dyDescent="0.25">
      <c r="B7" t="s">
        <v>7</v>
      </c>
      <c r="C7" s="2">
        <f>[1]Sheet1!C6</f>
        <v>820</v>
      </c>
      <c r="D7" s="1" t="str">
        <f t="shared" si="1"/>
        <v>(24.6%)</v>
      </c>
      <c r="E7" s="4">
        <f>[1]Sheet1!E6</f>
        <v>1.734207384288311E-2</v>
      </c>
      <c r="F7" s="4">
        <f>[1]Sheet1!F6</f>
        <v>0.11855170875787735</v>
      </c>
      <c r="G7" s="4">
        <f>[1]Sheet1!G6</f>
        <v>0.36191791296005249</v>
      </c>
      <c r="H7" s="4">
        <f>[1]Sheet1!H6</f>
        <v>0.42526501417160034</v>
      </c>
      <c r="I7" s="4">
        <f>[1]Sheet1!I6</f>
        <v>7.6923295855522156E-2</v>
      </c>
      <c r="J7" s="4">
        <f t="shared" si="2"/>
        <v>0.57473498582839966</v>
      </c>
      <c r="K7" s="3">
        <f>[1]Sheet1!D6</f>
        <v>15.320103645324707</v>
      </c>
      <c r="M7" s="4">
        <f t="shared" si="0"/>
        <v>0.24558250973345314</v>
      </c>
      <c r="P7">
        <f>(1-H7)*C7</f>
        <v>471.28268837928772</v>
      </c>
      <c r="Q7">
        <f t="shared" si="3"/>
        <v>0.57473498582839966</v>
      </c>
    </row>
    <row r="8" spans="1:17" x14ac:dyDescent="0.25">
      <c r="B8" t="s">
        <v>8</v>
      </c>
      <c r="C8" s="2">
        <f>[1]Sheet1!C7</f>
        <v>307</v>
      </c>
      <c r="D8" s="1" t="str">
        <f t="shared" si="1"/>
        <v>(9.2%)</v>
      </c>
      <c r="E8" s="4">
        <f>[1]Sheet1!E7</f>
        <v>4.9599348567426205E-3</v>
      </c>
      <c r="F8" s="4">
        <f>[1]Sheet1!F7</f>
        <v>2.9892181977629662E-2</v>
      </c>
      <c r="G8" s="4">
        <f>[1]Sheet1!G7</f>
        <v>0.12464755773544312</v>
      </c>
      <c r="H8" s="4">
        <f>[1]Sheet1!H7</f>
        <v>0.39010098576545715</v>
      </c>
      <c r="I8" s="4">
        <f>[1]Sheet1!I7</f>
        <v>0.45039933919906616</v>
      </c>
      <c r="J8" s="4">
        <f t="shared" si="2"/>
        <v>0.54960066080093384</v>
      </c>
      <c r="K8" s="3">
        <f>[1]Sheet1!D7</f>
        <v>9.5029182434082031</v>
      </c>
      <c r="M8" s="4">
        <f t="shared" si="0"/>
        <v>9.194369571728063E-2</v>
      </c>
      <c r="P8">
        <f>(1-I8)*C8</f>
        <v>168.72740286588669</v>
      </c>
      <c r="Q8">
        <f t="shared" si="3"/>
        <v>0.54960066080093384</v>
      </c>
    </row>
    <row r="9" spans="1:17" x14ac:dyDescent="0.25">
      <c r="A9" t="s">
        <v>9</v>
      </c>
      <c r="B9" t="s">
        <v>3</v>
      </c>
      <c r="C9" s="2">
        <f>[1]Sheet1!C8</f>
        <v>2472</v>
      </c>
      <c r="D9" s="1" t="str">
        <f t="shared" si="1"/>
        <v>(100.0%)</v>
      </c>
      <c r="E9" s="4">
        <f>[1]Sheet1!E8</f>
        <v>0.15083871781826019</v>
      </c>
      <c r="F9" s="4">
        <f>[1]Sheet1!F8</f>
        <v>0.29793304204940796</v>
      </c>
      <c r="G9" s="4">
        <f>[1]Sheet1!G8</f>
        <v>0.30037495493888855</v>
      </c>
      <c r="H9" s="4">
        <f>[1]Sheet1!H8</f>
        <v>0.18923220038414001</v>
      </c>
      <c r="I9" s="4">
        <f>[1]Sheet1!I8</f>
        <v>6.1621077358722687E-2</v>
      </c>
      <c r="J9" s="4">
        <f t="shared" si="2"/>
        <v>0.51928563962138974</v>
      </c>
      <c r="K9" s="3">
        <f>[1]Sheet1!D8</f>
        <v>14.874638557434082</v>
      </c>
      <c r="M9" s="4">
        <f t="shared" ref="M9:M14" si="4">C9/C$9</f>
        <v>1</v>
      </c>
      <c r="P9">
        <f>SUM(P10:P14)</f>
        <v>1283.6741011440754</v>
      </c>
      <c r="Q9">
        <f>P9/C9</f>
        <v>0.51928563962138974</v>
      </c>
    </row>
    <row r="10" spans="1:17" x14ac:dyDescent="0.25">
      <c r="B10" t="s">
        <v>4</v>
      </c>
      <c r="C10" s="2">
        <f>[1]Sheet1!C9</f>
        <v>263</v>
      </c>
      <c r="D10" s="1" t="str">
        <f t="shared" si="1"/>
        <v>(10.6%)</v>
      </c>
      <c r="E10" s="4">
        <f>[1]Sheet1!E9</f>
        <v>0.6551440954208374</v>
      </c>
      <c r="F10" s="4">
        <f>[1]Sheet1!F9</f>
        <v>0.29138174653053284</v>
      </c>
      <c r="G10" s="4">
        <f>[1]Sheet1!G9</f>
        <v>4.5645628124475479E-2</v>
      </c>
      <c r="H10" s="4">
        <f>[1]Sheet1!H9</f>
        <v>7.2498098015785217E-3</v>
      </c>
      <c r="I10" s="4">
        <f>[1]Sheet1!I9</f>
        <v>5.787072004750371E-4</v>
      </c>
      <c r="J10" s="4">
        <f t="shared" si="2"/>
        <v>0.3448559045791626</v>
      </c>
      <c r="K10" s="3">
        <f>[1]Sheet1!D9</f>
        <v>10.643937110900879</v>
      </c>
      <c r="M10" s="4">
        <f t="shared" si="4"/>
        <v>0.1063915857605178</v>
      </c>
      <c r="P10">
        <f>(1-E10)*C10</f>
        <v>90.697102904319763</v>
      </c>
      <c r="Q10">
        <f>P10/C10</f>
        <v>0.3448559045791626</v>
      </c>
    </row>
    <row r="11" spans="1:17" x14ac:dyDescent="0.25">
      <c r="B11" t="s">
        <v>5</v>
      </c>
      <c r="C11" s="2">
        <f>[1]Sheet1!C10</f>
        <v>579</v>
      </c>
      <c r="D11" s="1" t="str">
        <f t="shared" si="1"/>
        <v>(23.4%)</v>
      </c>
      <c r="E11" s="4">
        <f>[1]Sheet1!E10</f>
        <v>0.23852124810218811</v>
      </c>
      <c r="F11" s="4">
        <f>[1]Sheet1!F10</f>
        <v>0.53143680095672607</v>
      </c>
      <c r="G11" s="4">
        <f>[1]Sheet1!G10</f>
        <v>0.19646546244621277</v>
      </c>
      <c r="H11" s="4">
        <f>[1]Sheet1!H10</f>
        <v>3.0383247882127762E-2</v>
      </c>
      <c r="I11" s="4">
        <f>[1]Sheet1!I10</f>
        <v>3.1932643614709377E-3</v>
      </c>
      <c r="J11" s="4">
        <f t="shared" si="2"/>
        <v>0.46856319904327393</v>
      </c>
      <c r="K11" s="3">
        <f>[1]Sheet1!D10</f>
        <v>15.712620735168457</v>
      </c>
      <c r="M11" s="4">
        <f t="shared" si="4"/>
        <v>0.23422330097087379</v>
      </c>
      <c r="P11">
        <f>(1-F11)*C11</f>
        <v>271.2980922460556</v>
      </c>
      <c r="Q11">
        <f t="shared" ref="Q11:Q14" si="5">P11/C11</f>
        <v>0.46856319904327393</v>
      </c>
    </row>
    <row r="12" spans="1:17" x14ac:dyDescent="0.25">
      <c r="B12" t="s">
        <v>6</v>
      </c>
      <c r="C12" s="2">
        <f>[1]Sheet1!C11</f>
        <v>768</v>
      </c>
      <c r="D12" s="1" t="str">
        <f t="shared" si="1"/>
        <v>(31.1%)</v>
      </c>
      <c r="E12" s="4">
        <f>[1]Sheet1!E11</f>
        <v>6.6164843738079071E-2</v>
      </c>
      <c r="F12" s="4">
        <f>[1]Sheet1!F11</f>
        <v>0.34529167413711548</v>
      </c>
      <c r="G12" s="4">
        <f>[1]Sheet1!G11</f>
        <v>0.45316380262374878</v>
      </c>
      <c r="H12" s="4">
        <f>[1]Sheet1!H11</f>
        <v>0.12670716643333435</v>
      </c>
      <c r="I12" s="4">
        <f>[1]Sheet1!I11</f>
        <v>8.6725261062383652E-3</v>
      </c>
      <c r="J12" s="4">
        <f t="shared" si="2"/>
        <v>0.54683619737625122</v>
      </c>
      <c r="K12" s="3">
        <f>[1]Sheet1!D11</f>
        <v>16.972896575927734</v>
      </c>
      <c r="M12" s="4">
        <f t="shared" si="4"/>
        <v>0.31067961165048541</v>
      </c>
      <c r="P12">
        <f>(1-G12)*C12</f>
        <v>419.97019958496094</v>
      </c>
      <c r="Q12">
        <f t="shared" si="5"/>
        <v>0.54683619737625122</v>
      </c>
    </row>
    <row r="13" spans="1:17" x14ac:dyDescent="0.25">
      <c r="B13" t="s">
        <v>7</v>
      </c>
      <c r="C13" s="2">
        <f>[1]Sheet1!C12</f>
        <v>637</v>
      </c>
      <c r="D13" s="1" t="str">
        <f t="shared" si="1"/>
        <v>(25.8%)</v>
      </c>
      <c r="E13" s="4">
        <f>[1]Sheet1!E12</f>
        <v>1.7088854685425758E-2</v>
      </c>
      <c r="F13" s="4">
        <f>[1]Sheet1!F12</f>
        <v>0.1260543167591095</v>
      </c>
      <c r="G13" s="4">
        <f>[1]Sheet1!G12</f>
        <v>0.37472087144851685</v>
      </c>
      <c r="H13" s="4">
        <f>[1]Sheet1!H12</f>
        <v>0.411103755235672</v>
      </c>
      <c r="I13" s="4">
        <f>[1]Sheet1!I12</f>
        <v>7.103218138217926E-2</v>
      </c>
      <c r="J13" s="4">
        <f t="shared" si="2"/>
        <v>0.588896244764328</v>
      </c>
      <c r="K13" s="3">
        <f>[1]Sheet1!D12</f>
        <v>15.276914596557617</v>
      </c>
      <c r="M13" s="4">
        <f t="shared" si="4"/>
        <v>0.2576860841423948</v>
      </c>
      <c r="P13">
        <f>(1-H13)*C13</f>
        <v>375.12690791487694</v>
      </c>
      <c r="Q13">
        <f t="shared" si="5"/>
        <v>0.588896244764328</v>
      </c>
    </row>
    <row r="14" spans="1:17" x14ac:dyDescent="0.25">
      <c r="B14" t="s">
        <v>8</v>
      </c>
      <c r="C14" s="2">
        <f>[1]Sheet1!C13</f>
        <v>225</v>
      </c>
      <c r="D14" s="1" t="str">
        <f t="shared" si="1"/>
        <v>(9.1%)</v>
      </c>
      <c r="E14" s="4">
        <f>[1]Sheet1!E13</f>
        <v>3.4062222111970186E-3</v>
      </c>
      <c r="F14" s="4">
        <f>[1]Sheet1!F13</f>
        <v>2.9664888978004456E-2</v>
      </c>
      <c r="G14" s="4">
        <f>[1]Sheet1!G13</f>
        <v>0.13351821899414063</v>
      </c>
      <c r="H14" s="4">
        <f>[1]Sheet1!H13</f>
        <v>0.39599645137786865</v>
      </c>
      <c r="I14" s="4">
        <f>[1]Sheet1!I13</f>
        <v>0.43741422891616821</v>
      </c>
      <c r="J14" s="4">
        <f t="shared" si="2"/>
        <v>0.56258577108383179</v>
      </c>
      <c r="K14" s="3">
        <f>[1]Sheet1!D13</f>
        <v>9.3625078201293945</v>
      </c>
      <c r="M14" s="4">
        <f t="shared" si="4"/>
        <v>9.1019417475728157E-2</v>
      </c>
      <c r="P14">
        <f>(1-I14)*C14</f>
        <v>126.58179849386215</v>
      </c>
      <c r="Q14">
        <f t="shared" si="5"/>
        <v>0.56258577108383179</v>
      </c>
    </row>
    <row r="15" spans="1:17" x14ac:dyDescent="0.25">
      <c r="A15" t="s">
        <v>10</v>
      </c>
      <c r="B15" t="s">
        <v>3</v>
      </c>
      <c r="C15" s="2">
        <f>[1]Sheet1!C14</f>
        <v>767</v>
      </c>
      <c r="D15" s="1" t="str">
        <f t="shared" si="1"/>
        <v>(100.0%)</v>
      </c>
      <c r="E15" s="4">
        <f>[1]Sheet1!E14</f>
        <v>0.10918044298887253</v>
      </c>
      <c r="F15" s="4">
        <f>[1]Sheet1!F14</f>
        <v>0.2817089855670929</v>
      </c>
      <c r="G15" s="4">
        <f>[1]Sheet1!G14</f>
        <v>0.31931447982788086</v>
      </c>
      <c r="H15" s="4">
        <f>[1]Sheet1!H14</f>
        <v>0.21537770330905914</v>
      </c>
      <c r="I15" s="4">
        <f>[1]Sheet1!I14</f>
        <v>7.4418380856513977E-2</v>
      </c>
      <c r="J15" s="4">
        <f t="shared" si="2"/>
        <v>0.50041670205540267</v>
      </c>
      <c r="K15" s="3">
        <f>[1]Sheet1!D14</f>
        <v>14.816150665283203</v>
      </c>
      <c r="M15" s="4">
        <f t="shared" ref="M15:M20" si="6">C15/C$15</f>
        <v>1</v>
      </c>
      <c r="P15">
        <f>SUM(P16:P20)</f>
        <v>383.81961047649384</v>
      </c>
      <c r="Q15">
        <f>P15/C15</f>
        <v>0.50041670205540267</v>
      </c>
    </row>
    <row r="16" spans="1:17" x14ac:dyDescent="0.25">
      <c r="B16" t="s">
        <v>4</v>
      </c>
      <c r="C16" s="2">
        <f>[1]Sheet1!C15</f>
        <v>95</v>
      </c>
      <c r="D16" s="1" t="str">
        <f t="shared" si="1"/>
        <v>(12.4%)</v>
      </c>
      <c r="E16" s="4">
        <f>[1]Sheet1!E15</f>
        <v>0.4924810528755188</v>
      </c>
      <c r="F16" s="4">
        <f>[1]Sheet1!F15</f>
        <v>0.3655010461807251</v>
      </c>
      <c r="G16" s="4">
        <f>[1]Sheet1!G15</f>
        <v>0.11010631918907166</v>
      </c>
      <c r="H16" s="4">
        <f>[1]Sheet1!H15</f>
        <v>2.9340000823140144E-2</v>
      </c>
      <c r="I16" s="4">
        <f>[1]Sheet1!I15</f>
        <v>2.5715790688991547E-3</v>
      </c>
      <c r="J16" s="4">
        <f t="shared" si="2"/>
        <v>0.5075189471244812</v>
      </c>
      <c r="K16" s="3">
        <f>[1]Sheet1!D15</f>
        <v>12.699243545532227</v>
      </c>
      <c r="M16" s="4">
        <f t="shared" si="6"/>
        <v>0.12385919165580182</v>
      </c>
      <c r="P16">
        <f>(1-E16)*C16</f>
        <v>48.214299976825714</v>
      </c>
      <c r="Q16">
        <f>P16/C16</f>
        <v>0.5075189471244812</v>
      </c>
    </row>
    <row r="17" spans="1:17" x14ac:dyDescent="0.25">
      <c r="B17" t="s">
        <v>5</v>
      </c>
      <c r="C17" s="2">
        <f>[1]Sheet1!C16</f>
        <v>206</v>
      </c>
      <c r="D17" s="1" t="str">
        <f t="shared" si="1"/>
        <v>(26.9%)</v>
      </c>
      <c r="E17" s="4">
        <f>[1]Sheet1!E16</f>
        <v>0.11730971187353134</v>
      </c>
      <c r="F17" s="4">
        <f>[1]Sheet1!F16</f>
        <v>0.52811163663864136</v>
      </c>
      <c r="G17" s="4">
        <f>[1]Sheet1!G16</f>
        <v>0.2958524227142334</v>
      </c>
      <c r="H17" s="4">
        <f>[1]Sheet1!H16</f>
        <v>5.4551456123590469E-2</v>
      </c>
      <c r="I17" s="4">
        <f>[1]Sheet1!I16</f>
        <v>4.1747572831809521E-3</v>
      </c>
      <c r="J17" s="4">
        <f t="shared" si="2"/>
        <v>0.47188836336135864</v>
      </c>
      <c r="K17" s="3">
        <f>[1]Sheet1!D16</f>
        <v>15.312731742858887</v>
      </c>
      <c r="M17" s="4">
        <f t="shared" si="6"/>
        <v>0.26857887874837028</v>
      </c>
      <c r="P17">
        <f>(1-F17)*C17</f>
        <v>97.20900285243988</v>
      </c>
      <c r="Q17">
        <f t="shared" ref="Q17:Q20" si="7">P17/C17</f>
        <v>0.47188836336135864</v>
      </c>
    </row>
    <row r="18" spans="1:17" x14ac:dyDescent="0.25">
      <c r="B18" t="s">
        <v>6</v>
      </c>
      <c r="C18" s="2">
        <f>[1]Sheet1!C17</f>
        <v>220</v>
      </c>
      <c r="D18" s="1" t="str">
        <f t="shared" si="1"/>
        <v>(28.7%)</v>
      </c>
      <c r="E18" s="4">
        <f>[1]Sheet1!E17</f>
        <v>4.3728180229663849E-2</v>
      </c>
      <c r="F18" s="4">
        <f>[1]Sheet1!F17</f>
        <v>0.24916455149650574</v>
      </c>
      <c r="G18" s="4">
        <f>[1]Sheet1!G17</f>
        <v>0.50046497583389282</v>
      </c>
      <c r="H18" s="4">
        <f>[1]Sheet1!H17</f>
        <v>0.18252135813236237</v>
      </c>
      <c r="I18" s="4">
        <f>[1]Sheet1!I17</f>
        <v>2.4120908230543137E-2</v>
      </c>
      <c r="J18" s="4">
        <f t="shared" si="2"/>
        <v>0.49953502416610718</v>
      </c>
      <c r="K18" s="3">
        <f>[1]Sheet1!D17</f>
        <v>16.72279167175293</v>
      </c>
      <c r="M18" s="4">
        <f t="shared" si="6"/>
        <v>0.28683181225554105</v>
      </c>
      <c r="P18">
        <f>(1-G18)*C18</f>
        <v>109.89770531654358</v>
      </c>
      <c r="Q18">
        <f t="shared" si="7"/>
        <v>0.49953502416610718</v>
      </c>
    </row>
    <row r="19" spans="1:17" x14ac:dyDescent="0.25">
      <c r="B19" t="s">
        <v>7</v>
      </c>
      <c r="C19" s="2">
        <f>[1]Sheet1!C18</f>
        <v>171</v>
      </c>
      <c r="D19" s="1" t="str">
        <f t="shared" si="1"/>
        <v>(22.3%)</v>
      </c>
      <c r="E19" s="4">
        <f>[1]Sheet1!E18</f>
        <v>1.6048537567257881E-2</v>
      </c>
      <c r="F19" s="4">
        <f>[1]Sheet1!F18</f>
        <v>9.1780699789524078E-2</v>
      </c>
      <c r="G19" s="4">
        <f>[1]Sheet1!G18</f>
        <v>0.32595556974411011</v>
      </c>
      <c r="H19" s="4">
        <f>[1]Sheet1!H18</f>
        <v>0.47852689027786255</v>
      </c>
      <c r="I19" s="4">
        <f>[1]Sheet1!I18</f>
        <v>8.7688304483890533E-2</v>
      </c>
      <c r="J19" s="4">
        <f t="shared" si="2"/>
        <v>0.52147310972213745</v>
      </c>
      <c r="K19" s="3">
        <f>[1]Sheet1!D18</f>
        <v>15.283575057983398</v>
      </c>
      <c r="M19" s="4">
        <f t="shared" si="6"/>
        <v>0.22294654498044328</v>
      </c>
      <c r="P19">
        <f>(1-H19)*C19</f>
        <v>89.171901762485504</v>
      </c>
      <c r="Q19">
        <f t="shared" si="7"/>
        <v>0.52147310972213745</v>
      </c>
    </row>
    <row r="20" spans="1:17" x14ac:dyDescent="0.25">
      <c r="B20" t="s">
        <v>8</v>
      </c>
      <c r="C20" s="2">
        <f>[1]Sheet1!C19</f>
        <v>75</v>
      </c>
      <c r="D20" s="1" t="str">
        <f t="shared" si="1"/>
        <v>(9.8%)</v>
      </c>
      <c r="E20" s="4">
        <f>[1]Sheet1!E19</f>
        <v>5.6719998829066753E-3</v>
      </c>
      <c r="F20" s="4">
        <f>[1]Sheet1!F19</f>
        <v>2.7286667376756668E-2</v>
      </c>
      <c r="G20" s="4">
        <f>[1]Sheet1!G19</f>
        <v>0.10223733633756638</v>
      </c>
      <c r="H20" s="4">
        <f>[1]Sheet1!H19</f>
        <v>0.38916000723838806</v>
      </c>
      <c r="I20" s="4">
        <f>[1]Sheet1!I19</f>
        <v>0.47564399242401123</v>
      </c>
      <c r="J20" s="4">
        <f t="shared" si="2"/>
        <v>0.52435600757598877</v>
      </c>
      <c r="K20" s="3">
        <f>[1]Sheet1!D19</f>
        <v>9.4750833511352539</v>
      </c>
      <c r="M20" s="4">
        <f t="shared" si="6"/>
        <v>9.7783572359843543E-2</v>
      </c>
      <c r="P20">
        <f>(1-I20)*C20</f>
        <v>39.326700568199158</v>
      </c>
      <c r="Q20">
        <f t="shared" si="7"/>
        <v>0.52435600757598877</v>
      </c>
    </row>
    <row r="21" spans="1:17" x14ac:dyDescent="0.25">
      <c r="A21" t="s">
        <v>11</v>
      </c>
      <c r="B21" t="s">
        <v>3</v>
      </c>
      <c r="C21" s="2">
        <f>[1]Sheet1!C20</f>
        <v>100</v>
      </c>
      <c r="D21" s="1" t="str">
        <f t="shared" si="1"/>
        <v>(100.0%)</v>
      </c>
      <c r="E21" s="4">
        <f>[1]Sheet1!E20</f>
        <v>0.12192700058221817</v>
      </c>
      <c r="F21" s="4">
        <f>[1]Sheet1!F20</f>
        <v>0.24492399394512177</v>
      </c>
      <c r="G21" s="4">
        <f>[1]Sheet1!G20</f>
        <v>0.311381995677948</v>
      </c>
      <c r="H21" s="4">
        <f>[1]Sheet1!H20</f>
        <v>0.22903099656105042</v>
      </c>
      <c r="I21" s="4">
        <f>[1]Sheet1!I20</f>
        <v>9.2735998332500458E-2</v>
      </c>
      <c r="J21" s="4">
        <f t="shared" si="2"/>
        <v>0.57027100503444672</v>
      </c>
      <c r="K21" s="3">
        <f>[1]Sheet1!D20</f>
        <v>19.146163940429688</v>
      </c>
      <c r="M21" s="4">
        <f t="shared" ref="M21:M26" si="8">C21/C$21</f>
        <v>1</v>
      </c>
      <c r="P21">
        <f>SUM(P22:P26)</f>
        <v>57.027100503444672</v>
      </c>
      <c r="Q21">
        <f>P21/C21</f>
        <v>0.57027100503444672</v>
      </c>
    </row>
    <row r="22" spans="1:17" x14ac:dyDescent="0.25">
      <c r="B22" t="s">
        <v>4</v>
      </c>
      <c r="C22" s="2">
        <f>[1]Sheet1!C21</f>
        <v>7</v>
      </c>
      <c r="D22" s="1" t="str">
        <f t="shared" si="1"/>
        <v>(7.0%)</v>
      </c>
      <c r="E22" s="4">
        <f>[1]Sheet1!E21</f>
        <v>0.54787141084671021</v>
      </c>
      <c r="F22" s="4">
        <f>[1]Sheet1!F21</f>
        <v>0.25474286079406738</v>
      </c>
      <c r="G22" s="4">
        <f>[1]Sheet1!G21</f>
        <v>0.14135713875293732</v>
      </c>
      <c r="H22" s="4">
        <f>[1]Sheet1!H21</f>
        <v>5.1971428096294403E-2</v>
      </c>
      <c r="I22" s="4">
        <f>[1]Sheet1!I21</f>
        <v>4.0571428835391998E-3</v>
      </c>
      <c r="J22" s="4">
        <f t="shared" si="2"/>
        <v>0.45212858915328979</v>
      </c>
      <c r="K22" s="3">
        <f>[1]Sheet1!D21</f>
        <v>16.207685470581055</v>
      </c>
      <c r="M22" s="4">
        <f t="shared" si="8"/>
        <v>7.0000000000000007E-2</v>
      </c>
      <c r="P22">
        <f>(1-E22)*C22</f>
        <v>3.1649001240730286</v>
      </c>
      <c r="Q22">
        <f>P22/C22</f>
        <v>0.45212858915328979</v>
      </c>
    </row>
    <row r="23" spans="1:17" x14ac:dyDescent="0.25">
      <c r="B23" t="s">
        <v>5</v>
      </c>
      <c r="C23" s="2">
        <f>[1]Sheet1!C22</f>
        <v>36</v>
      </c>
      <c r="D23" s="1" t="str">
        <f t="shared" si="1"/>
        <v>(36.0%)</v>
      </c>
      <c r="E23" s="4">
        <f>[1]Sheet1!E22</f>
        <v>0.12337777763605118</v>
      </c>
      <c r="F23" s="4">
        <f>[1]Sheet1!F22</f>
        <v>0.41492220759391785</v>
      </c>
      <c r="G23" s="4">
        <f>[1]Sheet1!G22</f>
        <v>0.34029999375343323</v>
      </c>
      <c r="H23" s="4">
        <f>[1]Sheet1!H22</f>
        <v>0.11251944303512573</v>
      </c>
      <c r="I23" s="4">
        <f>[1]Sheet1!I22</f>
        <v>8.8805556297302246E-3</v>
      </c>
      <c r="J23" s="4">
        <f t="shared" si="2"/>
        <v>0.58507779240608215</v>
      </c>
      <c r="K23" s="3">
        <f>[1]Sheet1!D22</f>
        <v>19.60407829284668</v>
      </c>
      <c r="M23" s="4">
        <f t="shared" si="8"/>
        <v>0.36</v>
      </c>
      <c r="P23">
        <f>(1-F23)*C23</f>
        <v>21.062800526618958</v>
      </c>
      <c r="Q23">
        <f t="shared" ref="Q23:Q26" si="9">P23/C23</f>
        <v>0.58507779240608215</v>
      </c>
    </row>
    <row r="24" spans="1:17" x14ac:dyDescent="0.25">
      <c r="B24" t="s">
        <v>6</v>
      </c>
      <c r="C24" s="2">
        <f>[1]Sheet1!C23</f>
        <v>38</v>
      </c>
      <c r="D24" s="1" t="str">
        <f t="shared" si="1"/>
        <v>(38.0%)</v>
      </c>
      <c r="E24" s="4">
        <f>[1]Sheet1!E23</f>
        <v>7.8802630305290222E-2</v>
      </c>
      <c r="F24" s="4">
        <f>[1]Sheet1!F23</f>
        <v>0.16039210557937622</v>
      </c>
      <c r="G24" s="4">
        <f>[1]Sheet1!G23</f>
        <v>0.39482632279396057</v>
      </c>
      <c r="H24" s="4">
        <f>[1]Sheet1!H23</f>
        <v>0.31572893261909485</v>
      </c>
      <c r="I24" s="4">
        <f>[1]Sheet1!I23</f>
        <v>5.025000125169754E-2</v>
      </c>
      <c r="J24" s="4">
        <f t="shared" si="2"/>
        <v>0.60517367720603943</v>
      </c>
      <c r="K24" s="3">
        <f>[1]Sheet1!D23</f>
        <v>20.463586807250977</v>
      </c>
      <c r="M24" s="4">
        <f t="shared" si="8"/>
        <v>0.38</v>
      </c>
      <c r="P24">
        <f>(1-G24)*C24</f>
        <v>22.996599733829498</v>
      </c>
      <c r="Q24">
        <f t="shared" si="9"/>
        <v>0.60517367720603943</v>
      </c>
    </row>
    <row r="25" spans="1:17" x14ac:dyDescent="0.25">
      <c r="B25" t="s">
        <v>7</v>
      </c>
      <c r="C25" s="2">
        <f>[1]Sheet1!C24</f>
        <v>12</v>
      </c>
      <c r="D25" s="1" t="str">
        <f t="shared" si="1"/>
        <v>(12.0%)</v>
      </c>
      <c r="E25" s="4">
        <f>[1]Sheet1!E24</f>
        <v>4.9216665327548981E-2</v>
      </c>
      <c r="F25" s="4">
        <f>[1]Sheet1!F24</f>
        <v>0.10177499800920486</v>
      </c>
      <c r="G25" s="4">
        <f>[1]Sheet1!G24</f>
        <v>0.19475832581520081</v>
      </c>
      <c r="H25" s="4">
        <f>[1]Sheet1!H24</f>
        <v>0.41800832748413086</v>
      </c>
      <c r="I25" s="4">
        <f>[1]Sheet1!I24</f>
        <v>0.2362416684627533</v>
      </c>
      <c r="J25" s="4">
        <f t="shared" si="2"/>
        <v>0.58199167251586914</v>
      </c>
      <c r="K25" s="3">
        <f>[1]Sheet1!D24</f>
        <v>18.133241653442383</v>
      </c>
      <c r="M25" s="4">
        <f t="shared" si="8"/>
        <v>0.12</v>
      </c>
      <c r="P25">
        <f>(1-H25)*C25</f>
        <v>6.9839000701904297</v>
      </c>
      <c r="Q25">
        <f t="shared" si="9"/>
        <v>0.58199167251586914</v>
      </c>
    </row>
    <row r="26" spans="1:17" x14ac:dyDescent="0.25">
      <c r="B26" t="s">
        <v>8</v>
      </c>
      <c r="C26" s="2">
        <f>[1]Sheet1!C25</f>
        <v>7</v>
      </c>
      <c r="D26" s="1" t="str">
        <f t="shared" si="1"/>
        <v>(7.0%)</v>
      </c>
      <c r="E26" s="4">
        <f>[1]Sheet1!E25</f>
        <v>4.7271430492401123E-2</v>
      </c>
      <c r="F26" s="4">
        <f>[1]Sheet1!F25</f>
        <v>6.5114289522171021E-2</v>
      </c>
      <c r="G26" s="4">
        <f>[1]Sheet1!G25</f>
        <v>7.962857186794281E-2</v>
      </c>
      <c r="H26" s="4">
        <f>[1]Sheet1!H25</f>
        <v>0.21068571507930756</v>
      </c>
      <c r="I26" s="4">
        <f>[1]Sheet1!I25</f>
        <v>0.59729999303817749</v>
      </c>
      <c r="J26" s="4">
        <f t="shared" si="2"/>
        <v>0.40270000696182251</v>
      </c>
      <c r="K26" s="3">
        <f>[1]Sheet1!D25</f>
        <v>14.314356803894043</v>
      </c>
      <c r="M26" s="4">
        <f t="shared" si="8"/>
        <v>7.0000000000000007E-2</v>
      </c>
      <c r="P26">
        <f>(1-I26)*C26</f>
        <v>2.8189000487327576</v>
      </c>
      <c r="Q26">
        <f t="shared" si="9"/>
        <v>0.40270000696182251</v>
      </c>
    </row>
    <row r="27" spans="1:17" x14ac:dyDescent="0.25">
      <c r="C27" s="1"/>
      <c r="E27" s="1"/>
      <c r="F27" s="1"/>
      <c r="G27" s="1"/>
      <c r="H27" s="1"/>
      <c r="I27" s="1"/>
      <c r="J27" s="1"/>
      <c r="K27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1A0B2B-FDF1-4A12-A3AD-B14B08953CF8}">
  <dimension ref="A1:R26"/>
  <sheetViews>
    <sheetView workbookViewId="0">
      <selection activeCell="J15" sqref="J15"/>
    </sheetView>
  </sheetViews>
  <sheetFormatPr defaultRowHeight="15" x14ac:dyDescent="0.25"/>
  <cols>
    <col min="1" max="1" width="41.85546875" bestFit="1" customWidth="1"/>
    <col min="4" max="4" width="9.140625" style="1"/>
  </cols>
  <sheetData>
    <row r="1" spans="1:18" x14ac:dyDescent="0.25">
      <c r="E1" s="1" t="s">
        <v>12</v>
      </c>
      <c r="F1" s="1"/>
      <c r="G1" s="1"/>
      <c r="H1" s="1"/>
      <c r="I1" s="1"/>
      <c r="J1" s="1"/>
    </row>
    <row r="2" spans="1:18" x14ac:dyDescent="0.25">
      <c r="B2" t="s">
        <v>0</v>
      </c>
      <c r="C2" t="s">
        <v>1</v>
      </c>
      <c r="D2" s="4" t="s">
        <v>15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17</v>
      </c>
      <c r="K2" s="1" t="s">
        <v>16</v>
      </c>
    </row>
    <row r="3" spans="1:18" x14ac:dyDescent="0.25">
      <c r="A3" t="str">
        <f>[2]Sheet1!A2</f>
        <v>Alternative standardisation (external reference)</v>
      </c>
      <c r="B3" t="s">
        <v>3</v>
      </c>
      <c r="C3" s="5">
        <f>[2]Sheet1!C2</f>
        <v>3339</v>
      </c>
      <c r="D3" s="1" t="str">
        <f>CONCATENATE("(",TEXT(M3,"0.0%"),")")</f>
        <v>(100.0%)</v>
      </c>
      <c r="E3" s="6">
        <f>[2]Sheet1!E2</f>
        <v>0.15333932638168335</v>
      </c>
      <c r="F3" s="6">
        <f>[2]Sheet1!F2</f>
        <v>0.31386643648147583</v>
      </c>
      <c r="G3" s="6">
        <f>[2]Sheet1!G2</f>
        <v>0.31476488709449768</v>
      </c>
      <c r="H3" s="6">
        <f>[2]Sheet1!H2</f>
        <v>0.17370469868183136</v>
      </c>
      <c r="I3" s="6">
        <f>[2]Sheet1!I2</f>
        <v>4.4324647635221481E-2</v>
      </c>
      <c r="J3" s="6">
        <f>P3</f>
        <v>0.55375861084436218</v>
      </c>
      <c r="K3" s="7">
        <f>[2]Sheet1!D2</f>
        <v>15.436497688293457</v>
      </c>
      <c r="M3" s="4">
        <f t="shared" ref="M3:M8" si="0">C3/C$3</f>
        <v>1</v>
      </c>
      <c r="O3">
        <f>SUM(O4:O8)</f>
        <v>1849.0000016093254</v>
      </c>
      <c r="P3">
        <f>O3/C3</f>
        <v>0.55375861084436218</v>
      </c>
    </row>
    <row r="4" spans="1:18" x14ac:dyDescent="0.25">
      <c r="B4" t="s">
        <v>4</v>
      </c>
      <c r="C4" s="5">
        <f>[2]Sheet1!C3</f>
        <v>369</v>
      </c>
      <c r="D4" s="1" t="str">
        <f t="shared" ref="D4:D20" si="1">CONCATENATE("(",TEXT(M4,"0.0%"),")")</f>
        <v>(11.1%)</v>
      </c>
      <c r="E4" s="6">
        <f>[2]Sheet1!E3</f>
        <v>0.60433602333068848</v>
      </c>
      <c r="F4" s="6">
        <f>[2]Sheet1!F3</f>
        <v>0.32520323991775513</v>
      </c>
      <c r="G4" s="6">
        <f>[2]Sheet1!G3</f>
        <v>7.0460706949234009E-2</v>
      </c>
      <c r="H4" s="6">
        <f>[2]Sheet1!H3</f>
        <v>0</v>
      </c>
      <c r="I4" s="6">
        <f>[2]Sheet1!I3</f>
        <v>0</v>
      </c>
      <c r="J4" s="6">
        <f t="shared" ref="J4:J20" si="2">P4</f>
        <v>0.39566397666931152</v>
      </c>
      <c r="K4" s="7">
        <f>[2]Sheet1!D3</f>
        <v>11.335783958435059</v>
      </c>
      <c r="M4" s="4">
        <f t="shared" si="0"/>
        <v>0.11051212938005391</v>
      </c>
      <c r="O4">
        <f>(1-E4)*C4</f>
        <v>146.00000739097595</v>
      </c>
      <c r="P4">
        <f>O4/C4</f>
        <v>0.39566397666931152</v>
      </c>
    </row>
    <row r="5" spans="1:18" x14ac:dyDescent="0.25">
      <c r="B5" t="s">
        <v>5</v>
      </c>
      <c r="C5" s="5">
        <f>[2]Sheet1!C4</f>
        <v>805</v>
      </c>
      <c r="D5" s="1" t="str">
        <f t="shared" si="1"/>
        <v>(24.1%)</v>
      </c>
      <c r="E5" s="6">
        <f>[2]Sheet1!E4</f>
        <v>0.25341615080833435</v>
      </c>
      <c r="F5" s="6">
        <f>[2]Sheet1!F4</f>
        <v>0.4944099485874176</v>
      </c>
      <c r="G5" s="6">
        <f>[2]Sheet1!G4</f>
        <v>0.23105590045452118</v>
      </c>
      <c r="H5" s="6">
        <f>[2]Sheet1!H4</f>
        <v>1.8633540719747543E-2</v>
      </c>
      <c r="I5" s="6">
        <f>[2]Sheet1!I4</f>
        <v>2.4844720028340816E-3</v>
      </c>
      <c r="J5" s="6">
        <f t="shared" si="2"/>
        <v>0.5055900514125824</v>
      </c>
      <c r="K5" s="7">
        <f>[2]Sheet1!D4</f>
        <v>16.657629013061523</v>
      </c>
      <c r="M5" s="4">
        <f t="shared" si="0"/>
        <v>0.24109014675052412</v>
      </c>
      <c r="O5">
        <f>(1-F5)*C5</f>
        <v>406.99999138712883</v>
      </c>
      <c r="P5">
        <f t="shared" ref="P5:P20" si="3">O5/C5</f>
        <v>0.5055900514125824</v>
      </c>
    </row>
    <row r="6" spans="1:18" x14ac:dyDescent="0.25">
      <c r="B6" t="s">
        <v>6</v>
      </c>
      <c r="C6" s="5">
        <f>[2]Sheet1!C5</f>
        <v>1007</v>
      </c>
      <c r="D6" s="1" t="str">
        <f t="shared" si="1"/>
        <v>(30.2%)</v>
      </c>
      <c r="E6" s="6">
        <f>[2]Sheet1!E5</f>
        <v>7.6464749872684479E-2</v>
      </c>
      <c r="F6" s="6">
        <f>[2]Sheet1!F5</f>
        <v>0.37835153937339783</v>
      </c>
      <c r="G6" s="6">
        <f>[2]Sheet1!G5</f>
        <v>0.44389274716377258</v>
      </c>
      <c r="H6" s="6">
        <f>[2]Sheet1!H5</f>
        <v>9.4339624047279358E-2</v>
      </c>
      <c r="I6" s="6">
        <f>[2]Sheet1!I5</f>
        <v>6.9513404741883278E-3</v>
      </c>
      <c r="J6" s="6">
        <f t="shared" si="2"/>
        <v>0.55610725283622742</v>
      </c>
      <c r="K6" s="7">
        <f>[2]Sheet1!D5</f>
        <v>17.659570693969727</v>
      </c>
      <c r="M6" s="4">
        <f t="shared" si="0"/>
        <v>0.30158730158730157</v>
      </c>
      <c r="O6">
        <f>(1-G6)*C6</f>
        <v>560.00000360608101</v>
      </c>
      <c r="P6">
        <f t="shared" si="3"/>
        <v>0.55610725283622742</v>
      </c>
    </row>
    <row r="7" spans="1:18" x14ac:dyDescent="0.25">
      <c r="B7" t="s">
        <v>7</v>
      </c>
      <c r="C7" s="5">
        <f>[2]Sheet1!C6</f>
        <v>839</v>
      </c>
      <c r="D7" s="1" t="str">
        <f t="shared" si="1"/>
        <v>(25.1%)</v>
      </c>
      <c r="E7" s="6">
        <f>[2]Sheet1!E6</f>
        <v>8.3432653918862343E-3</v>
      </c>
      <c r="F7" s="6">
        <f>[2]Sheet1!F6</f>
        <v>0.17044100165367126</v>
      </c>
      <c r="G7" s="6">
        <f>[2]Sheet1!G6</f>
        <v>0.41239571571350098</v>
      </c>
      <c r="H7" s="6">
        <f>[2]Sheet1!H6</f>
        <v>0.37306317687034607</v>
      </c>
      <c r="I7" s="6">
        <f>[2]Sheet1!I6</f>
        <v>3.5756852477788925E-2</v>
      </c>
      <c r="J7" s="6">
        <f t="shared" si="2"/>
        <v>0.62693682312965393</v>
      </c>
      <c r="K7" s="7">
        <f>[2]Sheet1!D6</f>
        <v>15.957804679870605</v>
      </c>
      <c r="M7" s="4">
        <f t="shared" si="0"/>
        <v>0.25127283617849655</v>
      </c>
      <c r="O7">
        <f>(1-H7)*C7</f>
        <v>525.99999460577965</v>
      </c>
      <c r="P7">
        <f t="shared" si="3"/>
        <v>0.62693682312965393</v>
      </c>
    </row>
    <row r="8" spans="1:18" x14ac:dyDescent="0.25">
      <c r="B8" t="s">
        <v>8</v>
      </c>
      <c r="C8" s="5">
        <f>[2]Sheet1!C7</f>
        <v>319</v>
      </c>
      <c r="D8" s="1" t="str">
        <f t="shared" si="1"/>
        <v>(9.6%)</v>
      </c>
      <c r="E8" s="6">
        <f>[2]Sheet1!E7</f>
        <v>3.1347961630672216E-3</v>
      </c>
      <c r="F8" s="6">
        <f>[2]Sheet1!F7</f>
        <v>1.8808776512742043E-2</v>
      </c>
      <c r="G8" s="6">
        <f>[2]Sheet1!G7</f>
        <v>0.14420062303543091</v>
      </c>
      <c r="H8" s="6">
        <f>[2]Sheet1!H7</f>
        <v>0.49216300249099731</v>
      </c>
      <c r="I8" s="6">
        <f>[2]Sheet1!I7</f>
        <v>0.34169277548789978</v>
      </c>
      <c r="J8" s="6">
        <f t="shared" si="2"/>
        <v>0.65830722451210022</v>
      </c>
      <c r="K8" s="7">
        <f>[2]Sheet1!D7</f>
        <v>8.7096672058105469</v>
      </c>
      <c r="M8" s="4">
        <f t="shared" si="0"/>
        <v>9.5537586103623839E-2</v>
      </c>
      <c r="O8">
        <f>(1-I8)*C8</f>
        <v>210.00000461935997</v>
      </c>
      <c r="P8">
        <f t="shared" si="3"/>
        <v>0.65830722451210022</v>
      </c>
    </row>
    <row r="9" spans="1:18" x14ac:dyDescent="0.25">
      <c r="A9" t="str">
        <f>[2]Sheet1!A8</f>
        <v>Alternative domain grouping (factor analysis)</v>
      </c>
      <c r="B9" t="s">
        <v>3</v>
      </c>
      <c r="C9" s="5">
        <f>[2]Sheet1!C8</f>
        <v>3323</v>
      </c>
      <c r="D9" s="1" t="str">
        <f t="shared" si="1"/>
        <v>(100.0%)</v>
      </c>
      <c r="E9" s="6">
        <f>[2]Sheet1!E8</f>
        <v>0.11947035789489746</v>
      </c>
      <c r="F9" s="6">
        <f>[2]Sheet1!F8</f>
        <v>0.29009929299354553</v>
      </c>
      <c r="G9" s="6">
        <f>[2]Sheet1!G8</f>
        <v>0.30875715613365173</v>
      </c>
      <c r="H9" s="6">
        <f>[2]Sheet1!H8</f>
        <v>0.2016250342130661</v>
      </c>
      <c r="I9" s="6">
        <f>[2]Sheet1!I8</f>
        <v>8.0048151314258575E-2</v>
      </c>
      <c r="J9" s="6">
        <f t="shared" si="2"/>
        <v>0.31868793314707916</v>
      </c>
      <c r="K9" s="7">
        <f>[2]Sheet1!D8</f>
        <v>6.6342301368713379</v>
      </c>
      <c r="M9" s="4">
        <f t="shared" ref="M9:M14" si="4">C9/C$9</f>
        <v>1</v>
      </c>
      <c r="O9">
        <f>SUM(O10:O14)</f>
        <v>1059.000001847744</v>
      </c>
      <c r="P9">
        <f>O9/C9</f>
        <v>0.31868793314707916</v>
      </c>
    </row>
    <row r="10" spans="1:18" x14ac:dyDescent="0.25">
      <c r="B10" t="s">
        <v>4</v>
      </c>
      <c r="C10" s="5">
        <f>[2]Sheet1!C9</f>
        <v>368</v>
      </c>
      <c r="D10" s="1" t="str">
        <f t="shared" si="1"/>
        <v>(11.1%)</v>
      </c>
      <c r="E10" s="6">
        <f>[2]Sheet1!E9</f>
        <v>0.85054349899291992</v>
      </c>
      <c r="F10" s="6">
        <f>[2]Sheet1!F9</f>
        <v>0.14945651590824127</v>
      </c>
      <c r="G10" s="6">
        <f>[2]Sheet1!G9</f>
        <v>0</v>
      </c>
      <c r="H10" s="6">
        <f>[2]Sheet1!H9</f>
        <v>0</v>
      </c>
      <c r="I10" s="6">
        <f>[2]Sheet1!I9</f>
        <v>0</v>
      </c>
      <c r="J10" s="6">
        <f t="shared" si="2"/>
        <v>0.14945650100708008</v>
      </c>
      <c r="K10" s="7">
        <f>[2]Sheet1!D9</f>
        <v>2.7296817302703857</v>
      </c>
      <c r="M10" s="4">
        <f t="shared" si="4"/>
        <v>0.11074330424315378</v>
      </c>
      <c r="O10">
        <f>(1-E10)*C10</f>
        <v>54.999992370605469</v>
      </c>
      <c r="P10">
        <f>O10/C10</f>
        <v>0.14945650100708008</v>
      </c>
    </row>
    <row r="11" spans="1:18" x14ac:dyDescent="0.25">
      <c r="B11" t="s">
        <v>5</v>
      </c>
      <c r="C11" s="5">
        <f>[2]Sheet1!C10</f>
        <v>799</v>
      </c>
      <c r="D11" s="1" t="str">
        <f t="shared" si="1"/>
        <v>(24.0%)</v>
      </c>
      <c r="E11" s="6">
        <f>[2]Sheet1!E10</f>
        <v>0.10387984663248062</v>
      </c>
      <c r="F11" s="6">
        <f>[2]Sheet1!F10</f>
        <v>0.78973716497421265</v>
      </c>
      <c r="G11" s="6">
        <f>[2]Sheet1!G10</f>
        <v>0.10638298094272614</v>
      </c>
      <c r="H11" s="6">
        <f>[2]Sheet1!H10</f>
        <v>0</v>
      </c>
      <c r="I11" s="6">
        <f>[2]Sheet1!I10</f>
        <v>0</v>
      </c>
      <c r="J11" s="6">
        <f t="shared" si="2"/>
        <v>0.21026283502578735</v>
      </c>
      <c r="K11" s="7">
        <f>[2]Sheet1!D10</f>
        <v>6.9041280746459961</v>
      </c>
      <c r="M11" s="4">
        <f t="shared" si="4"/>
        <v>0.24044538068010834</v>
      </c>
      <c r="O11">
        <f>(1-F11)*C11</f>
        <v>168.0000051856041</v>
      </c>
      <c r="P11">
        <f t="shared" ref="P11:P14" si="5">O11/C11</f>
        <v>0.21026283502578735</v>
      </c>
    </row>
    <row r="12" spans="1:18" x14ac:dyDescent="0.25">
      <c r="B12" t="s">
        <v>6</v>
      </c>
      <c r="C12" s="5">
        <f>[2]Sheet1!C11</f>
        <v>1003</v>
      </c>
      <c r="D12" s="1" t="str">
        <f t="shared" si="1"/>
        <v>(30.2%)</v>
      </c>
      <c r="E12" s="6">
        <f>[2]Sheet1!E11</f>
        <v>9.9700898863375187E-4</v>
      </c>
      <c r="F12" s="6">
        <f>[2]Sheet1!F11</f>
        <v>0.27417746186256409</v>
      </c>
      <c r="G12" s="6">
        <f>[2]Sheet1!G11</f>
        <v>0.63509470224380493</v>
      </c>
      <c r="H12" s="6">
        <f>[2]Sheet1!H11</f>
        <v>8.9730806648731232E-2</v>
      </c>
      <c r="I12" s="6">
        <f>[2]Sheet1!I11</f>
        <v>0</v>
      </c>
      <c r="J12" s="6">
        <f t="shared" si="2"/>
        <v>0.36490529775619507</v>
      </c>
      <c r="K12" s="7">
        <f>[2]Sheet1!D11</f>
        <v>8.8295021057128906</v>
      </c>
      <c r="M12" s="4">
        <f t="shared" si="4"/>
        <v>0.30183569064098709</v>
      </c>
      <c r="O12">
        <f>(1-G12)*C12</f>
        <v>366.00001364946365</v>
      </c>
      <c r="P12">
        <f t="shared" si="5"/>
        <v>0.36490529775619507</v>
      </c>
    </row>
    <row r="13" spans="1:18" x14ac:dyDescent="0.25">
      <c r="B13" t="s">
        <v>7</v>
      </c>
      <c r="C13" s="5">
        <f>[2]Sheet1!C12</f>
        <v>835</v>
      </c>
      <c r="D13" s="1" t="str">
        <f t="shared" si="1"/>
        <v>(25.1%)</v>
      </c>
      <c r="E13" s="6">
        <f>[2]Sheet1!E12</f>
        <v>0</v>
      </c>
      <c r="F13" s="6">
        <f>[2]Sheet1!F12</f>
        <v>3.5928143188357353E-3</v>
      </c>
      <c r="G13" s="6">
        <f>[2]Sheet1!G12</f>
        <v>0.36047902703285217</v>
      </c>
      <c r="H13" s="6">
        <f>[2]Sheet1!H12</f>
        <v>0.56766468286514282</v>
      </c>
      <c r="I13" s="6">
        <f>[2]Sheet1!I12</f>
        <v>6.8263471126556396E-2</v>
      </c>
      <c r="J13" s="6">
        <f t="shared" si="2"/>
        <v>0.43233531713485718</v>
      </c>
      <c r="K13" s="7">
        <f>[2]Sheet1!D12</f>
        <v>7.001258373260498</v>
      </c>
      <c r="M13" s="4">
        <f t="shared" si="4"/>
        <v>0.25127896479085166</v>
      </c>
      <c r="O13">
        <f>(1-H13)*C13</f>
        <v>360.99998980760574</v>
      </c>
      <c r="P13">
        <f t="shared" si="5"/>
        <v>0.43233531713485718</v>
      </c>
    </row>
    <row r="14" spans="1:18" x14ac:dyDescent="0.25">
      <c r="B14" t="s">
        <v>8</v>
      </c>
      <c r="C14" s="5">
        <f>[2]Sheet1!C13</f>
        <v>318</v>
      </c>
      <c r="D14" s="1" t="str">
        <f t="shared" si="1"/>
        <v>(9.6%)</v>
      </c>
      <c r="E14" s="6">
        <f>[2]Sheet1!E13</f>
        <v>0</v>
      </c>
      <c r="F14" s="6">
        <f>[2]Sheet1!F13</f>
        <v>0</v>
      </c>
      <c r="G14" s="6">
        <f>[2]Sheet1!G13</f>
        <v>9.4339624047279358E-3</v>
      </c>
      <c r="H14" s="6">
        <f>[2]Sheet1!H13</f>
        <v>0.3333333432674408</v>
      </c>
      <c r="I14" s="6">
        <f>[2]Sheet1!I13</f>
        <v>0.65723270177841187</v>
      </c>
      <c r="J14" s="6">
        <f t="shared" si="2"/>
        <v>0.34276729822158813</v>
      </c>
      <c r="K14" s="7">
        <f>[2]Sheet1!D13</f>
        <v>2.5867435932159424</v>
      </c>
      <c r="M14" s="4">
        <f t="shared" si="4"/>
        <v>9.5696659644899193E-2</v>
      </c>
      <c r="O14">
        <f>(1-I14)*C14</f>
        <v>109.00000083446503</v>
      </c>
      <c r="P14">
        <f t="shared" si="5"/>
        <v>0.34276729822158813</v>
      </c>
    </row>
    <row r="15" spans="1:18" x14ac:dyDescent="0.25">
      <c r="A15" t="str">
        <f>[2]Sheet1!A14</f>
        <v>Alternative domain weights (equal weights)</v>
      </c>
      <c r="B15" t="s">
        <v>3</v>
      </c>
      <c r="C15" s="5">
        <f>[2]Sheet1!C14</f>
        <v>3339</v>
      </c>
      <c r="D15" s="1" t="str">
        <f t="shared" si="1"/>
        <v>(100.0%)</v>
      </c>
      <c r="E15" s="6">
        <f>[2]Sheet1!E14</f>
        <v>0.13836477696895599</v>
      </c>
      <c r="F15" s="6">
        <f>[2]Sheet1!F14</f>
        <v>0.30038934946060181</v>
      </c>
      <c r="G15" s="6">
        <f>[2]Sheet1!G14</f>
        <v>0.3021862804889679</v>
      </c>
      <c r="H15" s="6">
        <f>[2]Sheet1!H14</f>
        <v>0.19347110390663147</v>
      </c>
      <c r="I15" s="6">
        <f>[2]Sheet1!I14</f>
        <v>6.5588496625423431E-2</v>
      </c>
      <c r="J15" s="6">
        <f t="shared" si="2"/>
        <v>0.24468404679428357</v>
      </c>
      <c r="K15" s="7">
        <f>[2]Sheet1!D14</f>
        <v>2.5738766193389893</v>
      </c>
      <c r="M15" s="4">
        <f t="shared" ref="M15:M20" si="6">C15/C$15</f>
        <v>1</v>
      </c>
      <c r="O15">
        <f>SUM(O16:O20)</f>
        <v>817.00003224611282</v>
      </c>
      <c r="P15">
        <f>O15/C15</f>
        <v>0.24468404679428357</v>
      </c>
    </row>
    <row r="16" spans="1:18" x14ac:dyDescent="0.25">
      <c r="B16" t="s">
        <v>4</v>
      </c>
      <c r="C16" s="5">
        <f>[2]Sheet1!C15</f>
        <v>369</v>
      </c>
      <c r="D16" s="1" t="str">
        <f t="shared" si="1"/>
        <v>(11.1%)</v>
      </c>
      <c r="E16" s="6">
        <f>[2]Sheet1!E15</f>
        <v>0.98102980852127075</v>
      </c>
      <c r="F16" s="6">
        <f>[2]Sheet1!F15</f>
        <v>1.8970189616084099E-2</v>
      </c>
      <c r="G16" s="6">
        <f>[2]Sheet1!G15</f>
        <v>0</v>
      </c>
      <c r="H16" s="6">
        <f>[2]Sheet1!H15</f>
        <v>0</v>
      </c>
      <c r="I16" s="6">
        <f>[2]Sheet1!I15</f>
        <v>0</v>
      </c>
      <c r="J16" s="6">
        <f t="shared" si="2"/>
        <v>1.8970191478729248E-2</v>
      </c>
      <c r="K16" s="7">
        <f>[2]Sheet1!D15</f>
        <v>0.9302750825881958</v>
      </c>
      <c r="M16" s="4">
        <f t="shared" si="6"/>
        <v>0.11051212938005391</v>
      </c>
      <c r="O16">
        <f>(1-E16)*C16</f>
        <v>7.0000006556510925</v>
      </c>
      <c r="P16">
        <f>O16/C16</f>
        <v>1.8970191478729248E-2</v>
      </c>
      <c r="Q16" s="5"/>
      <c r="R16" s="5"/>
    </row>
    <row r="17" spans="2:18" x14ac:dyDescent="0.25">
      <c r="B17" t="s">
        <v>5</v>
      </c>
      <c r="C17" s="5">
        <f>[2]Sheet1!C16</f>
        <v>805</v>
      </c>
      <c r="D17" s="1" t="str">
        <f t="shared" si="1"/>
        <v>(24.1%)</v>
      </c>
      <c r="E17" s="6">
        <f>[2]Sheet1!E16</f>
        <v>0.12422360479831696</v>
      </c>
      <c r="F17" s="6">
        <f>[2]Sheet1!F16</f>
        <v>0.86832296848297119</v>
      </c>
      <c r="G17" s="6">
        <f>[2]Sheet1!G16</f>
        <v>7.4534160085022449E-3</v>
      </c>
      <c r="H17" s="6">
        <f>[2]Sheet1!H16</f>
        <v>0</v>
      </c>
      <c r="I17" s="6">
        <f>[2]Sheet1!I16</f>
        <v>0</v>
      </c>
      <c r="J17" s="6">
        <f t="shared" si="2"/>
        <v>0.13167703151702881</v>
      </c>
      <c r="K17" s="7">
        <f>[2]Sheet1!D16</f>
        <v>2.7366604804992676</v>
      </c>
      <c r="M17" s="4">
        <f t="shared" si="6"/>
        <v>0.24109014675052412</v>
      </c>
      <c r="O17">
        <f>(1-F17)*C17</f>
        <v>106.00001037120819</v>
      </c>
      <c r="P17">
        <f t="shared" ref="P17:P20" si="7">O17/C17</f>
        <v>0.13167703151702881</v>
      </c>
      <c r="Q17" s="5"/>
      <c r="R17" s="5"/>
    </row>
    <row r="18" spans="2:18" x14ac:dyDescent="0.25">
      <c r="B18" t="s">
        <v>6</v>
      </c>
      <c r="C18" s="5">
        <f>[2]Sheet1!C17</f>
        <v>1007</v>
      </c>
      <c r="D18" s="1" t="str">
        <f t="shared" si="1"/>
        <v>(30.2%)</v>
      </c>
      <c r="E18" s="6">
        <f>[2]Sheet1!E17</f>
        <v>0</v>
      </c>
      <c r="F18" s="6">
        <f>[2]Sheet1!F17</f>
        <v>0.29493546485900879</v>
      </c>
      <c r="G18" s="6">
        <f>[2]Sheet1!G17</f>
        <v>0.69811320304870605</v>
      </c>
      <c r="H18" s="6">
        <f>[2]Sheet1!H17</f>
        <v>6.9513404741883278E-3</v>
      </c>
      <c r="I18" s="6">
        <f>[2]Sheet1!I17</f>
        <v>0</v>
      </c>
      <c r="J18" s="6">
        <f t="shared" si="2"/>
        <v>0.30188679695129395</v>
      </c>
      <c r="K18" s="7">
        <f>[2]Sheet1!D17</f>
        <v>3.5102066993713379</v>
      </c>
      <c r="M18" s="4">
        <f t="shared" si="6"/>
        <v>0.30158730158730157</v>
      </c>
      <c r="O18">
        <f>(1-G18)*C18</f>
        <v>304.000004529953</v>
      </c>
      <c r="P18">
        <f t="shared" si="7"/>
        <v>0.30188679695129395</v>
      </c>
      <c r="Q18" s="5"/>
      <c r="R18" s="5"/>
    </row>
    <row r="19" spans="2:18" x14ac:dyDescent="0.25">
      <c r="B19" t="s">
        <v>7</v>
      </c>
      <c r="C19" s="5">
        <f>[2]Sheet1!C18</f>
        <v>839</v>
      </c>
      <c r="D19" s="1" t="str">
        <f t="shared" si="1"/>
        <v>(25.1%)</v>
      </c>
      <c r="E19" s="6">
        <f>[2]Sheet1!E18</f>
        <v>0</v>
      </c>
      <c r="F19" s="6">
        <f>[2]Sheet1!F18</f>
        <v>0</v>
      </c>
      <c r="G19" s="6">
        <f>[2]Sheet1!G18</f>
        <v>0.35756853222846985</v>
      </c>
      <c r="H19" s="6">
        <f>[2]Sheet1!H18</f>
        <v>0.64243143796920776</v>
      </c>
      <c r="I19" s="6">
        <f>[2]Sheet1!I18</f>
        <v>0</v>
      </c>
      <c r="J19" s="6">
        <f t="shared" si="2"/>
        <v>0.35756856203079224</v>
      </c>
      <c r="K19" s="7">
        <f>[2]Sheet1!D18</f>
        <v>2.6533141136169434</v>
      </c>
      <c r="M19" s="4">
        <f t="shared" si="6"/>
        <v>0.25127283617849655</v>
      </c>
      <c r="O19">
        <f>(1-H19)*C19</f>
        <v>300.00002354383469</v>
      </c>
      <c r="P19">
        <f t="shared" si="7"/>
        <v>0.35756856203079224</v>
      </c>
      <c r="Q19" s="5"/>
      <c r="R19" s="5"/>
    </row>
    <row r="20" spans="2:18" x14ac:dyDescent="0.25">
      <c r="B20" t="s">
        <v>8</v>
      </c>
      <c r="C20" s="5">
        <f>[2]Sheet1!C19</f>
        <v>319</v>
      </c>
      <c r="D20" s="1" t="str">
        <f t="shared" si="1"/>
        <v>(9.6%)</v>
      </c>
      <c r="E20" s="6">
        <f>[2]Sheet1!E19</f>
        <v>0</v>
      </c>
      <c r="F20" s="6">
        <f>[2]Sheet1!F19</f>
        <v>0</v>
      </c>
      <c r="G20" s="6">
        <f>[2]Sheet1!G19</f>
        <v>0</v>
      </c>
      <c r="H20" s="6">
        <f>[2]Sheet1!H19</f>
        <v>0.31347963213920593</v>
      </c>
      <c r="I20" s="6">
        <f>[2]Sheet1!I19</f>
        <v>0.68652039766311646</v>
      </c>
      <c r="J20" s="6">
        <f t="shared" si="2"/>
        <v>0.31347960233688354</v>
      </c>
      <c r="K20" s="7">
        <f>[2]Sheet1!D19</f>
        <v>0.89963161945343018</v>
      </c>
      <c r="M20" s="4">
        <f t="shared" si="6"/>
        <v>9.5537586103623839E-2</v>
      </c>
      <c r="O20">
        <f>(1-I20)*C20</f>
        <v>99.999993145465851</v>
      </c>
      <c r="P20">
        <f t="shared" si="7"/>
        <v>0.31347960233688354</v>
      </c>
      <c r="Q20" s="5"/>
      <c r="R20" s="5"/>
    </row>
    <row r="21" spans="2:18" x14ac:dyDescent="0.25">
      <c r="M21" s="4"/>
    </row>
    <row r="22" spans="2:18" x14ac:dyDescent="0.25">
      <c r="M22" s="4"/>
      <c r="Q22" s="5"/>
      <c r="R22" s="5"/>
    </row>
    <row r="23" spans="2:18" x14ac:dyDescent="0.25">
      <c r="M23" s="4"/>
    </row>
    <row r="24" spans="2:18" x14ac:dyDescent="0.25">
      <c r="M24" s="4"/>
    </row>
    <row r="25" spans="2:18" x14ac:dyDescent="0.25">
      <c r="M25" s="4"/>
    </row>
    <row r="26" spans="2:18" x14ac:dyDescent="0.25">
      <c r="M2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 4</vt:lpstr>
      <vt:lpstr>Table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Barclay</dc:creator>
  <cp:lastModifiedBy>Matthew Barclay</cp:lastModifiedBy>
  <dcterms:created xsi:type="dcterms:W3CDTF">2015-06-05T18:17:20Z</dcterms:created>
  <dcterms:modified xsi:type="dcterms:W3CDTF">2022-03-11T15:45:00Z</dcterms:modified>
</cp:coreProperties>
</file>