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30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8" sheetId="2" state="visible" r:id="rId3"/>
    <sheet name="Sheet7" sheetId="3" state="visible" r:id="rId4"/>
    <sheet name="Sheet5" sheetId="4" state="visible" r:id="rId5"/>
    <sheet name="Sheet4" sheetId="5" state="visible" r:id="rId6"/>
    <sheet name="Sheet2" sheetId="6" state="visible" r:id="rId7"/>
    <sheet name="Sheet3" sheetId="7" state="visible" r:id="rId8"/>
    <sheet name="percent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<sst xmlns="http://schemas.openxmlformats.org/spreadsheetml/2006/main" count="89" uniqueCount="54">
  <si>
    <t xml:space="preserve">acc9.8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</si>
  <si>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</si>
  <si>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</si>
  <si>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</si>
  <si>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</si>
  <si>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</si>
  <si>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</si>
  <si>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</si>
  <si>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</si>
  <si>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</si>
  <si>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</si>
  <si>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</si>
  <si>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</si>
  <si>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</si>
  <si>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</si>
  <si>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</si>
  <si>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</si>
  <si>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</si>
  <si>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</si>
  <si>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Straight</t>
  </si>
  <si>
    <t xml:space="preserve">means</t>
  </si>
  <si>
    <t xml:space="preserve">average</t>
  </si>
  <si>
    <t xml:space="preserve">ste of each participant (standard error)</t>
  </si>
  <si>
    <t xml:space="preserve">Up</t>
  </si>
  <si>
    <t xml:space="preserve">ste</t>
  </si>
  <si>
    <t xml:space="preserve">Down</t>
  </si>
  <si>
    <t xml:space="preserve">vis no distance</t>
  </si>
  <si>
    <t xml:space="preserve">up</t>
  </si>
  <si>
    <t xml:space="preserve">down</t>
  </si>
  <si>
    <t xml:space="preserve">standing</t>
  </si>
  <si>
    <t xml:space="preserve">Standing</t>
  </si>
  <si>
    <t xml:space="preserve">back</t>
  </si>
  <si>
    <t xml:space="preserve">***people don't undershot in standing to HU</t>
  </si>
  <si>
    <t xml:space="preserve">***people undershoot HD to standing</t>
  </si>
  <si>
    <t xml:space="preserve">***people undershoot more the target distance on HD</t>
  </si>
  <si>
    <t xml:space="preserve">***people undershoot a little more on HU than stnading</t>
  </si>
  <si>
    <t xml:space="preserve">straight</t>
  </si>
  <si>
    <t xml:space="preserve">s</t>
  </si>
  <si>
    <t xml:space="preserve">u</t>
  </si>
  <si>
    <t xml:space="preserve">d</t>
  </si>
  <si>
    <t xml:space="preserve">se</t>
  </si>
  <si>
    <t xml:space="preserve">exp1</t>
  </si>
  <si>
    <t xml:space="preserve">mean</t>
  </si>
  <si>
    <t xml:space="preserve">wse</t>
  </si>
  <si>
    <t xml:space="preserve">actual se</t>
  </si>
  <si>
    <t xml:space="preserve">difference</t>
  </si>
  <si>
    <t xml:space="preserve">exp1-ex2</t>
  </si>
  <si>
    <t xml:space="preserve">head</t>
  </si>
  <si>
    <t xml:space="preserve">body</t>
  </si>
  <si>
    <t xml:space="preserve">stomach</t>
  </si>
  <si>
    <t xml:space="preserve">Looks smaller by how many meters?</t>
  </si>
  <si>
    <t xml:space="preserve">%smaller</t>
  </si>
  <si>
    <t xml:space="preserve">median</t>
  </si>
  <si>
    <t xml:space="preserve">std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</si>
</sst>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9"/>
      <color rgb="FF595959"/>
      <name val="Calibri"/>
      <family val="2"/>
    </font>
    <font>
      <sz val="18"/>
      <color rgb="FF595959"/>
      <name val="Calibri"/>
      <family val="2"/>
    </font>
    <font>
      <sz val="14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5B9BD5"/>
      <rgbColor rgb="FFAFABAB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"Standing"</c:f>
              <c:strCache>
                <c:ptCount val="1"/>
                <c:pt idx="0">
                  <c:v>Standing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Sheet8!$A$24</c:f>
                <c:numCache>
                  <c:formatCode>General</c:formatCode>
                  <c:ptCount val="1"/>
                  <c:pt idx="0">
                    <c:v>4.25651042746893</c:v>
                  </c:pt>
                </c:numCache>
              </c:numRef>
            </c:plus>
            <c:minus>
              <c:numRef>
                <c:f>Sheet8!$A$24</c:f>
                <c:numCache>
                  <c:formatCode>General</c:formatCode>
                  <c:ptCount val="1"/>
                  <c:pt idx="0">
                    <c:v>4.25651042746893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Sheet8!$A$22</c:f>
              <c:numCache>
                <c:formatCode>General</c:formatCode>
                <c:ptCount val="1"/>
                <c:pt idx="0">
                  <c:v>55.1946191563046</c:v>
                </c:pt>
              </c:numCache>
            </c:numRef>
          </c:val>
        </c:ser>
        <c:ser>
          <c:idx val="1"/>
          <c:order val="1"/>
          <c:tx>
            <c:strRef>
              <c:f>"Up"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Sheet8!$G$23</c:f>
                <c:numCache>
                  <c:formatCode>General</c:formatCode>
                  <c:ptCount val="1"/>
                  <c:pt idx="0">
                    <c:v>3.80770755031712</c:v>
                  </c:pt>
                </c:numCache>
              </c:numRef>
            </c:plus>
            <c:minus>
              <c:numRef>
                <c:f>Sheet8!$G$23</c:f>
                <c:numCache>
                  <c:formatCode>General</c:formatCode>
                  <c:ptCount val="1"/>
                  <c:pt idx="0">
                    <c:v>3.80770755031712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Sheet8!$G$21</c:f>
              <c:numCache>
                <c:formatCode>General</c:formatCode>
                <c:ptCount val="1"/>
                <c:pt idx="0">
                  <c:v>52.7801102823457</c:v>
                </c:pt>
              </c:numCache>
            </c:numRef>
          </c:val>
        </c:ser>
        <c:ser>
          <c:idx val="2"/>
          <c:order val="2"/>
          <c:tx>
            <c:strRef>
              <c:f>"Down"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Sheet8!$M$23</c:f>
                <c:numCache>
                  <c:formatCode>General</c:formatCode>
                  <c:ptCount val="1"/>
                  <c:pt idx="0">
                    <c:v>3.71272009156939</c:v>
                  </c:pt>
                </c:numCache>
              </c:numRef>
            </c:plus>
            <c:minus>
              <c:numRef>
                <c:f>Sheet8!$M$23</c:f>
                <c:numCache>
                  <c:formatCode>General</c:formatCode>
                  <c:ptCount val="1"/>
                  <c:pt idx="0">
                    <c:v>3.71272009156939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Sheet8!$M$21</c:f>
              <c:numCache>
                <c:formatCode>General</c:formatCode>
                <c:ptCount val="1"/>
                <c:pt idx="0">
                  <c:v>49.161946204321</c:v>
                </c:pt>
              </c:numCache>
            </c:numRef>
          </c:val>
        </c:ser>
        <c:gapWidth val="219"/>
        <c:overlap val="-27"/>
        <c:axId val="69516623"/>
        <c:axId val="69553859"/>
      </c:barChart>
      <c:catAx>
        <c:axId val="6951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553859"/>
        <c:crosses val="autoZero"/>
        <c:auto val="1"/>
        <c:lblAlgn val="ctr"/>
        <c:lblOffset val="100"/>
        <c:noMultiLvlLbl val="0"/>
      </c:catAx>
      <c:valAx>
        <c:axId val="6955385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51662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800" spc="-1" strike="noStrike">
                <a:solidFill>
                  <a:srgbClr val="595959"/>
                </a:solidFill>
                <a:latin typeface="Calibri"/>
              </a:rPr>
              <a:t>Distance Traveled for Each Condition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"Straight"</c:f>
              <c:strCache>
                <c:ptCount val="1"/>
                <c:pt idx="0">
                  <c:v>Straight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Sheet2!$A$9:$A$13</c:f>
                <c:numCache>
                  <c:formatCode>General</c:formatCode>
                  <c:ptCount val="5"/>
                  <c:pt idx="0">
                    <c:v>1.50441651193491</c:v>
                  </c:pt>
                  <c:pt idx="1">
                    <c:v>2.51270194449417</c:v>
                  </c:pt>
                  <c:pt idx="2">
                    <c:v>3.85721514123172</c:v>
                  </c:pt>
                  <c:pt idx="3">
                    <c:v>5.57379367517685</c:v>
                  </c:pt>
                  <c:pt idx="4">
                    <c:v>8.40627857494969</c:v>
                  </c:pt>
                </c:numCache>
              </c:numRef>
            </c:plus>
            <c:minus>
              <c:numRef>
                <c:f>Sheet2!$A$9:$A$13</c:f>
                <c:numCache>
                  <c:formatCode>General</c:formatCode>
                  <c:ptCount val="5"/>
                  <c:pt idx="0">
                    <c:v>1.50441651193491</c:v>
                  </c:pt>
                  <c:pt idx="1">
                    <c:v>2.51270194449417</c:v>
                  </c:pt>
                  <c:pt idx="2">
                    <c:v>3.85721514123172</c:v>
                  </c:pt>
                  <c:pt idx="3">
                    <c:v>5.57379367517685</c:v>
                  </c:pt>
                  <c:pt idx="4">
                    <c:v>8.40627857494969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Sheet2!$A$3:$A$7</c:f>
              <c:numCache>
                <c:formatCode>General</c:formatCode>
                <c:ptCount val="5"/>
                <c:pt idx="0">
                  <c:v>12.364045217284</c:v>
                </c:pt>
                <c:pt idx="1">
                  <c:v>25.5484518518519</c:v>
                </c:pt>
                <c:pt idx="2">
                  <c:v>50.6750014320988</c:v>
                </c:pt>
                <c:pt idx="3">
                  <c:v>78.0138608271605</c:v>
                </c:pt>
                <c:pt idx="4">
                  <c:v>107.035207388889</c:v>
                </c:pt>
              </c:numCache>
            </c:numRef>
          </c:val>
        </c:ser>
        <c:ser>
          <c:idx val="1"/>
          <c:order val="1"/>
          <c:tx>
            <c:strRef>
              <c:f>"Up"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Sheet2!$B$9:$B$13</c:f>
                <c:numCache>
                  <c:formatCode>General</c:formatCode>
                  <c:ptCount val="5"/>
                  <c:pt idx="0">
                    <c:v>0.996698272260132</c:v>
                  </c:pt>
                  <c:pt idx="1">
                    <c:v>1.79827751655469</c:v>
                  </c:pt>
                  <c:pt idx="2">
                    <c:v>3.43748978012283</c:v>
                  </c:pt>
                  <c:pt idx="3">
                    <c:v>4.22744454261864</c:v>
                  </c:pt>
                  <c:pt idx="4">
                    <c:v>6.12318609873634</c:v>
                  </c:pt>
                </c:numCache>
              </c:numRef>
            </c:plus>
            <c:minus>
              <c:numRef>
                <c:f>Sheet2!$B$9:$B$13</c:f>
                <c:numCache>
                  <c:formatCode>General</c:formatCode>
                  <c:ptCount val="5"/>
                  <c:pt idx="0">
                    <c:v>0.996698272260132</c:v>
                  </c:pt>
                  <c:pt idx="1">
                    <c:v>1.79827751655469</c:v>
                  </c:pt>
                  <c:pt idx="2">
                    <c:v>3.43748978012283</c:v>
                  </c:pt>
                  <c:pt idx="3">
                    <c:v>4.22744454261864</c:v>
                  </c:pt>
                  <c:pt idx="4">
                    <c:v>6.12318609873634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Sheet2!$B$3:$B$7</c:f>
              <c:numCache>
                <c:formatCode>General</c:formatCode>
                <c:ptCount val="5"/>
                <c:pt idx="0">
                  <c:v>12.445920387037</c:v>
                </c:pt>
                <c:pt idx="1">
                  <c:v>24.971146962963</c:v>
                </c:pt>
                <c:pt idx="2">
                  <c:v>50.4562399691358</c:v>
                </c:pt>
                <c:pt idx="3">
                  <c:v>74.7930531111111</c:v>
                </c:pt>
                <c:pt idx="4">
                  <c:v>101.234190981482</c:v>
                </c:pt>
              </c:numCache>
            </c:numRef>
          </c:val>
        </c:ser>
        <c:ser>
          <c:idx val="2"/>
          <c:order val="2"/>
          <c:tx>
            <c:strRef>
              <c:f>"Down"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Sheet2!$C$9:$C$13</c:f>
                <c:numCache>
                  <c:formatCode>General</c:formatCode>
                  <c:ptCount val="5"/>
                  <c:pt idx="0">
                    <c:v>1.18439492129508</c:v>
                  </c:pt>
                  <c:pt idx="1">
                    <c:v>2.00796850827044</c:v>
                  </c:pt>
                  <c:pt idx="2">
                    <c:v>4.00689248581383</c:v>
                  </c:pt>
                  <c:pt idx="3">
                    <c:v>4.70091896710992</c:v>
                  </c:pt>
                  <c:pt idx="4">
                    <c:v>5.74118718532568</c:v>
                  </c:pt>
                </c:numCache>
              </c:numRef>
            </c:plus>
            <c:minus>
              <c:numRef>
                <c:f>Sheet2!$C$9:$C$13</c:f>
                <c:numCache>
                  <c:formatCode>General</c:formatCode>
                  <c:ptCount val="5"/>
                  <c:pt idx="0">
                    <c:v>1.18439492129508</c:v>
                  </c:pt>
                  <c:pt idx="1">
                    <c:v>2.00796850827044</c:v>
                  </c:pt>
                  <c:pt idx="2">
                    <c:v>4.00689248581383</c:v>
                  </c:pt>
                  <c:pt idx="3">
                    <c:v>4.70091896710992</c:v>
                  </c:pt>
                  <c:pt idx="4">
                    <c:v>5.74118718532568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Sheet2!$C$3:$C$7</c:f>
              <c:numCache>
                <c:formatCode>General</c:formatCode>
                <c:ptCount val="5"/>
                <c:pt idx="0">
                  <c:v>9.95636507716049</c:v>
                </c:pt>
                <c:pt idx="1">
                  <c:v>21.9417963333333</c:v>
                </c:pt>
                <c:pt idx="2">
                  <c:v>47.9541652407408</c:v>
                </c:pt>
                <c:pt idx="3">
                  <c:v>71.4451847098766</c:v>
                </c:pt>
                <c:pt idx="4">
                  <c:v>94.5122196604938</c:v>
                </c:pt>
              </c:numCache>
            </c:numRef>
          </c:val>
        </c:ser>
        <c:gapWidth val="219"/>
        <c:overlap val="-27"/>
        <c:axId val="67158684"/>
        <c:axId val="37171313"/>
      </c:barChart>
      <c:catAx>
        <c:axId val="671586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171313"/>
        <c:crosses val="autoZero"/>
        <c:auto val="1"/>
        <c:lblAlgn val="ctr"/>
        <c:lblOffset val="100"/>
        <c:noMultiLvlLbl val="0"/>
      </c:catAx>
      <c:valAx>
        <c:axId val="3717131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CA" sz="1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CA" sz="1400" spc="-1" strike="noStrike">
                    <a:solidFill>
                      <a:srgbClr val="595959"/>
                    </a:solidFill>
                    <a:latin typeface="Calibri"/>
                  </a:rPr>
                  <a:t>Actual Distance Traveled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15868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800" spc="-1" strike="noStrike">
                <a:solidFill>
                  <a:srgbClr val="595959"/>
                </a:solidFill>
                <a:latin typeface="Calibri"/>
              </a:rPr>
              <a:t>Distance Traveled for Each Condition, WS 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"Straight"</c:f>
              <c:strCache>
                <c:ptCount val="1"/>
                <c:pt idx="0">
                  <c:v>Straight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Sheet2!$A$15:$A$19</c:f>
                <c:numCache>
                  <c:formatCode>General</c:formatCode>
                  <c:ptCount val="5"/>
                  <c:pt idx="0">
                    <c:v>0.734752608291057</c:v>
                  </c:pt>
                  <c:pt idx="1">
                    <c:v>1.69422337539773</c:v>
                  </c:pt>
                  <c:pt idx="2">
                    <c:v>2.34602659060298</c:v>
                  </c:pt>
                  <c:pt idx="3">
                    <c:v>3.70893743755586</c:v>
                  </c:pt>
                  <c:pt idx="4">
                    <c:v>5.66977653957964</c:v>
                  </c:pt>
                </c:numCache>
              </c:numRef>
            </c:plus>
            <c:minus>
              <c:numRef>
                <c:f>Sheet2!$A$15:$A$19</c:f>
                <c:numCache>
                  <c:formatCode>General</c:formatCode>
                  <c:ptCount val="5"/>
                  <c:pt idx="0">
                    <c:v>0.734752608291057</c:v>
                  </c:pt>
                  <c:pt idx="1">
                    <c:v>1.69422337539773</c:v>
                  </c:pt>
                  <c:pt idx="2">
                    <c:v>2.34602659060298</c:v>
                  </c:pt>
                  <c:pt idx="3">
                    <c:v>3.70893743755586</c:v>
                  </c:pt>
                  <c:pt idx="4">
                    <c:v>5.66977653957964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Sheet2!$A$3:$A$7</c:f>
              <c:numCache>
                <c:formatCode>General</c:formatCode>
                <c:ptCount val="5"/>
                <c:pt idx="0">
                  <c:v>12.364045217284</c:v>
                </c:pt>
                <c:pt idx="1">
                  <c:v>25.5484518518519</c:v>
                </c:pt>
                <c:pt idx="2">
                  <c:v>50.6750014320988</c:v>
                </c:pt>
                <c:pt idx="3">
                  <c:v>78.0138608271605</c:v>
                </c:pt>
                <c:pt idx="4">
                  <c:v>107.035207388889</c:v>
                </c:pt>
              </c:numCache>
            </c:numRef>
          </c:val>
        </c:ser>
        <c:ser>
          <c:idx val="1"/>
          <c:order val="1"/>
          <c:tx>
            <c:strRef>
              <c:f>"Up"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Sheet2!$B$15:$B$19</c:f>
                <c:numCache>
                  <c:formatCode>General</c:formatCode>
                  <c:ptCount val="5"/>
                  <c:pt idx="0">
                    <c:v>0.803283235063052</c:v>
                  </c:pt>
                  <c:pt idx="1">
                    <c:v>1.35726802341617</c:v>
                  </c:pt>
                  <c:pt idx="2">
                    <c:v>2.72237814422589</c:v>
                  </c:pt>
                  <c:pt idx="3">
                    <c:v>3.57378631973184</c:v>
                  </c:pt>
                  <c:pt idx="4">
                    <c:v>4.44449648485639</c:v>
                  </c:pt>
                </c:numCache>
              </c:numRef>
            </c:plus>
            <c:minus>
              <c:numRef>
                <c:f>Sheet2!$B$15:$B$19</c:f>
                <c:numCache>
                  <c:formatCode>General</c:formatCode>
                  <c:ptCount val="5"/>
                  <c:pt idx="0">
                    <c:v>0.803283235063052</c:v>
                  </c:pt>
                  <c:pt idx="1">
                    <c:v>1.35726802341617</c:v>
                  </c:pt>
                  <c:pt idx="2">
                    <c:v>2.72237814422589</c:v>
                  </c:pt>
                  <c:pt idx="3">
                    <c:v>3.57378631973184</c:v>
                  </c:pt>
                  <c:pt idx="4">
                    <c:v>4.44449648485639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Sheet2!$B$3:$B$7</c:f>
              <c:numCache>
                <c:formatCode>General</c:formatCode>
                <c:ptCount val="5"/>
                <c:pt idx="0">
                  <c:v>12.445920387037</c:v>
                </c:pt>
                <c:pt idx="1">
                  <c:v>24.971146962963</c:v>
                </c:pt>
                <c:pt idx="2">
                  <c:v>50.4562399691358</c:v>
                </c:pt>
                <c:pt idx="3">
                  <c:v>74.7930531111111</c:v>
                </c:pt>
                <c:pt idx="4">
                  <c:v>101.234190981482</c:v>
                </c:pt>
              </c:numCache>
            </c:numRef>
          </c:val>
        </c:ser>
        <c:ser>
          <c:idx val="2"/>
          <c:order val="2"/>
          <c:tx>
            <c:strRef>
              <c:f>"Down"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Sheet2!$C$15:$C$19</c:f>
                <c:numCache>
                  <c:formatCode>General</c:formatCode>
                  <c:ptCount val="5"/>
                  <c:pt idx="0">
                    <c:v>0.6897807422297</c:v>
                  </c:pt>
                  <c:pt idx="1">
                    <c:v>1.36962677933982</c:v>
                  </c:pt>
                  <c:pt idx="2">
                    <c:v>2.51610998248207</c:v>
                  </c:pt>
                  <c:pt idx="3">
                    <c:v>2.66221322228169</c:v>
                  </c:pt>
                  <c:pt idx="4">
                    <c:v>3.88630669550232</c:v>
                  </c:pt>
                </c:numCache>
              </c:numRef>
            </c:plus>
            <c:minus>
              <c:numRef>
                <c:f>Sheet2!$C$15:$C$19</c:f>
                <c:numCache>
                  <c:formatCode>General</c:formatCode>
                  <c:ptCount val="5"/>
                  <c:pt idx="0">
                    <c:v>0.6897807422297</c:v>
                  </c:pt>
                  <c:pt idx="1">
                    <c:v>1.36962677933982</c:v>
                  </c:pt>
                  <c:pt idx="2">
                    <c:v>2.51610998248207</c:v>
                  </c:pt>
                  <c:pt idx="3">
                    <c:v>2.66221322228169</c:v>
                  </c:pt>
                  <c:pt idx="4">
                    <c:v>3.88630669550232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Sheet2!$C$3:$C$7</c:f>
              <c:numCache>
                <c:formatCode>General</c:formatCode>
                <c:ptCount val="5"/>
                <c:pt idx="0">
                  <c:v>9.95636507716049</c:v>
                </c:pt>
                <c:pt idx="1">
                  <c:v>21.9417963333333</c:v>
                </c:pt>
                <c:pt idx="2">
                  <c:v>47.9541652407408</c:v>
                </c:pt>
                <c:pt idx="3">
                  <c:v>71.4451847098766</c:v>
                </c:pt>
                <c:pt idx="4">
                  <c:v>94.5122196604938</c:v>
                </c:pt>
              </c:numCache>
            </c:numRef>
          </c:val>
        </c:ser>
        <c:gapWidth val="219"/>
        <c:overlap val="-27"/>
        <c:axId val="90034241"/>
        <c:axId val="61289199"/>
      </c:barChart>
      <c:catAx>
        <c:axId val="900342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289199"/>
        <c:crosses val="autoZero"/>
        <c:auto val="1"/>
        <c:lblAlgn val="ctr"/>
        <c:lblOffset val="100"/>
        <c:noMultiLvlLbl val="0"/>
      </c:catAx>
      <c:valAx>
        <c:axId val="612891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CA" sz="1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CA" sz="1400" spc="-1" strike="noStrike">
                    <a:solidFill>
                      <a:srgbClr val="595959"/>
                    </a:solidFill>
                    <a:latin typeface="Calibri"/>
                  </a:rPr>
                  <a:t>Actual Distance Traveled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03424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WSE Exp2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"standing"</c:f>
              <c:strCache>
                <c:ptCount val="1"/>
                <c:pt idx="0">
                  <c:v>standing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Sheet2!$A$33</c:f>
                <c:numCache>
                  <c:formatCode>General</c:formatCode>
                  <c:ptCount val="1"/>
                  <c:pt idx="0">
                    <c:v>2.83074331028545</c:v>
                  </c:pt>
                </c:numCache>
              </c:numRef>
            </c:plus>
            <c:minus>
              <c:numRef>
                <c:f>Sheet2!$A$33</c:f>
                <c:numCache>
                  <c:formatCode>General</c:formatCode>
                  <c:ptCount val="1"/>
                  <c:pt idx="0">
                    <c:v>2.83074331028545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Sheet2!$A$32</c:f>
              <c:numCache>
                <c:formatCode>General</c:formatCode>
                <c:ptCount val="1"/>
                <c:pt idx="0">
                  <c:v>54.7273133434568</c:v>
                </c:pt>
              </c:numCache>
            </c:numRef>
          </c:val>
        </c:ser>
        <c:ser>
          <c:idx val="1"/>
          <c:order val="1"/>
          <c:tx>
            <c:strRef>
              <c:f>"up"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Sheet2!$B$33</c:f>
                <c:numCache>
                  <c:formatCode>General</c:formatCode>
                  <c:ptCount val="1"/>
                  <c:pt idx="0">
                    <c:v>2.58024244145867</c:v>
                  </c:pt>
                </c:numCache>
              </c:numRef>
            </c:plus>
            <c:minus>
              <c:numRef>
                <c:f>Sheet2!$B$33</c:f>
                <c:numCache>
                  <c:formatCode>General</c:formatCode>
                  <c:ptCount val="1"/>
                  <c:pt idx="0">
                    <c:v>2.58024244145867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Sheet2!$B$32</c:f>
              <c:numCache>
                <c:formatCode>General</c:formatCode>
                <c:ptCount val="1"/>
                <c:pt idx="0">
                  <c:v>52.7801102823457</c:v>
                </c:pt>
              </c:numCache>
            </c:numRef>
          </c:val>
        </c:ser>
        <c:ser>
          <c:idx val="2"/>
          <c:order val="2"/>
          <c:tx>
            <c:strRef>
              <c:f>"down"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Sheet2!$C$33</c:f>
                <c:numCache>
                  <c:formatCode>General</c:formatCode>
                  <c:ptCount val="1"/>
                  <c:pt idx="0">
                    <c:v>2.22480748436712</c:v>
                  </c:pt>
                </c:numCache>
              </c:numRef>
            </c:plus>
            <c:minus>
              <c:numRef>
                <c:f>Sheet2!$C$33</c:f>
                <c:numCache>
                  <c:formatCode>General</c:formatCode>
                  <c:ptCount val="1"/>
                  <c:pt idx="0">
                    <c:v>2.22480748436712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Sheet2!$C$32</c:f>
              <c:numCache>
                <c:formatCode>General</c:formatCode>
                <c:ptCount val="1"/>
                <c:pt idx="0">
                  <c:v>49.161946204321</c:v>
                </c:pt>
              </c:numCache>
            </c:numRef>
          </c:val>
        </c:ser>
        <c:gapWidth val="219"/>
        <c:overlap val="-27"/>
        <c:axId val="64925430"/>
        <c:axId val="59865443"/>
      </c:barChart>
      <c:catAx>
        <c:axId val="649254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865443"/>
        <c:crosses val="autoZero"/>
        <c:auto val="1"/>
        <c:lblAlgn val="ctr"/>
        <c:lblOffset val="100"/>
        <c:noMultiLvlLbl val="0"/>
      </c:catAx>
      <c:valAx>
        <c:axId val="59865443"/>
        <c:scaling>
          <c:orientation val="minMax"/>
          <c:max val="65"/>
          <c:min val="4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92543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WSE exp1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"standing"</c:f>
              <c:strCache>
                <c:ptCount val="1"/>
                <c:pt idx="0">
                  <c:v>standing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Sheet2!$O$21</c:f>
                <c:numCache>
                  <c:formatCode>General</c:formatCode>
                  <c:ptCount val="1"/>
                  <c:pt idx="0">
                    <c:v>3.15792521381385</c:v>
                  </c:pt>
                </c:numCache>
              </c:numRef>
            </c:plus>
            <c:minus>
              <c:numRef>
                <c:f>Sheet2!$O$21</c:f>
                <c:numCache>
                  <c:formatCode>General</c:formatCode>
                  <c:ptCount val="1"/>
                  <c:pt idx="0">
                    <c:v>3.15792521381385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Sheet2!$O$20</c:f>
              <c:numCache>
                <c:formatCode>General</c:formatCode>
                <c:ptCount val="1"/>
                <c:pt idx="0">
                  <c:v>58.6318891643827</c:v>
                </c:pt>
              </c:numCache>
            </c:numRef>
          </c:val>
        </c:ser>
        <c:ser>
          <c:idx val="1"/>
          <c:order val="1"/>
          <c:tx>
            <c:strRef>
              <c:f>"up"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Sheet2!$P$21</c:f>
                <c:numCache>
                  <c:formatCode>General</c:formatCode>
                  <c:ptCount val="1"/>
                  <c:pt idx="0">
                    <c:v>2.36160302158133</c:v>
                  </c:pt>
                </c:numCache>
              </c:numRef>
            </c:plus>
            <c:minus>
              <c:numRef>
                <c:f>Sheet2!$P$21</c:f>
                <c:numCache>
                  <c:formatCode>General</c:formatCode>
                  <c:ptCount val="1"/>
                  <c:pt idx="0">
                    <c:v>2.36160302158133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Sheet2!$P$20</c:f>
              <c:numCache>
                <c:formatCode>General</c:formatCode>
                <c:ptCount val="1"/>
                <c:pt idx="0">
                  <c:v>50.4821879576543</c:v>
                </c:pt>
              </c:numCache>
            </c:numRef>
          </c:val>
        </c:ser>
        <c:ser>
          <c:idx val="2"/>
          <c:order val="2"/>
          <c:tx>
            <c:strRef>
              <c:f>"down"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Sheet2!$Q$21</c:f>
                <c:numCache>
                  <c:formatCode>General</c:formatCode>
                  <c:ptCount val="1"/>
                  <c:pt idx="0">
                    <c:v>2.53225525458868</c:v>
                  </c:pt>
                </c:numCache>
              </c:numRef>
            </c:plus>
            <c:minus>
              <c:numRef>
                <c:f>Sheet2!$Q$21</c:f>
                <c:numCache>
                  <c:formatCode>General</c:formatCode>
                  <c:ptCount val="1"/>
                  <c:pt idx="0">
                    <c:v>2.53225525458868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Sheet2!$Q$20</c:f>
              <c:numCache>
                <c:formatCode>General</c:formatCode>
                <c:ptCount val="1"/>
                <c:pt idx="0">
                  <c:v>51.4636648185494</c:v>
                </c:pt>
              </c:numCache>
            </c:numRef>
          </c:val>
        </c:ser>
        <c:gapWidth val="219"/>
        <c:overlap val="-27"/>
        <c:axId val="7575631"/>
        <c:axId val="46081233"/>
      </c:barChart>
      <c:catAx>
        <c:axId val="75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081233"/>
        <c:crosses val="autoZero"/>
        <c:auto val="1"/>
        <c:lblAlgn val="ctr"/>
        <c:lblOffset val="100"/>
        <c:noMultiLvlLbl val="0"/>
      </c:catAx>
      <c:valAx>
        <c:axId val="46081233"/>
        <c:scaling>
          <c:orientation val="minMax"/>
          <c:max val="65"/>
          <c:min val="4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7563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ASE Exp2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"standing"</c:f>
              <c:strCache>
                <c:ptCount val="1"/>
                <c:pt idx="0">
                  <c:v>standing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Sheet2!$A$34</c:f>
                <c:numCache>
                  <c:formatCode>General</c:formatCode>
                  <c:ptCount val="1"/>
                  <c:pt idx="0">
                    <c:v>4.23452592126458</c:v>
                  </c:pt>
                </c:numCache>
              </c:numRef>
            </c:plus>
            <c:minus>
              <c:numRef>
                <c:f>Sheet2!$A$34</c:f>
                <c:numCache>
                  <c:formatCode>General</c:formatCode>
                  <c:ptCount val="1"/>
                  <c:pt idx="0">
                    <c:v>4.23452592126458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Sheet2!$A$32</c:f>
              <c:numCache>
                <c:formatCode>General</c:formatCode>
                <c:ptCount val="1"/>
                <c:pt idx="0">
                  <c:v>54.7273133434568</c:v>
                </c:pt>
              </c:numCache>
            </c:numRef>
          </c:val>
        </c:ser>
        <c:ser>
          <c:idx val="1"/>
          <c:order val="1"/>
          <c:tx>
            <c:strRef>
              <c:f>"up"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Sheet2!$B$34</c:f>
                <c:numCache>
                  <c:formatCode>General</c:formatCode>
                  <c:ptCount val="1"/>
                  <c:pt idx="0">
                    <c:v>3.7864945298287</c:v>
                  </c:pt>
                </c:numCache>
              </c:numRef>
            </c:plus>
            <c:minus>
              <c:numRef>
                <c:f>Sheet2!$B$34</c:f>
                <c:numCache>
                  <c:formatCode>General</c:formatCode>
                  <c:ptCount val="1"/>
                  <c:pt idx="0">
                    <c:v>3.7864945298287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Sheet2!$B$32</c:f>
              <c:numCache>
                <c:formatCode>General</c:formatCode>
                <c:ptCount val="1"/>
                <c:pt idx="0">
                  <c:v>52.7801102823457</c:v>
                </c:pt>
              </c:numCache>
            </c:numRef>
          </c:val>
        </c:ser>
        <c:ser>
          <c:idx val="2"/>
          <c:order val="2"/>
          <c:tx>
            <c:strRef>
              <c:f>"down"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Sheet2!$C$34</c:f>
                <c:numCache>
                  <c:formatCode>General</c:formatCode>
                  <c:ptCount val="1"/>
                  <c:pt idx="0">
                    <c:v>3.6920362532416</c:v>
                  </c:pt>
                </c:numCache>
              </c:numRef>
            </c:plus>
            <c:minus>
              <c:numRef>
                <c:f>Sheet2!$C$34</c:f>
                <c:numCache>
                  <c:formatCode>General</c:formatCode>
                  <c:ptCount val="1"/>
                  <c:pt idx="0">
                    <c:v>3.6920362532416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Sheet2!$C$32</c:f>
              <c:numCache>
                <c:formatCode>General</c:formatCode>
                <c:ptCount val="1"/>
                <c:pt idx="0">
                  <c:v>49.161946204321</c:v>
                </c:pt>
              </c:numCache>
            </c:numRef>
          </c:val>
        </c:ser>
        <c:gapWidth val="219"/>
        <c:overlap val="-27"/>
        <c:axId val="84435577"/>
        <c:axId val="8441108"/>
      </c:barChart>
      <c:catAx>
        <c:axId val="844355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41108"/>
        <c:crosses val="autoZero"/>
        <c:auto val="1"/>
        <c:lblAlgn val="ctr"/>
        <c:lblOffset val="100"/>
        <c:noMultiLvlLbl val="0"/>
      </c:catAx>
      <c:valAx>
        <c:axId val="8441108"/>
        <c:scaling>
          <c:orientation val="minMax"/>
          <c:max val="65"/>
          <c:min val="4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43557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ASE exp1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"standing"</c:f>
              <c:strCache>
                <c:ptCount val="1"/>
                <c:pt idx="0">
                  <c:v>standing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Sheet2!$O$22</c:f>
                <c:numCache>
                  <c:formatCode>General</c:formatCode>
                  <c:ptCount val="1"/>
                  <c:pt idx="0">
                    <c:v>4.67087410520142</c:v>
                  </c:pt>
                </c:numCache>
              </c:numRef>
            </c:plus>
            <c:minus>
              <c:numRef>
                <c:f>Sheet2!$O$22</c:f>
                <c:numCache>
                  <c:formatCode>General</c:formatCode>
                  <c:ptCount val="1"/>
                  <c:pt idx="0">
                    <c:v>4.67087410520142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Sheet2!$O$20</c:f>
              <c:numCache>
                <c:formatCode>General</c:formatCode>
                <c:ptCount val="1"/>
                <c:pt idx="0">
                  <c:v>58.6318891643827</c:v>
                </c:pt>
              </c:numCache>
            </c:numRef>
          </c:val>
        </c:ser>
        <c:ser>
          <c:idx val="1"/>
          <c:order val="1"/>
          <c:tx>
            <c:strRef>
              <c:f>"up"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Sheet2!$P$22</c:f>
                <c:numCache>
                  <c:formatCode>General</c:formatCode>
                  <c:ptCount val="1"/>
                  <c:pt idx="0">
                    <c:v>3.73154581490528</c:v>
                  </c:pt>
                </c:numCache>
              </c:numRef>
            </c:plus>
            <c:minus>
              <c:numRef>
                <c:f>Sheet2!$P$22</c:f>
                <c:numCache>
                  <c:formatCode>General</c:formatCode>
                  <c:ptCount val="1"/>
                  <c:pt idx="0">
                    <c:v>3.73154581490528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Sheet2!$P$20</c:f>
              <c:numCache>
                <c:formatCode>General</c:formatCode>
                <c:ptCount val="1"/>
                <c:pt idx="0">
                  <c:v>50.4821879576543</c:v>
                </c:pt>
              </c:numCache>
            </c:numRef>
          </c:val>
        </c:ser>
        <c:ser>
          <c:idx val="2"/>
          <c:order val="2"/>
          <c:tx>
            <c:strRef>
              <c:f>"down"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Sheet2!$Q$22</c:f>
                <c:numCache>
                  <c:formatCode>General</c:formatCode>
                  <c:ptCount val="1"/>
                  <c:pt idx="0">
                    <c:v>4.13410711545282</c:v>
                  </c:pt>
                </c:numCache>
              </c:numRef>
            </c:plus>
            <c:minus>
              <c:numRef>
                <c:f>Sheet2!$Q$22</c:f>
                <c:numCache>
                  <c:formatCode>General</c:formatCode>
                  <c:ptCount val="1"/>
                  <c:pt idx="0">
                    <c:v>4.13410711545282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Sheet2!$Q$20</c:f>
              <c:numCache>
                <c:formatCode>General</c:formatCode>
                <c:ptCount val="1"/>
                <c:pt idx="0">
                  <c:v>51.4636648185494</c:v>
                </c:pt>
              </c:numCache>
            </c:numRef>
          </c:val>
        </c:ser>
        <c:gapWidth val="219"/>
        <c:overlap val="-27"/>
        <c:axId val="62103170"/>
        <c:axId val="35946837"/>
      </c:barChart>
      <c:catAx>
        <c:axId val="621031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946837"/>
        <c:crosses val="autoZero"/>
        <c:auto val="1"/>
        <c:lblAlgn val="ctr"/>
        <c:lblOffset val="100"/>
        <c:noMultiLvlLbl val="0"/>
      </c:catAx>
      <c:valAx>
        <c:axId val="35946837"/>
        <c:scaling>
          <c:orientation val="minMax"/>
          <c:min val="4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10317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WSE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"exp1"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Sheet2!$O$21:$Q$21</c:f>
                <c:numCache>
                  <c:formatCode>General</c:formatCode>
                  <c:ptCount val="3"/>
                  <c:pt idx="0">
                    <c:v>3.15792521381385</c:v>
                  </c:pt>
                  <c:pt idx="1">
                    <c:v>2.36160302158133</c:v>
                  </c:pt>
                  <c:pt idx="2">
                    <c:v>2.53225525458868</c:v>
                  </c:pt>
                </c:numCache>
              </c:numRef>
            </c:plus>
            <c:minus>
              <c:numRef>
                <c:f>Sheet2!$O$21:$Q$21</c:f>
                <c:numCache>
                  <c:formatCode>General</c:formatCode>
                  <c:ptCount val="3"/>
                  <c:pt idx="0">
                    <c:v>3.15792521381385</c:v>
                  </c:pt>
                  <c:pt idx="1">
                    <c:v>2.36160302158133</c:v>
                  </c:pt>
                  <c:pt idx="2">
                    <c:v>2.53225525458868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Sheet2!$O$20:$Q$20</c:f>
              <c:numCache>
                <c:formatCode>General</c:formatCode>
                <c:ptCount val="3"/>
                <c:pt idx="0">
                  <c:v>58.6318891643827</c:v>
                </c:pt>
                <c:pt idx="1">
                  <c:v>50.4821879576543</c:v>
                </c:pt>
                <c:pt idx="2">
                  <c:v>51.4636648185494</c:v>
                </c:pt>
              </c:numCache>
            </c:numRef>
          </c:val>
        </c:ser>
        <c:ser>
          <c:idx val="1"/>
          <c:order val="1"/>
          <c:tx>
            <c:strRef>
              <c:f>"exp2"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Sheet2!$A$33:$C$33</c:f>
                <c:numCache>
                  <c:formatCode>General</c:formatCode>
                  <c:ptCount val="3"/>
                  <c:pt idx="0">
                    <c:v>2.83074331028545</c:v>
                  </c:pt>
                  <c:pt idx="1">
                    <c:v>2.58024244145867</c:v>
                  </c:pt>
                  <c:pt idx="2">
                    <c:v>2.22480748436712</c:v>
                  </c:pt>
                </c:numCache>
              </c:numRef>
            </c:plus>
            <c:minus>
              <c:numRef>
                <c:f>Sheet2!$A$33:$C$33</c:f>
                <c:numCache>
                  <c:formatCode>General</c:formatCode>
                  <c:ptCount val="3"/>
                  <c:pt idx="0">
                    <c:v>2.83074331028545</c:v>
                  </c:pt>
                  <c:pt idx="1">
                    <c:v>2.58024244145867</c:v>
                  </c:pt>
                  <c:pt idx="2">
                    <c:v>2.22480748436712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Sheet2!$A$32:$C$32</c:f>
              <c:numCache>
                <c:formatCode>General</c:formatCode>
                <c:ptCount val="3"/>
                <c:pt idx="0">
                  <c:v>54.7273133434568</c:v>
                </c:pt>
                <c:pt idx="1">
                  <c:v>52.7801102823457</c:v>
                </c:pt>
                <c:pt idx="2">
                  <c:v>49.161946204321</c:v>
                </c:pt>
              </c:numCache>
            </c:numRef>
          </c:val>
        </c:ser>
        <c:gapWidth val="219"/>
        <c:overlap val="-27"/>
        <c:axId val="30449838"/>
        <c:axId val="50207443"/>
      </c:barChart>
      <c:catAx>
        <c:axId val="304498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207443"/>
        <c:crosses val="autoZero"/>
        <c:auto val="1"/>
        <c:lblAlgn val="ctr"/>
        <c:lblOffset val="100"/>
        <c:noMultiLvlLbl val="0"/>
      </c:catAx>
      <c:valAx>
        <c:axId val="50207443"/>
        <c:scaling>
          <c:orientation val="minMax"/>
          <c:min val="4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44983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WSE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"exp1"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Sheet2!$O$22:$Q$22</c:f>
                <c:numCache>
                  <c:formatCode>General</c:formatCode>
                  <c:ptCount val="3"/>
                  <c:pt idx="0">
                    <c:v>4.67087410520142</c:v>
                  </c:pt>
                  <c:pt idx="1">
                    <c:v>3.73154581490528</c:v>
                  </c:pt>
                  <c:pt idx="2">
                    <c:v>4.13410711545282</c:v>
                  </c:pt>
                </c:numCache>
              </c:numRef>
            </c:plus>
            <c:minus>
              <c:numRef>
                <c:f>Sheet2!$O$22:$Q$22</c:f>
                <c:numCache>
                  <c:formatCode>General</c:formatCode>
                  <c:ptCount val="3"/>
                  <c:pt idx="0">
                    <c:v>4.67087410520142</c:v>
                  </c:pt>
                  <c:pt idx="1">
                    <c:v>3.73154581490528</c:v>
                  </c:pt>
                  <c:pt idx="2">
                    <c:v>4.13410711545282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Sheet2!$O$20:$Q$20</c:f>
              <c:numCache>
                <c:formatCode>General</c:formatCode>
                <c:ptCount val="3"/>
                <c:pt idx="0">
                  <c:v>58.6318891643827</c:v>
                </c:pt>
                <c:pt idx="1">
                  <c:v>50.4821879576543</c:v>
                </c:pt>
                <c:pt idx="2">
                  <c:v>51.4636648185494</c:v>
                </c:pt>
              </c:numCache>
            </c:numRef>
          </c:val>
        </c:ser>
        <c:ser>
          <c:idx val="1"/>
          <c:order val="1"/>
          <c:tx>
            <c:strRef>
              <c:f>"exp2"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Sheet2!$A$34:$C$34</c:f>
                <c:numCache>
                  <c:formatCode>General</c:formatCode>
                  <c:ptCount val="3"/>
                  <c:pt idx="0">
                    <c:v>4.23452592126458</c:v>
                  </c:pt>
                  <c:pt idx="1">
                    <c:v>3.7864945298287</c:v>
                  </c:pt>
                  <c:pt idx="2">
                    <c:v>3.6920362532416</c:v>
                  </c:pt>
                </c:numCache>
              </c:numRef>
            </c:plus>
            <c:minus>
              <c:numRef>
                <c:f>Sheet2!$A$34:$C$34</c:f>
                <c:numCache>
                  <c:formatCode>General</c:formatCode>
                  <c:ptCount val="3"/>
                  <c:pt idx="0">
                    <c:v>4.23452592126458</c:v>
                  </c:pt>
                  <c:pt idx="1">
                    <c:v>3.7864945298287</c:v>
                  </c:pt>
                  <c:pt idx="2">
                    <c:v>3.6920362532416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Sheet2!$A$32:$C$32</c:f>
              <c:numCache>
                <c:formatCode>General</c:formatCode>
                <c:ptCount val="3"/>
                <c:pt idx="0">
                  <c:v>54.7273133434568</c:v>
                </c:pt>
                <c:pt idx="1">
                  <c:v>52.7801102823457</c:v>
                </c:pt>
                <c:pt idx="2">
                  <c:v>49.161946204321</c:v>
                </c:pt>
              </c:numCache>
            </c:numRef>
          </c:val>
        </c:ser>
        <c:gapWidth val="219"/>
        <c:overlap val="-27"/>
        <c:axId val="8060398"/>
        <c:axId val="79337049"/>
      </c:barChart>
      <c:catAx>
        <c:axId val="80603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337049"/>
        <c:crosses val="autoZero"/>
        <c:auto val="1"/>
        <c:lblAlgn val="ctr"/>
        <c:lblOffset val="100"/>
        <c:noMultiLvlLbl val="0"/>
      </c:catAx>
      <c:valAx>
        <c:axId val="79337049"/>
        <c:scaling>
          <c:orientation val="minMax"/>
          <c:min val="4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6039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difference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"difference"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Sheet2!$AE$30:$AG$30</c:f>
              <c:numCache>
                <c:formatCode>General</c:formatCode>
                <c:ptCount val="3"/>
                <c:pt idx="0">
                  <c:v>3.90457582092593</c:v>
                </c:pt>
                <c:pt idx="1">
                  <c:v>-2.29792232469138</c:v>
                </c:pt>
                <c:pt idx="2">
                  <c:v>2.30171861422839</c:v>
                </c:pt>
              </c:numCache>
            </c:numRef>
          </c:val>
        </c:ser>
        <c:gapWidth val="219"/>
        <c:overlap val="-27"/>
        <c:axId val="33567311"/>
        <c:axId val="56437258"/>
      </c:barChart>
      <c:catAx>
        <c:axId val="3356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437258"/>
        <c:crosses val="autoZero"/>
        <c:auto val="1"/>
        <c:lblAlgn val="ctr"/>
        <c:lblOffset val="100"/>
        <c:noMultiLvlLbl val="0"/>
      </c:catAx>
      <c:valAx>
        <c:axId val="564372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56731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800" spc="-1" strike="noStrike">
                <a:solidFill>
                  <a:srgbClr val="595959"/>
                </a:solidFill>
                <a:latin typeface="Calibri"/>
              </a:rPr>
              <a:t>Distance Discrimination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"Distance Traveled"</c:f>
              <c:strCache>
                <c:ptCount val="1"/>
                <c:pt idx="0">
                  <c:v>Distance Traveled</c:v>
                </c:pt>
              </c:strCache>
            </c:strRef>
          </c:tx>
          <c:spPr>
            <a:solidFill>
              <a:srgbClr val="afabab"/>
            </a:solidFill>
            <a:ln cap="rnd" w="69840">
              <a:solidFill>
                <a:srgbClr val="afabab"/>
              </a:solidFill>
              <a:round/>
            </a:ln>
          </c:spPr>
          <c:marker>
            <c:symbol val="circle"/>
            <c:size val="5"/>
            <c:spPr>
              <a:solidFill>
                <a:srgbClr val="afabab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Sheet3!$A$60:$E$60</c:f>
                <c:numCache>
                  <c:formatCode>General</c:formatCode>
                  <c:ptCount val="5"/>
                  <c:pt idx="0">
                    <c:v>1.08513622200102</c:v>
                  </c:pt>
                  <c:pt idx="1">
                    <c:v>1.83656281677378</c:v>
                  </c:pt>
                  <c:pt idx="2">
                    <c:v>3.21695274881927</c:v>
                  </c:pt>
                  <c:pt idx="3">
                    <c:v>4.17066437121018</c:v>
                  </c:pt>
                  <c:pt idx="4">
                    <c:v>5.92117640260375</c:v>
                  </c:pt>
                </c:numCache>
              </c:numRef>
            </c:plus>
            <c:minus>
              <c:numRef>
                <c:f>Sheet3!$A$60:$E$60</c:f>
                <c:numCache>
                  <c:formatCode>General</c:formatCode>
                  <c:ptCount val="5"/>
                  <c:pt idx="0">
                    <c:v>1.08513622200102</c:v>
                  </c:pt>
                  <c:pt idx="1">
                    <c:v>1.83656281677378</c:v>
                  </c:pt>
                  <c:pt idx="2">
                    <c:v>3.21695274881927</c:v>
                  </c:pt>
                  <c:pt idx="3">
                    <c:v>4.17066437121018</c:v>
                  </c:pt>
                  <c:pt idx="4">
                    <c:v>5.92117640260375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Sheet3!$A$57:$E$57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Sheet3!$A$56:$E$56</c:f>
              <c:numCache>
                <c:formatCode>General</c:formatCode>
                <c:ptCount val="5"/>
                <c:pt idx="0">
                  <c:v>11.5887768938272</c:v>
                </c:pt>
                <c:pt idx="1">
                  <c:v>24.1537983827161</c:v>
                </c:pt>
                <c:pt idx="2">
                  <c:v>49.6951355473251</c:v>
                </c:pt>
                <c:pt idx="3">
                  <c:v>74.7506995493827</c:v>
                </c:pt>
                <c:pt idx="4">
                  <c:v>100.927206010288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"Accurate"</c:f>
              <c:strCache>
                <c:ptCount val="1"/>
                <c:pt idx="0">
                  <c:v>Accurate</c:v>
                </c:pt>
              </c:strCache>
            </c:strRef>
          </c:tx>
          <c:spPr>
            <a:solidFill>
              <a:srgbClr val="000000"/>
            </a:solidFill>
            <a:ln cap="rnd" w="25560">
              <a:solidFill>
                <a:srgbClr val="000000"/>
              </a:solidFill>
              <a:prstDash val="dashDot"/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Sheet3!$A$57:$E$57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Sheet3!$A$57:$E$57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yVal>
          <c:smooth val="0"/>
        </c:ser>
        <c:axId val="43038044"/>
        <c:axId val="53357264"/>
      </c:scatterChart>
      <c:valAx>
        <c:axId val="43038044"/>
        <c:scaling>
          <c:orientation val="minMax"/>
          <c:max val="10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CA" sz="1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CA" sz="1400" spc="-1" strike="noStrike">
                    <a:solidFill>
                      <a:srgbClr val="595959"/>
                    </a:solidFill>
                    <a:latin typeface="Calibri"/>
                  </a:rPr>
                  <a:t>Target Distance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357264"/>
        <c:crosses val="autoZero"/>
        <c:crossBetween val="midCat"/>
      </c:valAx>
      <c:valAx>
        <c:axId val="53357264"/>
        <c:scaling>
          <c:orientation val="minMax"/>
          <c:max val="1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CA" sz="1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CA" sz="1400" spc="-1" strike="noStrike">
                    <a:solidFill>
                      <a:srgbClr val="595959"/>
                    </a:solidFill>
                    <a:latin typeface="Calibri"/>
                  </a:rPr>
                  <a:t>Actual Distance Traveled (m)</a:t>
                </a:r>
              </a:p>
            </c:rich>
          </c:tx>
          <c:layout>
            <c:manualLayout>
              <c:xMode val="edge"/>
              <c:yMode val="edge"/>
              <c:x val="0.0194762564738493"/>
              <c:y val="0.12474699051880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03804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<Relationship Id="rId7" Type="http://schemas.openxmlformats.org/officeDocument/2006/relationships/chart" Target="../charts/chart30.xml"/><Relationship Id="rId8" Type="http://schemas.openxmlformats.org/officeDocument/2006/relationships/chart" Target="../charts/chart31.xml"/><Relationship Id="rId9" Type="http://schemas.openxmlformats.org/officeDocument/2006/relationships/chart" Target="../charts/chart3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318960</xdr:colOff>
      <xdr:row>24</xdr:row>
      <xdr:rowOff>133200</xdr:rowOff>
    </xdr:from>
    <xdr:to>
      <xdr:col>13</xdr:col>
      <xdr:colOff>13680</xdr:colOff>
      <xdr:row>39</xdr:row>
      <xdr:rowOff>18720</xdr:rowOff>
    </xdr:to>
    <xdr:graphicFrame>
      <xdr:nvGraphicFramePr>
        <xdr:cNvPr id="0" name="Chart 1"/>
        <xdr:cNvGraphicFramePr/>
      </xdr:nvGraphicFramePr>
      <xdr:xfrm>
        <a:off x="3379320" y="4522320"/>
        <a:ext cx="4592160" cy="26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533520</xdr:colOff>
      <xdr:row>1</xdr:row>
      <xdr:rowOff>133200</xdr:rowOff>
    </xdr:from>
    <xdr:to>
      <xdr:col>12</xdr:col>
      <xdr:colOff>228240</xdr:colOff>
      <xdr:row>16</xdr:row>
      <xdr:rowOff>18720</xdr:rowOff>
    </xdr:to>
    <xdr:graphicFrame>
      <xdr:nvGraphicFramePr>
        <xdr:cNvPr id="1" name="Chart 1"/>
        <xdr:cNvGraphicFramePr/>
      </xdr:nvGraphicFramePr>
      <xdr:xfrm>
        <a:off x="2981880" y="316080"/>
        <a:ext cx="4591800" cy="26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228600</xdr:colOff>
      <xdr:row>1</xdr:row>
      <xdr:rowOff>19080</xdr:rowOff>
    </xdr:from>
    <xdr:to>
      <xdr:col>21</xdr:col>
      <xdr:colOff>132840</xdr:colOff>
      <xdr:row>16</xdr:row>
      <xdr:rowOff>104400</xdr:rowOff>
    </xdr:to>
    <xdr:graphicFrame>
      <xdr:nvGraphicFramePr>
        <xdr:cNvPr id="2" name="Chart 2"/>
        <xdr:cNvGraphicFramePr/>
      </xdr:nvGraphicFramePr>
      <xdr:xfrm>
        <a:off x="8186400" y="201960"/>
        <a:ext cx="4801320" cy="282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27360</xdr:colOff>
      <xdr:row>23</xdr:row>
      <xdr:rowOff>12600</xdr:rowOff>
    </xdr:from>
    <xdr:to>
      <xdr:col>12</xdr:col>
      <xdr:colOff>331920</xdr:colOff>
      <xdr:row>37</xdr:row>
      <xdr:rowOff>88560</xdr:rowOff>
    </xdr:to>
    <xdr:graphicFrame>
      <xdr:nvGraphicFramePr>
        <xdr:cNvPr id="3" name="Chart 3"/>
        <xdr:cNvGraphicFramePr/>
      </xdr:nvGraphicFramePr>
      <xdr:xfrm>
        <a:off x="3087720" y="4218840"/>
        <a:ext cx="458964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424440</xdr:colOff>
      <xdr:row>22</xdr:row>
      <xdr:rowOff>171360</xdr:rowOff>
    </xdr:from>
    <xdr:to>
      <xdr:col>20</xdr:col>
      <xdr:colOff>115200</xdr:colOff>
      <xdr:row>37</xdr:row>
      <xdr:rowOff>56880</xdr:rowOff>
    </xdr:to>
    <xdr:graphicFrame>
      <xdr:nvGraphicFramePr>
        <xdr:cNvPr id="4" name="Chart 4"/>
        <xdr:cNvGraphicFramePr/>
      </xdr:nvGraphicFramePr>
      <xdr:xfrm>
        <a:off x="7769880" y="4194720"/>
        <a:ext cx="4587840" cy="26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0</xdr:colOff>
      <xdr:row>37</xdr:row>
      <xdr:rowOff>0</xdr:rowOff>
    </xdr:from>
    <xdr:to>
      <xdr:col>12</xdr:col>
      <xdr:colOff>304560</xdr:colOff>
      <xdr:row>51</xdr:row>
      <xdr:rowOff>75960</xdr:rowOff>
    </xdr:to>
    <xdr:graphicFrame>
      <xdr:nvGraphicFramePr>
        <xdr:cNvPr id="5" name="Chart 5"/>
        <xdr:cNvGraphicFramePr/>
      </xdr:nvGraphicFramePr>
      <xdr:xfrm>
        <a:off x="3060360" y="6766560"/>
        <a:ext cx="458964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421920</xdr:colOff>
      <xdr:row>37</xdr:row>
      <xdr:rowOff>-360</xdr:rowOff>
    </xdr:from>
    <xdr:to>
      <xdr:col>20</xdr:col>
      <xdr:colOff>112680</xdr:colOff>
      <xdr:row>51</xdr:row>
      <xdr:rowOff>68040</xdr:rowOff>
    </xdr:to>
    <xdr:graphicFrame>
      <xdr:nvGraphicFramePr>
        <xdr:cNvPr id="6" name="Chart 6"/>
        <xdr:cNvGraphicFramePr/>
      </xdr:nvGraphicFramePr>
      <xdr:xfrm>
        <a:off x="7767360" y="6766200"/>
        <a:ext cx="4587840" cy="26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20</xdr:col>
      <xdr:colOff>547560</xdr:colOff>
      <xdr:row>22</xdr:row>
      <xdr:rowOff>152280</xdr:rowOff>
    </xdr:from>
    <xdr:to>
      <xdr:col>28</xdr:col>
      <xdr:colOff>261360</xdr:colOff>
      <xdr:row>37</xdr:row>
      <xdr:rowOff>37800</xdr:rowOff>
    </xdr:to>
    <xdr:graphicFrame>
      <xdr:nvGraphicFramePr>
        <xdr:cNvPr id="7" name="Chart 7"/>
        <xdr:cNvGraphicFramePr/>
      </xdr:nvGraphicFramePr>
      <xdr:xfrm>
        <a:off x="12790080" y="4175640"/>
        <a:ext cx="4610880" cy="26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20</xdr:col>
      <xdr:colOff>559440</xdr:colOff>
      <xdr:row>36</xdr:row>
      <xdr:rowOff>35640</xdr:rowOff>
    </xdr:from>
    <xdr:to>
      <xdr:col>28</xdr:col>
      <xdr:colOff>273240</xdr:colOff>
      <xdr:row>50</xdr:row>
      <xdr:rowOff>111600</xdr:rowOff>
    </xdr:to>
    <xdr:graphicFrame>
      <xdr:nvGraphicFramePr>
        <xdr:cNvPr id="8" name="Chart 8"/>
        <xdr:cNvGraphicFramePr/>
      </xdr:nvGraphicFramePr>
      <xdr:xfrm>
        <a:off x="12801960" y="6619320"/>
        <a:ext cx="461088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29</xdr:col>
      <xdr:colOff>321480</xdr:colOff>
      <xdr:row>30</xdr:row>
      <xdr:rowOff>176040</xdr:rowOff>
    </xdr:from>
    <xdr:to>
      <xdr:col>37</xdr:col>
      <xdr:colOff>35280</xdr:colOff>
      <xdr:row>45</xdr:row>
      <xdr:rowOff>61560</xdr:rowOff>
    </xdr:to>
    <xdr:graphicFrame>
      <xdr:nvGraphicFramePr>
        <xdr:cNvPr id="9" name="Chart 9"/>
        <xdr:cNvGraphicFramePr/>
      </xdr:nvGraphicFramePr>
      <xdr:xfrm>
        <a:off x="18073440" y="5662440"/>
        <a:ext cx="4610880" cy="26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476280</xdr:colOff>
      <xdr:row>2</xdr:row>
      <xdr:rowOff>114480</xdr:rowOff>
    </xdr:from>
    <xdr:to>
      <xdr:col>14</xdr:col>
      <xdr:colOff>514080</xdr:colOff>
      <xdr:row>21</xdr:row>
      <xdr:rowOff>18720</xdr:rowOff>
    </xdr:to>
    <xdr:graphicFrame>
      <xdr:nvGraphicFramePr>
        <xdr:cNvPr id="10" name="Chart 2"/>
        <xdr:cNvGraphicFramePr/>
      </xdr:nvGraphicFramePr>
      <xdr:xfrm>
        <a:off x="4149000" y="480240"/>
        <a:ext cx="4934880" cy="337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4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E13" activeCellId="0" sqref="AE13"/>
    </sheetView>
  </sheetViews>
  <sheetFormatPr defaultColWidth="8.6875" defaultRowHeight="14.4" zeroHeight="false" outlineLevelRow="0" outlineLevelCol="0"/>
  <cols>
    <col collapsed="false" customWidth="true" hidden="false" outlineLevel="0" max="21" min="21" style="0" width="9.11"/>
  </cols>
  <sheetData>
    <row r="1" customFormat="false" ht="14.4" hidden="false" customHeight="false" outlineLevel="0" collapsed="false">
      <c r="A1" s="0" t="s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</row>
    <row r="2" customFormat="false" ht="14.4" hidden="false" customHeight="false" outlineLevel="0" collapsed="false"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7</v>
      </c>
      <c r="J2" s="0" t="s">
        <v>8</v>
      </c>
      <c r="K2" s="0" t="s">
        <v>9</v>
      </c>
      <c r="L2" s="0" t="s">
        <v>10</v>
      </c>
      <c r="M2" s="0" t="s">
        <v>11</v>
      </c>
      <c r="N2" s="0" t="s">
        <v>12</v>
      </c>
      <c r="O2" s="0" t="s">
        <v>13</v>
      </c>
      <c r="P2" s="0" t="s">
        <v>14</v>
      </c>
      <c r="Q2" s="0" t="s">
        <v>15</v>
      </c>
      <c r="R2" s="0" t="s">
        <v>16</v>
      </c>
      <c r="S2" s="0" t="s">
        <v>17</v>
      </c>
      <c r="T2" s="0" t="s">
        <v>18</v>
      </c>
    </row>
    <row r="3" customFormat="false" ht="14.4" hidden="false" customHeight="false" outlineLevel="0" collapsed="false">
      <c r="A3" s="0" t="s">
        <v>19</v>
      </c>
    </row>
    <row r="4" customFormat="false" ht="14.4" hidden="false" customHeight="false" outlineLevel="0" collapsed="false">
      <c r="C4" s="0" t="s">
        <v>20</v>
      </c>
      <c r="V4" s="0" t="s">
        <v>21</v>
      </c>
    </row>
    <row r="5" customFormat="false" ht="14.4" hidden="false" customHeight="false" outlineLevel="0" collapsed="false">
      <c r="B5" s="0" t="n">
        <v>10</v>
      </c>
      <c r="C5" s="0" t="n">
        <v>11.2821955555556</v>
      </c>
      <c r="D5" s="0" t="n">
        <v>25.2347755555556</v>
      </c>
      <c r="E5" s="0" t="n">
        <v>11.010845</v>
      </c>
      <c r="F5" s="0" t="n">
        <v>14.412664</v>
      </c>
      <c r="G5" s="0" t="n">
        <v>11.7870046666667</v>
      </c>
      <c r="H5" s="0" t="n">
        <v>7.20583311111111</v>
      </c>
      <c r="I5" s="0" t="n">
        <v>7.5648177</v>
      </c>
      <c r="J5" s="0" t="n">
        <v>31.682214</v>
      </c>
      <c r="K5" s="0" t="n">
        <v>10.9093603333333</v>
      </c>
      <c r="L5" s="0" t="n">
        <v>9.66672055555556</v>
      </c>
      <c r="M5" s="0" t="n">
        <v>8.4773938</v>
      </c>
      <c r="N5" s="0" t="n">
        <v>11.6855203333333</v>
      </c>
      <c r="O5" s="0" t="n">
        <v>10.9999131</v>
      </c>
      <c r="P5" s="0" t="n">
        <v>6.94841955555556</v>
      </c>
      <c r="Q5" s="0" t="n">
        <v>8.7306252</v>
      </c>
      <c r="R5" s="0" t="n">
        <v>14.252249</v>
      </c>
      <c r="S5" s="0" t="n">
        <v>7.56516644444445</v>
      </c>
      <c r="T5" s="0" t="n">
        <v>13.137096</v>
      </c>
      <c r="V5" s="0" t="n">
        <f aca="false">AVERAGE(C5:T5)</f>
        <v>12.364045217284</v>
      </c>
      <c r="W5" s="0" t="n">
        <f aca="false">_xlfn.STDEV.S(C5:T5)</f>
        <v>6.38269870390911</v>
      </c>
      <c r="X5" s="0" t="n">
        <f aca="false">W5/SQRT(18)</f>
        <v>1.50441651193491</v>
      </c>
      <c r="Z5" s="0" t="n">
        <f aca="false">_xlfn.T.TEST(C5:I5,C20:I20,2,1)</f>
        <v>0.643962882542386</v>
      </c>
      <c r="AC5" s="0" t="n">
        <f aca="false">AVERAGE(C5:T9)</f>
        <v>54.7273133434568</v>
      </c>
      <c r="AD5" s="0" t="n">
        <f aca="false">_xlfn.STDEV.P(C5:T9)</f>
        <v>40.1722401666567</v>
      </c>
      <c r="AE5" s="0" t="n">
        <f aca="false">AD5/SQRT(90)</f>
        <v>4.23452592126458</v>
      </c>
      <c r="AH5" s="0" t="n">
        <v>12.364045217284</v>
      </c>
      <c r="AI5" s="0" t="n">
        <v>0.734752608291057</v>
      </c>
    </row>
    <row r="6" customFormat="false" ht="14.4" hidden="false" customHeight="false" outlineLevel="0" collapsed="false">
      <c r="B6" s="0" t="n">
        <v>20</v>
      </c>
      <c r="C6" s="0" t="n">
        <v>29.574823</v>
      </c>
      <c r="D6" s="0" t="n">
        <v>43.2223244444444</v>
      </c>
      <c r="E6" s="0" t="n">
        <v>20.498855</v>
      </c>
      <c r="F6" s="0" t="n">
        <v>28.6726144444444</v>
      </c>
      <c r="G6" s="0" t="n">
        <v>23.883381</v>
      </c>
      <c r="H6" s="0" t="n">
        <v>16.647848</v>
      </c>
      <c r="I6" s="0" t="n">
        <v>17.257408</v>
      </c>
      <c r="J6" s="0" t="n">
        <v>57.5181066666667</v>
      </c>
      <c r="K6" s="0" t="n">
        <v>19.9863377777778</v>
      </c>
      <c r="L6" s="0" t="n">
        <v>27.4543622222222</v>
      </c>
      <c r="M6" s="0" t="n">
        <v>17.273088</v>
      </c>
      <c r="N6" s="0" t="n">
        <v>27.755553</v>
      </c>
      <c r="O6" s="0" t="n">
        <v>21.2224433333333</v>
      </c>
      <c r="P6" s="0" t="n">
        <v>14.758016</v>
      </c>
      <c r="Q6" s="0" t="n">
        <v>18.2994311111111</v>
      </c>
      <c r="R6" s="0" t="n">
        <v>25.53566</v>
      </c>
      <c r="S6" s="0" t="n">
        <v>18.1051733333333</v>
      </c>
      <c r="T6" s="0" t="n">
        <v>32.206708</v>
      </c>
      <c r="V6" s="0" t="n">
        <f aca="false">AVERAGE(C6:T6)</f>
        <v>25.5484518518519</v>
      </c>
      <c r="W6" s="0" t="n">
        <f aca="false">_xlfn.STDEV.S(C6:T6)</f>
        <v>10.6604915043147</v>
      </c>
      <c r="X6" s="0" t="n">
        <f aca="false">W6/SQRT(18)</f>
        <v>2.51270194449417</v>
      </c>
      <c r="Z6" s="0" t="n">
        <f aca="false">_xlfn.T.TEST(C6:I6,C21:I21,2,1)</f>
        <v>0.590079173625302</v>
      </c>
      <c r="AH6" s="0" t="n">
        <v>25.5484518518519</v>
      </c>
      <c r="AI6" s="0" t="n">
        <v>1.69422337539773</v>
      </c>
    </row>
    <row r="7" customFormat="false" ht="14.4" hidden="false" customHeight="false" outlineLevel="0" collapsed="false">
      <c r="B7" s="0" t="n">
        <v>40</v>
      </c>
      <c r="C7" s="0" t="n">
        <v>68.256923</v>
      </c>
      <c r="D7" s="0" t="n">
        <v>91.6681933333333</v>
      </c>
      <c r="E7" s="0" t="n">
        <v>49.0801033333333</v>
      </c>
      <c r="F7" s="0" t="n">
        <v>55.18963</v>
      </c>
      <c r="G7" s="0" t="n">
        <v>49.3074622222222</v>
      </c>
      <c r="H7" s="0" t="n">
        <v>35.524202</v>
      </c>
      <c r="I7" s="0" t="n">
        <v>36.2909077777778</v>
      </c>
      <c r="J7" s="0" t="n">
        <v>77.104343</v>
      </c>
      <c r="K7" s="0" t="n">
        <v>38.622955</v>
      </c>
      <c r="L7" s="0" t="n">
        <v>40.4548122222222</v>
      </c>
      <c r="M7" s="0" t="n">
        <v>37.9386133333333</v>
      </c>
      <c r="N7" s="0" t="n">
        <v>54.745887</v>
      </c>
      <c r="O7" s="0" t="n">
        <v>54.899552</v>
      </c>
      <c r="P7" s="0" t="n">
        <v>34.5939888888889</v>
      </c>
      <c r="Q7" s="0" t="n">
        <v>38.205476</v>
      </c>
      <c r="R7" s="0" t="n">
        <v>43.2292977777778</v>
      </c>
      <c r="S7" s="0" t="n">
        <v>38.1672788888889</v>
      </c>
      <c r="T7" s="0" t="n">
        <v>68.8704</v>
      </c>
      <c r="V7" s="0" t="n">
        <f aca="false">AVERAGE(C7:T7)</f>
        <v>50.6750014320988</v>
      </c>
      <c r="W7" s="0" t="n">
        <f aca="false">_xlfn.STDEV.S(C7:T7)</f>
        <v>16.3647778971623</v>
      </c>
      <c r="X7" s="0" t="n">
        <f aca="false">W7/SQRT(18)</f>
        <v>3.85721514123172</v>
      </c>
      <c r="Z7" s="0" t="n">
        <f aca="false">_xlfn.T.TEST(C7:I7,C22:I22,2,1)</f>
        <v>0.819697992920806</v>
      </c>
      <c r="AH7" s="0" t="n">
        <v>50.6750014320988</v>
      </c>
      <c r="AI7" s="0" t="n">
        <v>2.34602659060298</v>
      </c>
    </row>
    <row r="8" customFormat="false" ht="14.4" hidden="false" customHeight="false" outlineLevel="0" collapsed="false">
      <c r="B8" s="0" t="n">
        <v>60</v>
      </c>
      <c r="C8" s="0" t="n">
        <v>96.973607</v>
      </c>
      <c r="D8" s="0" t="n">
        <v>144.9323</v>
      </c>
      <c r="E8" s="0" t="n">
        <v>68.5311055555556</v>
      </c>
      <c r="F8" s="0" t="n">
        <v>78.75035</v>
      </c>
      <c r="G8" s="0" t="n">
        <v>75.1576355555556</v>
      </c>
      <c r="H8" s="0" t="n">
        <v>55.1364933333333</v>
      </c>
      <c r="I8" s="0" t="n">
        <v>58.1108966666667</v>
      </c>
      <c r="J8" s="0" t="n">
        <v>109.422312</v>
      </c>
      <c r="K8" s="0" t="n">
        <v>55.0380577777778</v>
      </c>
      <c r="L8" s="0" t="n">
        <v>68.205182</v>
      </c>
      <c r="M8" s="0" t="n">
        <v>62.2730588888889</v>
      </c>
      <c r="N8" s="0" t="n">
        <v>84.866706</v>
      </c>
      <c r="O8" s="0" t="n">
        <v>104.957832</v>
      </c>
      <c r="P8" s="0" t="n">
        <v>57.5172355555556</v>
      </c>
      <c r="Q8" s="0" t="n">
        <v>59.140588</v>
      </c>
      <c r="R8" s="0" t="n">
        <v>77.579055</v>
      </c>
      <c r="S8" s="0" t="n">
        <v>63.629374</v>
      </c>
      <c r="T8" s="0" t="n">
        <v>84.0277055555556</v>
      </c>
      <c r="V8" s="0" t="n">
        <f aca="false">AVERAGE(C8:T8)</f>
        <v>78.0138608271605</v>
      </c>
      <c r="W8" s="0" t="n">
        <f aca="false">_xlfn.STDEV.S(C8:T8)</f>
        <v>23.6476038279134</v>
      </c>
      <c r="X8" s="0" t="n">
        <f aca="false">W8/SQRT(18)</f>
        <v>5.57379367517685</v>
      </c>
      <c r="Z8" s="0" t="n">
        <f aca="false">_xlfn.T.TEST(C8:I8,C23:I23,2,1)</f>
        <v>0.730726649948348</v>
      </c>
      <c r="AH8" s="0" t="n">
        <v>78.0138608271605</v>
      </c>
      <c r="AI8" s="0" t="n">
        <v>3.70893743755586</v>
      </c>
    </row>
    <row r="9" customFormat="false" ht="14.4" hidden="false" customHeight="false" outlineLevel="0" collapsed="false">
      <c r="B9" s="0" t="n">
        <v>80</v>
      </c>
      <c r="C9" s="0" t="n">
        <v>132.83877</v>
      </c>
      <c r="D9" s="0" t="n">
        <v>211.42504</v>
      </c>
      <c r="E9" s="0" t="n">
        <v>97.6819077777778</v>
      </c>
      <c r="F9" s="0" t="n">
        <v>90.5357611111111</v>
      </c>
      <c r="G9" s="0" t="n">
        <v>101.222083333333</v>
      </c>
      <c r="H9" s="0" t="n">
        <v>79.5811266666667</v>
      </c>
      <c r="I9" s="0" t="n">
        <v>79.8938555555556</v>
      </c>
      <c r="J9" s="0" t="n">
        <v>125.849417</v>
      </c>
      <c r="K9" s="0" t="n">
        <v>78.790333</v>
      </c>
      <c r="L9" s="0" t="n">
        <v>126.166527</v>
      </c>
      <c r="M9" s="0" t="n">
        <v>70.8987822222222</v>
      </c>
      <c r="N9" s="0" t="n">
        <v>118.073729</v>
      </c>
      <c r="O9" s="0" t="n">
        <v>156.88392</v>
      </c>
      <c r="P9" s="0" t="n">
        <v>82.87653</v>
      </c>
      <c r="Q9" s="0" t="n">
        <v>76.9002877777778</v>
      </c>
      <c r="R9" s="0" t="n">
        <v>83.3752455555556</v>
      </c>
      <c r="S9" s="0" t="n">
        <v>88.182617</v>
      </c>
      <c r="T9" s="0" t="n">
        <v>125.4578</v>
      </c>
      <c r="V9" s="0" t="n">
        <f aca="false">AVERAGE(C9:T9)</f>
        <v>107.035207388889</v>
      </c>
      <c r="W9" s="0" t="n">
        <f aca="false">_xlfn.STDEV.S(C9:T9)</f>
        <v>35.6648195093406</v>
      </c>
      <c r="X9" s="0" t="n">
        <f aca="false">W9/SQRT(18)</f>
        <v>8.40627857494969</v>
      </c>
      <c r="Z9" s="0" t="n">
        <f aca="false">_xlfn.T.TEST(C9:I9,C24:I24,2,1)</f>
        <v>0.490129267572871</v>
      </c>
      <c r="AH9" s="0" t="n">
        <v>107.035207388889</v>
      </c>
      <c r="AI9" s="0" t="n">
        <v>5.66977653957964</v>
      </c>
    </row>
    <row r="10" customFormat="false" ht="14.4" hidden="false" customHeight="false" outlineLevel="0" collapsed="false">
      <c r="C10" s="1"/>
    </row>
    <row r="11" customFormat="false" ht="13.8" hidden="false" customHeight="false" outlineLevel="0" collapsed="false">
      <c r="C11" s="0" t="s">
        <v>22</v>
      </c>
    </row>
    <row r="12" customFormat="false" ht="13.8" hidden="false" customHeight="false" outlineLevel="0" collapsed="false">
      <c r="C12" s="0" t="n">
        <v>0.238894534915766</v>
      </c>
      <c r="D12" s="0" t="n">
        <v>3.45728421770976</v>
      </c>
      <c r="E12" s="0" t="n">
        <v>0.560355277369061</v>
      </c>
      <c r="F12" s="0" t="n">
        <v>0.824335466240778</v>
      </c>
      <c r="G12" s="0" t="n">
        <v>0.497503244171421</v>
      </c>
      <c r="H12" s="0" t="n">
        <v>0.137574588778744</v>
      </c>
      <c r="I12" s="0" t="n">
        <v>0.410382017661837</v>
      </c>
      <c r="J12" s="0" t="n">
        <v>1.49663368621532</v>
      </c>
      <c r="K12" s="0" t="n">
        <v>0.392372820981507</v>
      </c>
      <c r="L12" s="0" t="n">
        <v>1.1712596824654</v>
      </c>
      <c r="M12" s="0" t="n">
        <v>0.242383561593801</v>
      </c>
      <c r="N12" s="0" t="n">
        <v>0.500599287487641</v>
      </c>
      <c r="O12" s="0" t="n">
        <v>0.756614057700916</v>
      </c>
      <c r="P12" s="0" t="n">
        <v>0.176955883710058</v>
      </c>
      <c r="Q12" s="0" t="n">
        <v>0.354000659894154</v>
      </c>
      <c r="R12" s="0" t="n">
        <v>0.972526103860089</v>
      </c>
      <c r="S12" s="0" t="n">
        <v>0.246541715575261</v>
      </c>
      <c r="T12" s="0" t="n">
        <v>0.789330142907513</v>
      </c>
      <c r="V12" s="0" t="n">
        <f aca="false">AVERAGE(C12:T12)</f>
        <v>0.734752608291057</v>
      </c>
      <c r="AC12" s="0" t="n">
        <f aca="false">AVERAGE(C12:T16)</f>
        <v>2.83074331028545</v>
      </c>
    </row>
    <row r="13" customFormat="false" ht="13.8" hidden="false" customHeight="false" outlineLevel="0" collapsed="false">
      <c r="C13" s="0" t="n">
        <v>2.08729202083324</v>
      </c>
      <c r="D13" s="0" t="n">
        <v>5.68728966484712</v>
      </c>
      <c r="E13" s="0" t="n">
        <v>1.5567863589801</v>
      </c>
      <c r="F13" s="0" t="n">
        <v>1.72414685632006</v>
      </c>
      <c r="G13" s="0" t="n">
        <v>1.94409875085987</v>
      </c>
      <c r="H13" s="0" t="n">
        <v>0.387687980182001</v>
      </c>
      <c r="I13" s="0" t="n">
        <v>0.300646980483091</v>
      </c>
      <c r="J13" s="0" t="n">
        <v>3.81801944207165</v>
      </c>
      <c r="K13" s="0" t="n">
        <v>0.362915861832769</v>
      </c>
      <c r="L13" s="0" t="n">
        <v>4.28762807421533</v>
      </c>
      <c r="M13" s="0" t="n">
        <v>0.438420833402793</v>
      </c>
      <c r="N13" s="0" t="n">
        <v>2.51512661638218</v>
      </c>
      <c r="O13" s="0" t="n">
        <v>1.15969539416155</v>
      </c>
      <c r="P13" s="0" t="n">
        <v>0.381745129936716</v>
      </c>
      <c r="Q13" s="0" t="n">
        <v>0.218879366992242</v>
      </c>
      <c r="R13" s="0" t="n">
        <v>2.08771639318706</v>
      </c>
      <c r="S13" s="0" t="n">
        <v>0.426485182143125</v>
      </c>
      <c r="T13" s="0" t="n">
        <v>1.11143985032822</v>
      </c>
      <c r="V13" s="0" t="n">
        <f aca="false">AVERAGE(C13:T13)</f>
        <v>1.69422337539773</v>
      </c>
    </row>
    <row r="14" customFormat="false" ht="13.8" hidden="false" customHeight="false" outlineLevel="0" collapsed="false">
      <c r="C14" s="0" t="n">
        <v>2.95335028669003</v>
      </c>
      <c r="D14" s="0" t="n">
        <v>4.93722248282811</v>
      </c>
      <c r="E14" s="0" t="n">
        <v>3.38513500788447</v>
      </c>
      <c r="F14" s="0" t="n">
        <v>1.72097155406067</v>
      </c>
      <c r="G14" s="0" t="n">
        <v>2.16085245664806</v>
      </c>
      <c r="H14" s="0" t="n">
        <v>0.464368319373318</v>
      </c>
      <c r="I14" s="0" t="n">
        <v>1.0405470766633</v>
      </c>
      <c r="J14" s="0" t="n">
        <v>6.6847103384319</v>
      </c>
      <c r="K14" s="0" t="n">
        <v>1.78911417934645</v>
      </c>
      <c r="L14" s="0" t="n">
        <v>2.572125616276</v>
      </c>
      <c r="M14" s="0" t="n">
        <v>0.816990894717837</v>
      </c>
      <c r="N14" s="0" t="n">
        <v>3.23808405248413</v>
      </c>
      <c r="O14" s="0" t="n">
        <v>3.53530168863106</v>
      </c>
      <c r="P14" s="0" t="n">
        <v>0.408397731219573</v>
      </c>
      <c r="Q14" s="0" t="n">
        <v>0.373025045559142</v>
      </c>
      <c r="R14" s="0" t="n">
        <v>1.66951663927222</v>
      </c>
      <c r="S14" s="0" t="n">
        <v>0.659881663930148</v>
      </c>
      <c r="T14" s="0" t="n">
        <v>3.81888359683722</v>
      </c>
      <c r="V14" s="0" t="n">
        <f aca="false">AVERAGE(C14:T14)</f>
        <v>2.34602659060298</v>
      </c>
    </row>
    <row r="15" customFormat="false" ht="13.8" hidden="false" customHeight="false" outlineLevel="0" collapsed="false">
      <c r="C15" s="0" t="n">
        <v>4.94842872656847</v>
      </c>
      <c r="D15" s="0" t="n">
        <v>6.2732423383606</v>
      </c>
      <c r="E15" s="0" t="n">
        <v>8.69336713725265</v>
      </c>
      <c r="F15" s="0" t="n">
        <v>2.43428894209582</v>
      </c>
      <c r="G15" s="0" t="n">
        <v>2.38443746059768</v>
      </c>
      <c r="H15" s="0" t="n">
        <v>1.32951756879268</v>
      </c>
      <c r="I15" s="0" t="n">
        <v>0.610590415476369</v>
      </c>
      <c r="J15" s="0" t="n">
        <v>7.78468111348602</v>
      </c>
      <c r="K15" s="0" t="n">
        <v>1.09113982663252</v>
      </c>
      <c r="L15" s="0" t="n">
        <v>3.61435335612632</v>
      </c>
      <c r="M15" s="0" t="n">
        <v>2.40355053686986</v>
      </c>
      <c r="N15" s="0" t="n">
        <v>4.82636791051454</v>
      </c>
      <c r="O15" s="0" t="n">
        <v>7.24265064209489</v>
      </c>
      <c r="P15" s="0" t="n">
        <v>1.56740043328264</v>
      </c>
      <c r="Q15" s="0" t="n">
        <v>0.331501052634226</v>
      </c>
      <c r="R15" s="0" t="n">
        <v>4.28020534494112</v>
      </c>
      <c r="S15" s="0" t="n">
        <v>3.23729255688984</v>
      </c>
      <c r="T15" s="0" t="n">
        <v>3.70785851338932</v>
      </c>
      <c r="V15" s="0" t="n">
        <f aca="false">AVERAGE(C15:T15)</f>
        <v>3.70893743755586</v>
      </c>
    </row>
    <row r="16" customFormat="false" ht="13.8" hidden="false" customHeight="false" outlineLevel="0" collapsed="false">
      <c r="C16" s="0" t="n">
        <v>3.57650635467211</v>
      </c>
      <c r="D16" s="0" t="n">
        <v>11.710380400689</v>
      </c>
      <c r="E16" s="0" t="n">
        <v>5.20977975256835</v>
      </c>
      <c r="F16" s="0" t="n">
        <v>3.21347914586893</v>
      </c>
      <c r="G16" s="0" t="n">
        <v>5.08571824862042</v>
      </c>
      <c r="H16" s="0" t="n">
        <v>1.75890236470657</v>
      </c>
      <c r="I16" s="0" t="n">
        <v>1.34015736176636</v>
      </c>
      <c r="J16" s="0" t="n">
        <v>10.6952762255026</v>
      </c>
      <c r="K16" s="0" t="n">
        <v>5.98585479206219</v>
      </c>
      <c r="L16" s="0" t="n">
        <v>15.0772666221178</v>
      </c>
      <c r="M16" s="0" t="n">
        <v>1.81284800178946</v>
      </c>
      <c r="N16" s="0" t="n">
        <v>8.86443338651952</v>
      </c>
      <c r="O16" s="0" t="n">
        <v>9.18423100946186</v>
      </c>
      <c r="P16" s="0" t="n">
        <v>3.19727314848909</v>
      </c>
      <c r="Q16" s="0" t="n">
        <v>0.772392596528664</v>
      </c>
      <c r="R16" s="0" t="n">
        <v>4.31680314643823</v>
      </c>
      <c r="S16" s="0" t="n">
        <v>5.2359640598392</v>
      </c>
      <c r="T16" s="0" t="n">
        <v>5.01871109479315</v>
      </c>
      <c r="V16" s="0" t="n">
        <f aca="false">AVERAGE(C16:T16)</f>
        <v>5.66977653957964</v>
      </c>
    </row>
    <row r="17" customFormat="false" ht="13.8" hidden="false" customHeight="false" outlineLevel="0" collapsed="false"/>
    <row r="18" customFormat="false" ht="14.4" hidden="false" customHeight="false" outlineLevel="0" collapsed="false">
      <c r="A18" s="0" t="s">
        <v>23</v>
      </c>
    </row>
    <row r="19" customFormat="false" ht="14.4" hidden="false" customHeight="false" outlineLevel="0" collapsed="false">
      <c r="C19" s="0" t="s">
        <v>20</v>
      </c>
    </row>
    <row r="20" customFormat="false" ht="14.4" hidden="false" customHeight="false" outlineLevel="0" collapsed="false">
      <c r="B20" s="0" t="n">
        <v>10</v>
      </c>
      <c r="C20" s="0" t="n">
        <v>15.176672</v>
      </c>
      <c r="D20" s="0" t="n">
        <v>10.0373784444444</v>
      </c>
      <c r="E20" s="0" t="n">
        <v>11.1684726</v>
      </c>
      <c r="F20" s="0" t="n">
        <v>15.5596562</v>
      </c>
      <c r="G20" s="0" t="n">
        <v>12.1729071111111</v>
      </c>
      <c r="H20" s="0" t="n">
        <v>7.48241088888889</v>
      </c>
      <c r="I20" s="0" t="n">
        <v>8.7674734</v>
      </c>
      <c r="J20" s="0" t="n">
        <v>23.4921188888889</v>
      </c>
      <c r="K20" s="0" t="n">
        <v>8.85005411111111</v>
      </c>
      <c r="L20" s="0" t="n">
        <v>19.8798862</v>
      </c>
      <c r="M20" s="0" t="n">
        <v>8.5060097</v>
      </c>
      <c r="N20" s="0" t="n">
        <v>12.1158493333333</v>
      </c>
      <c r="O20" s="0" t="n">
        <v>13.772528</v>
      </c>
      <c r="P20" s="0" t="n">
        <v>13.772528</v>
      </c>
      <c r="Q20" s="0" t="n">
        <v>8.50204622222222</v>
      </c>
      <c r="R20" s="0" t="n">
        <v>14.377384</v>
      </c>
      <c r="S20" s="0" t="n">
        <v>9.10398366666667</v>
      </c>
      <c r="T20" s="0" t="n">
        <v>11.2892082</v>
      </c>
      <c r="V20" s="0" t="n">
        <f aca="false">AVERAGE(C20:T20)</f>
        <v>12.445920387037</v>
      </c>
      <c r="W20" s="0" t="n">
        <f aca="false">_xlfn.STDEV.S(C20:T20)</f>
        <v>4.22863264267233</v>
      </c>
      <c r="X20" s="0" t="n">
        <f aca="false">W20/SQRT(18)</f>
        <v>0.996698272260132</v>
      </c>
      <c r="Z20" s="0" t="n">
        <f aca="false">_xlfn.T.TEST(C20:I20,C35:I35,2,1)</f>
        <v>0.017188696637621</v>
      </c>
      <c r="AC20" s="0" t="n">
        <f aca="false">AVERAGE(C20:T24)</f>
        <v>52.7801102823457</v>
      </c>
      <c r="AD20" s="0" t="n">
        <f aca="false">_xlfn.STDEV.P(C20:T24)</f>
        <v>35.9218411860812</v>
      </c>
      <c r="AE20" s="0" t="n">
        <f aca="false">AD20/SQRT(90)</f>
        <v>3.7864945298287</v>
      </c>
      <c r="AH20" s="0" t="n">
        <v>12.445920387037</v>
      </c>
      <c r="AI20" s="0" t="n">
        <v>0.803283235063052</v>
      </c>
    </row>
    <row r="21" customFormat="false" ht="14.4" hidden="false" customHeight="false" outlineLevel="0" collapsed="false">
      <c r="B21" s="0" t="n">
        <v>20</v>
      </c>
      <c r="C21" s="0" t="n">
        <v>29.2540822222222</v>
      </c>
      <c r="D21" s="0" t="n">
        <v>37.317203</v>
      </c>
      <c r="E21" s="0" t="n">
        <v>26.428634</v>
      </c>
      <c r="F21" s="0" t="n">
        <v>31.10519</v>
      </c>
      <c r="G21" s="0" t="n">
        <v>25.513707</v>
      </c>
      <c r="H21" s="0" t="n">
        <v>16.860312</v>
      </c>
      <c r="I21" s="0" t="n">
        <v>18.65528</v>
      </c>
      <c r="J21" s="0" t="n">
        <v>45.6078611111111</v>
      </c>
      <c r="K21" s="0" t="n">
        <v>22.334981</v>
      </c>
      <c r="L21" s="0" t="n">
        <v>22.9132688888889</v>
      </c>
      <c r="M21" s="0" t="n">
        <v>17.3512266666667</v>
      </c>
      <c r="N21" s="0" t="n">
        <v>26.2600755555556</v>
      </c>
      <c r="O21" s="0" t="n">
        <v>21.1544977777778</v>
      </c>
      <c r="P21" s="0" t="n">
        <v>21.1544977777778</v>
      </c>
      <c r="Q21" s="0" t="n">
        <v>17.451448</v>
      </c>
      <c r="R21" s="0" t="n">
        <v>22.516087</v>
      </c>
      <c r="S21" s="0" t="n">
        <v>17.4048</v>
      </c>
      <c r="T21" s="0" t="n">
        <v>30.1974933333333</v>
      </c>
      <c r="V21" s="0" t="n">
        <f aca="false">AVERAGE(C21:T21)</f>
        <v>24.971146962963</v>
      </c>
      <c r="W21" s="0" t="n">
        <f aca="false">_xlfn.STDEV.S(C21:T21)</f>
        <v>7.62944535846675</v>
      </c>
      <c r="X21" s="0" t="n">
        <f aca="false">W21/SQRT(18)</f>
        <v>1.79827751655469</v>
      </c>
      <c r="Z21" s="0" t="n">
        <f aca="false">_xlfn.T.TEST(C21:I21,C36:I36,2,1)</f>
        <v>0.0454740505793362</v>
      </c>
      <c r="AH21" s="0" t="n">
        <v>24.971146962963</v>
      </c>
      <c r="AI21" s="0" t="n">
        <v>1.35726802341617</v>
      </c>
    </row>
    <row r="22" customFormat="false" ht="14.4" hidden="false" customHeight="false" outlineLevel="0" collapsed="false">
      <c r="B22" s="0" t="n">
        <v>40</v>
      </c>
      <c r="C22" s="0" t="n">
        <v>76.584158</v>
      </c>
      <c r="D22" s="0" t="n">
        <v>86.293591</v>
      </c>
      <c r="E22" s="0" t="n">
        <v>51.565596</v>
      </c>
      <c r="F22" s="0" t="n">
        <v>57.886977</v>
      </c>
      <c r="G22" s="0" t="n">
        <v>42.25409</v>
      </c>
      <c r="H22" s="0" t="n">
        <v>36.5870855555556</v>
      </c>
      <c r="I22" s="0" t="n">
        <v>37.4229133333333</v>
      </c>
      <c r="J22" s="0" t="n">
        <v>62.731696</v>
      </c>
      <c r="K22" s="0" t="n">
        <v>37.645701</v>
      </c>
      <c r="L22" s="0" t="n">
        <v>57.418144</v>
      </c>
      <c r="M22" s="0" t="n">
        <v>39.322676</v>
      </c>
      <c r="N22" s="0" t="n">
        <v>59.579629</v>
      </c>
      <c r="O22" s="0" t="n">
        <v>42.145069</v>
      </c>
      <c r="P22" s="0" t="n">
        <v>42.145069</v>
      </c>
      <c r="Q22" s="0" t="n">
        <v>36.9416266666667</v>
      </c>
      <c r="R22" s="0" t="n">
        <v>45.758129</v>
      </c>
      <c r="S22" s="0" t="n">
        <v>37.0762144444444</v>
      </c>
      <c r="T22" s="0" t="n">
        <v>58.8539544444444</v>
      </c>
      <c r="V22" s="0" t="n">
        <f aca="false">AVERAGE(C22:T22)</f>
        <v>50.4562399691358</v>
      </c>
      <c r="W22" s="0" t="n">
        <f aca="false">_xlfn.STDEV.S(C22:T22)</f>
        <v>14.5840340027059</v>
      </c>
      <c r="X22" s="0" t="n">
        <f aca="false">W22/SQRT(18)</f>
        <v>3.43748978012284</v>
      </c>
      <c r="Z22" s="0" t="n">
        <f aca="false">_xlfn.T.TEST(C22:I22,C37:I37,2,1)</f>
        <v>0.519437982930437</v>
      </c>
      <c r="AH22" s="0" t="n">
        <v>50.4562399691358</v>
      </c>
      <c r="AI22" s="0" t="n">
        <v>2.72237814422589</v>
      </c>
    </row>
    <row r="23" customFormat="false" ht="14.4" hidden="false" customHeight="false" outlineLevel="0" collapsed="false">
      <c r="B23" s="0" t="n">
        <v>60</v>
      </c>
      <c r="C23" s="0" t="n">
        <v>114.833593333333</v>
      </c>
      <c r="D23" s="0" t="n">
        <v>101.739942222222</v>
      </c>
      <c r="E23" s="0" t="n">
        <v>77.462628</v>
      </c>
      <c r="F23" s="0" t="n">
        <v>79.593149</v>
      </c>
      <c r="G23" s="0" t="n">
        <v>66.701472</v>
      </c>
      <c r="H23" s="0" t="n">
        <v>56.798004</v>
      </c>
      <c r="I23" s="0" t="n">
        <v>61.770907</v>
      </c>
      <c r="J23" s="0" t="n">
        <v>98.498463</v>
      </c>
      <c r="K23" s="0" t="n">
        <v>50.366472</v>
      </c>
      <c r="L23" s="0" t="n">
        <v>68.1713411111111</v>
      </c>
      <c r="M23" s="0" t="n">
        <v>61.1497611111111</v>
      </c>
      <c r="N23" s="0" t="n">
        <v>96.707836</v>
      </c>
      <c r="O23" s="0" t="n">
        <v>74.913062</v>
      </c>
      <c r="P23" s="0" t="n">
        <v>74.913062</v>
      </c>
      <c r="Q23" s="0" t="n">
        <v>58.326406</v>
      </c>
      <c r="R23" s="0" t="n">
        <v>71.7829611111111</v>
      </c>
      <c r="S23" s="0" t="n">
        <v>54.9609611111111</v>
      </c>
      <c r="T23" s="0" t="n">
        <v>77.584935</v>
      </c>
      <c r="V23" s="0" t="n">
        <f aca="false">AVERAGE(C23:T23)</f>
        <v>74.7930531111111</v>
      </c>
      <c r="W23" s="0" t="n">
        <f aca="false">_xlfn.STDEV.S(C23:T23)</f>
        <v>17.9355282190542</v>
      </c>
      <c r="X23" s="0" t="n">
        <f aca="false">W23/SQRT(18)</f>
        <v>4.22744454261864</v>
      </c>
      <c r="Z23" s="0" t="n">
        <f aca="false">_xlfn.T.TEST(C23:I23,C38:I38,2,1)</f>
        <v>0.879079859429338</v>
      </c>
      <c r="AH23" s="0" t="n">
        <v>74.7930531111111</v>
      </c>
      <c r="AI23" s="0" t="n">
        <v>3.57378631973184</v>
      </c>
    </row>
    <row r="24" customFormat="false" ht="14.4" hidden="false" customHeight="false" outlineLevel="0" collapsed="false">
      <c r="B24" s="0" t="n">
        <v>80</v>
      </c>
      <c r="C24" s="0" t="n">
        <v>126.693378</v>
      </c>
      <c r="D24" s="0" t="n">
        <v>174.36042</v>
      </c>
      <c r="E24" s="0" t="n">
        <v>117.210143</v>
      </c>
      <c r="F24" s="0" t="n">
        <v>98.2363566666666</v>
      </c>
      <c r="G24" s="0" t="n">
        <v>80.9709755555555</v>
      </c>
      <c r="H24" s="0" t="n">
        <v>76.6751055555555</v>
      </c>
      <c r="I24" s="0" t="n">
        <v>82.738548</v>
      </c>
      <c r="J24" s="0" t="n">
        <v>107.057764</v>
      </c>
      <c r="K24" s="0" t="n">
        <v>72.6131255555556</v>
      </c>
      <c r="L24" s="0" t="n">
        <v>108.911147</v>
      </c>
      <c r="M24" s="0" t="n">
        <v>90.209665</v>
      </c>
      <c r="N24" s="0" t="n">
        <v>131.754866</v>
      </c>
      <c r="O24" s="0" t="n">
        <v>111.737086</v>
      </c>
      <c r="P24" s="0" t="n">
        <v>111.737086</v>
      </c>
      <c r="Q24" s="0" t="n">
        <v>81.3246533333334</v>
      </c>
      <c r="R24" s="0" t="n">
        <v>81.387328</v>
      </c>
      <c r="S24" s="0" t="n">
        <v>71.894677</v>
      </c>
      <c r="T24" s="0" t="n">
        <v>96.703113</v>
      </c>
      <c r="V24" s="0" t="n">
        <f aca="false">AVERAGE(C24:T24)</f>
        <v>101.234190981482</v>
      </c>
      <c r="W24" s="0" t="n">
        <f aca="false">_xlfn.STDEV.S(C24:T24)</f>
        <v>25.9784784773021</v>
      </c>
      <c r="X24" s="0" t="n">
        <f aca="false">W24/SQRT(18)</f>
        <v>6.12318609873634</v>
      </c>
      <c r="Z24" s="0" t="n">
        <f aca="false">_xlfn.T.TEST(C24:I24,C39:I39,2,1)</f>
        <v>0.456661381569654</v>
      </c>
      <c r="AH24" s="0" t="n">
        <v>101.234190981482</v>
      </c>
      <c r="AI24" s="0" t="n">
        <v>4.44449648485639</v>
      </c>
    </row>
    <row r="25" customFormat="false" ht="13.8" hidden="false" customHeight="false" outlineLevel="0" collapsed="false"/>
    <row r="26" customFormat="false" ht="13.8" hidden="false" customHeight="false" outlineLevel="0" collapsed="false">
      <c r="C26" s="0" t="s">
        <v>24</v>
      </c>
    </row>
    <row r="27" customFormat="false" ht="13.8" hidden="false" customHeight="false" outlineLevel="0" collapsed="false">
      <c r="C27" s="0" t="n">
        <v>1.02949487619978</v>
      </c>
      <c r="D27" s="0" t="n">
        <v>0.280522038671778</v>
      </c>
      <c r="E27" s="0" t="n">
        <v>0.870620654018858</v>
      </c>
      <c r="F27" s="0" t="n">
        <v>1.09609512434104</v>
      </c>
      <c r="G27" s="0" t="n">
        <v>1.12046797536549</v>
      </c>
      <c r="H27" s="0" t="n">
        <v>0.233264117207096</v>
      </c>
      <c r="I27" s="0" t="n">
        <v>0.275780235214716</v>
      </c>
      <c r="J27" s="0" t="n">
        <v>3.03899156381835</v>
      </c>
      <c r="K27" s="0" t="n">
        <v>0.751570028438566</v>
      </c>
      <c r="L27" s="0" t="n">
        <v>2.14704931741472</v>
      </c>
      <c r="M27" s="0" t="n">
        <v>0.396179977881423</v>
      </c>
      <c r="N27" s="0" t="n">
        <v>0.751241271253693</v>
      </c>
      <c r="O27" s="0" t="n">
        <v>0.473450063725419</v>
      </c>
      <c r="P27" s="0" t="n">
        <v>0.473450063725419</v>
      </c>
      <c r="Q27" s="0" t="n">
        <v>0.169989923657858</v>
      </c>
      <c r="R27" s="0" t="n">
        <v>0.530648432322559</v>
      </c>
      <c r="S27" s="0" t="n">
        <v>0.31282648040526</v>
      </c>
      <c r="T27" s="0" t="n">
        <v>0.507456087472912</v>
      </c>
      <c r="V27" s="0" t="n">
        <f aca="false">AVERAGE(C27:T27)</f>
        <v>0.803283235063052</v>
      </c>
      <c r="AC27" s="0" t="n">
        <f aca="false">AVERAGE(C27:T31)</f>
        <v>2.58024244145867</v>
      </c>
    </row>
    <row r="28" customFormat="false" ht="13.8" hidden="false" customHeight="false" outlineLevel="0" collapsed="false">
      <c r="C28" s="0" t="n">
        <v>1.64534987602193</v>
      </c>
      <c r="D28" s="0" t="n">
        <v>4.05574962591456</v>
      </c>
      <c r="E28" s="0" t="n">
        <v>1.96731613046922</v>
      </c>
      <c r="F28" s="0" t="n">
        <v>1.84332074439692</v>
      </c>
      <c r="G28" s="0" t="n">
        <v>2.32831474588813</v>
      </c>
      <c r="H28" s="0" t="n">
        <v>0.346999254675856</v>
      </c>
      <c r="I28" s="0" t="n">
        <v>0.419055517238468</v>
      </c>
      <c r="J28" s="0" t="n">
        <v>3.13980851798183</v>
      </c>
      <c r="K28" s="0" t="n">
        <v>1.81338507104225</v>
      </c>
      <c r="L28" s="0" t="n">
        <v>1.31524603105317</v>
      </c>
      <c r="M28" s="0" t="n">
        <v>0.311309200936391</v>
      </c>
      <c r="N28" s="0" t="n">
        <v>1.36362379769939</v>
      </c>
      <c r="O28" s="0" t="n">
        <v>0.464601666578054</v>
      </c>
      <c r="P28" s="0" t="n">
        <v>0.464601666578054</v>
      </c>
      <c r="Q28" s="0" t="n">
        <v>0.395649951863513</v>
      </c>
      <c r="R28" s="0" t="n">
        <v>1.03427879934769</v>
      </c>
      <c r="S28" s="0" t="n">
        <v>0.456968565642304</v>
      </c>
      <c r="T28" s="0" t="n">
        <v>1.06524525816335</v>
      </c>
      <c r="V28" s="0" t="n">
        <f aca="false">AVERAGE(C28:T28)</f>
        <v>1.35726802341617</v>
      </c>
    </row>
    <row r="29" customFormat="false" ht="13.8" hidden="false" customHeight="false" outlineLevel="0" collapsed="false">
      <c r="C29" s="0" t="n">
        <v>4.59833085490175</v>
      </c>
      <c r="D29" s="0" t="n">
        <v>9.14177423858098</v>
      </c>
      <c r="E29" s="0" t="n">
        <v>4.87366638348835</v>
      </c>
      <c r="F29" s="0" t="n">
        <v>3.43248129118603</v>
      </c>
      <c r="G29" s="0" t="n">
        <v>2.29530573549205</v>
      </c>
      <c r="H29" s="0" t="n">
        <v>0.381286319376245</v>
      </c>
      <c r="I29" s="0" t="n">
        <v>0.341329968964901</v>
      </c>
      <c r="J29" s="0" t="n">
        <v>3.71844172989335</v>
      </c>
      <c r="K29" s="0" t="n">
        <v>1.80774908584153</v>
      </c>
      <c r="L29" s="0" t="n">
        <v>5.98144590134346</v>
      </c>
      <c r="M29" s="0" t="n">
        <v>0.615295679638984</v>
      </c>
      <c r="N29" s="0" t="n">
        <v>5.11168947381205</v>
      </c>
      <c r="O29" s="0" t="n">
        <v>1.15541562194429</v>
      </c>
      <c r="P29" s="0" t="n">
        <v>1.15541562194429</v>
      </c>
      <c r="Q29" s="0" t="n">
        <v>0.301109426018245</v>
      </c>
      <c r="R29" s="0" t="n">
        <v>1.47121291986948</v>
      </c>
      <c r="S29" s="0" t="n">
        <v>0.586353965383762</v>
      </c>
      <c r="T29" s="0" t="n">
        <v>2.03450237838631</v>
      </c>
      <c r="V29" s="0" t="n">
        <f aca="false">AVERAGE(C29:T29)</f>
        <v>2.72237814422589</v>
      </c>
    </row>
    <row r="30" customFormat="false" ht="13.8" hidden="false" customHeight="false" outlineLevel="0" collapsed="false">
      <c r="C30" s="0" t="n">
        <v>6.27424097500374</v>
      </c>
      <c r="D30" s="0" t="n">
        <v>6.79958706751981</v>
      </c>
      <c r="E30" s="0" t="n">
        <v>7.96049096633616</v>
      </c>
      <c r="F30" s="0" t="n">
        <v>3.28223451351499</v>
      </c>
      <c r="G30" s="0" t="n">
        <v>3.08960377048702</v>
      </c>
      <c r="H30" s="0" t="n">
        <v>0.689264840178577</v>
      </c>
      <c r="I30" s="0" t="n">
        <v>0.688734315413498</v>
      </c>
      <c r="J30" s="0" t="n">
        <v>5.91693579305521</v>
      </c>
      <c r="K30" s="0" t="n">
        <v>3.01379417431676</v>
      </c>
      <c r="L30" s="0" t="n">
        <v>2.28305945711713</v>
      </c>
      <c r="M30" s="0" t="n">
        <v>1.59562795052989</v>
      </c>
      <c r="N30" s="0" t="n">
        <v>5.57457899548373</v>
      </c>
      <c r="O30" s="0" t="n">
        <v>5.50949348492887</v>
      </c>
      <c r="P30" s="0" t="n">
        <v>5.50949348492887</v>
      </c>
      <c r="Q30" s="0" t="n">
        <v>0.330551363703736</v>
      </c>
      <c r="R30" s="0" t="n">
        <v>2.30150597633802</v>
      </c>
      <c r="S30" s="0" t="n">
        <v>1.02387417515496</v>
      </c>
      <c r="T30" s="0" t="n">
        <v>2.48508245116224</v>
      </c>
      <c r="V30" s="0" t="n">
        <f aca="false">AVERAGE(C30:T30)</f>
        <v>3.57378631973184</v>
      </c>
    </row>
    <row r="31" customFormat="false" ht="13.8" hidden="false" customHeight="false" outlineLevel="0" collapsed="false">
      <c r="C31" s="0" t="n">
        <v>5.12097776554395</v>
      </c>
      <c r="D31" s="0" t="n">
        <v>9.43242076946102</v>
      </c>
      <c r="E31" s="0" t="n">
        <v>6.95121030628051</v>
      </c>
      <c r="F31" s="0" t="n">
        <v>1.29541820186893</v>
      </c>
      <c r="G31" s="0" t="n">
        <v>4.05994398894379</v>
      </c>
      <c r="H31" s="0" t="n">
        <v>1.33696449449805</v>
      </c>
      <c r="I31" s="0" t="n">
        <v>1.26190357566717</v>
      </c>
      <c r="J31" s="0" t="n">
        <v>7.03086208608153</v>
      </c>
      <c r="K31" s="0" t="n">
        <v>4.25627520803152</v>
      </c>
      <c r="L31" s="0" t="n">
        <v>5.78491542579456</v>
      </c>
      <c r="M31" s="0" t="n">
        <v>2.66686748849779</v>
      </c>
      <c r="N31" s="0" t="n">
        <v>8.65325305891228</v>
      </c>
      <c r="O31" s="0" t="n">
        <v>3.34502815053871</v>
      </c>
      <c r="P31" s="0" t="n">
        <v>3.34502815053871</v>
      </c>
      <c r="Q31" s="0" t="n">
        <v>2.42569219654672</v>
      </c>
      <c r="R31" s="0" t="n">
        <v>2.64502547844697</v>
      </c>
      <c r="S31" s="0" t="n">
        <v>3.04041488015994</v>
      </c>
      <c r="T31" s="0" t="n">
        <v>7.34873550160285</v>
      </c>
      <c r="V31" s="0" t="n">
        <f aca="false">AVERAGE(C31:T31)</f>
        <v>4.44449648485639</v>
      </c>
    </row>
    <row r="33" customFormat="false" ht="14.4" hidden="false" customHeight="false" outlineLevel="0" collapsed="false">
      <c r="A33" s="0" t="s">
        <v>25</v>
      </c>
    </row>
    <row r="34" customFormat="false" ht="14.4" hidden="false" customHeight="false" outlineLevel="0" collapsed="false">
      <c r="C34" s="0" t="s">
        <v>20</v>
      </c>
    </row>
    <row r="35" customFormat="false" ht="14.4" hidden="false" customHeight="false" outlineLevel="0" collapsed="false">
      <c r="B35" s="0" t="n">
        <v>10</v>
      </c>
      <c r="C35" s="0" t="n">
        <v>13.0100444444444</v>
      </c>
      <c r="D35" s="0" t="n">
        <v>10.4867847</v>
      </c>
      <c r="E35" s="0" t="n">
        <v>6.62567222222222</v>
      </c>
      <c r="F35" s="0" t="n">
        <v>8.448472</v>
      </c>
      <c r="G35" s="0" t="n">
        <v>9.083817</v>
      </c>
      <c r="H35" s="0" t="n">
        <v>4.606001</v>
      </c>
      <c r="I35" s="0" t="n">
        <v>7.3942978</v>
      </c>
      <c r="J35" s="0" t="n">
        <v>24.9503611111111</v>
      </c>
      <c r="K35" s="0" t="n">
        <v>9.1543771</v>
      </c>
      <c r="L35" s="0" t="n">
        <v>11.8658404444444</v>
      </c>
      <c r="M35" s="0" t="n">
        <v>4.560137</v>
      </c>
      <c r="N35" s="0" t="n">
        <v>10.9685963333333</v>
      </c>
      <c r="O35" s="0" t="n">
        <v>17.4148177777778</v>
      </c>
      <c r="P35" s="0" t="n">
        <v>4.3633531</v>
      </c>
      <c r="Q35" s="0" t="n">
        <v>6.09081022222222</v>
      </c>
      <c r="R35" s="0" t="n">
        <v>11.8019443</v>
      </c>
      <c r="S35" s="0" t="n">
        <v>7.66882833333333</v>
      </c>
      <c r="T35" s="0" t="n">
        <v>10.7204165</v>
      </c>
      <c r="V35" s="0" t="n">
        <f aca="false">AVERAGE(C35:T35)</f>
        <v>9.95636507716049</v>
      </c>
      <c r="W35" s="0" t="n">
        <f aca="false">_xlfn.STDEV.S(C35:T35)</f>
        <v>5.02496208270394</v>
      </c>
      <c r="X35" s="0" t="n">
        <f aca="false">W35/SQRT(18)</f>
        <v>1.18439492129508</v>
      </c>
      <c r="Z35" s="0" t="n">
        <f aca="false">_xlfn.T.TEST(C5:I5,C35:I35,2,1)</f>
        <v>0.0868626911247396</v>
      </c>
      <c r="AC35" s="0" t="n">
        <f aca="false">AVERAGE(C35:T39)</f>
        <v>49.161946204321</v>
      </c>
      <c r="AD35" s="0" t="n">
        <f aca="false">_xlfn.STDEV.P(C35:T39)</f>
        <v>35.0257312924731</v>
      </c>
      <c r="AE35" s="0" t="n">
        <f aca="false">AD35/SQRT(90)</f>
        <v>3.6920362532416</v>
      </c>
      <c r="AH35" s="0" t="n">
        <v>9.95636507716049</v>
      </c>
      <c r="AI35" s="0" t="n">
        <v>0.6897807422297</v>
      </c>
    </row>
    <row r="36" customFormat="false" ht="14.4" hidden="false" customHeight="false" outlineLevel="0" collapsed="false">
      <c r="B36" s="0" t="n">
        <v>20</v>
      </c>
      <c r="C36" s="0" t="n">
        <v>28.9043322222222</v>
      </c>
      <c r="D36" s="0" t="n">
        <v>37.315241</v>
      </c>
      <c r="E36" s="0" t="n">
        <v>18.138624</v>
      </c>
      <c r="F36" s="0" t="n">
        <v>29.360791</v>
      </c>
      <c r="G36" s="0" t="n">
        <v>17.5494044444444</v>
      </c>
      <c r="H36" s="0" t="n">
        <v>14.6351022222222</v>
      </c>
      <c r="I36" s="0" t="n">
        <v>16.355024</v>
      </c>
      <c r="J36" s="0" t="n">
        <v>43.5019511111111</v>
      </c>
      <c r="K36" s="0" t="n">
        <v>20.1884355555556</v>
      </c>
      <c r="L36" s="0" t="n">
        <v>21.349886</v>
      </c>
      <c r="M36" s="0" t="n">
        <v>12.6764088888889</v>
      </c>
      <c r="N36" s="0" t="n">
        <v>26.0993555555556</v>
      </c>
      <c r="O36" s="0" t="n">
        <v>23.738342</v>
      </c>
      <c r="P36" s="0" t="n">
        <v>11.725504</v>
      </c>
      <c r="Q36" s="0" t="n">
        <v>15.5872266666667</v>
      </c>
      <c r="R36" s="0" t="n">
        <v>18.767392</v>
      </c>
      <c r="S36" s="0" t="n">
        <v>15.3785955555556</v>
      </c>
      <c r="T36" s="0" t="n">
        <v>23.6807177777778</v>
      </c>
      <c r="V36" s="0" t="n">
        <f aca="false">AVERAGE(C36:T36)</f>
        <v>21.9417963333333</v>
      </c>
      <c r="W36" s="0" t="n">
        <f aca="false">_xlfn.STDEV.S(C36:T36)</f>
        <v>8.51908889164237</v>
      </c>
      <c r="X36" s="0" t="n">
        <f aca="false">W36/SQRT(18)</f>
        <v>2.00796850827044</v>
      </c>
      <c r="Z36" s="0" t="n">
        <f aca="false">_xlfn.T.TEST(C6:I6,C36:I36,2,1)</f>
        <v>0.0477197466413548</v>
      </c>
      <c r="AH36" s="0" t="n">
        <v>21.9417963333333</v>
      </c>
      <c r="AI36" s="0" t="n">
        <v>1.36962677933982</v>
      </c>
    </row>
    <row r="37" customFormat="false" ht="14.4" hidden="false" customHeight="false" outlineLevel="0" collapsed="false">
      <c r="B37" s="0" t="n">
        <v>40</v>
      </c>
      <c r="C37" s="0" t="n">
        <v>74.272936</v>
      </c>
      <c r="D37" s="0" t="n">
        <v>91.426805</v>
      </c>
      <c r="E37" s="0" t="n">
        <v>54.836436</v>
      </c>
      <c r="F37" s="0" t="n">
        <v>60.2969444444444</v>
      </c>
      <c r="G37" s="0" t="n">
        <v>41.613517</v>
      </c>
      <c r="H37" s="0" t="n">
        <v>33.720219</v>
      </c>
      <c r="I37" s="0" t="n">
        <v>37.7992344444444</v>
      </c>
      <c r="J37" s="0" t="n">
        <v>64.608587</v>
      </c>
      <c r="K37" s="0" t="n">
        <v>32.342732</v>
      </c>
      <c r="L37" s="0" t="n">
        <v>46.74161</v>
      </c>
      <c r="M37" s="0" t="n">
        <v>31.80883</v>
      </c>
      <c r="N37" s="0" t="n">
        <v>48.0691822222222</v>
      </c>
      <c r="O37" s="0" t="n">
        <v>51.0806077777778</v>
      </c>
      <c r="P37" s="0" t="n">
        <v>27.4648222222222</v>
      </c>
      <c r="Q37" s="0" t="n">
        <v>34.58615</v>
      </c>
      <c r="R37" s="0" t="n">
        <v>42.2209888888889</v>
      </c>
      <c r="S37" s="0" t="n">
        <v>32.018549</v>
      </c>
      <c r="T37" s="0" t="n">
        <v>58.2668233333333</v>
      </c>
      <c r="V37" s="0" t="n">
        <f aca="false">AVERAGE(C37:T37)</f>
        <v>47.9541652407407</v>
      </c>
      <c r="W37" s="0" t="n">
        <f aca="false">_xlfn.STDEV.S(C37:T37)</f>
        <v>16.9998050892263</v>
      </c>
      <c r="X37" s="0" t="n">
        <f aca="false">W37/SQRT(18)</f>
        <v>4.00689248581384</v>
      </c>
      <c r="Z37" s="0" t="n">
        <f aca="false">_xlfn.T.TEST(C7:I7,C37:I37,2,1)</f>
        <v>0.536847866774524</v>
      </c>
      <c r="AH37" s="0" t="n">
        <v>47.9541652407407</v>
      </c>
      <c r="AI37" s="0" t="n">
        <v>2.51610998248207</v>
      </c>
    </row>
    <row r="38" customFormat="false" ht="14.4" hidden="false" customHeight="false" outlineLevel="0" collapsed="false">
      <c r="B38" s="0" t="n">
        <v>60</v>
      </c>
      <c r="C38" s="0" t="n">
        <v>97.8077833333333</v>
      </c>
      <c r="D38" s="0" t="n">
        <v>118.161523</v>
      </c>
      <c r="E38" s="0" t="n">
        <v>92.245298</v>
      </c>
      <c r="F38" s="0" t="n">
        <v>79.743676</v>
      </c>
      <c r="G38" s="0" t="n">
        <v>68.510548</v>
      </c>
      <c r="H38" s="0" t="n">
        <v>48.2904444444444</v>
      </c>
      <c r="I38" s="0" t="n">
        <v>59.159796</v>
      </c>
      <c r="J38" s="0" t="n">
        <v>91.8276077777778</v>
      </c>
      <c r="K38" s="0" t="n">
        <v>55.322518</v>
      </c>
      <c r="L38" s="0" t="n">
        <v>66.182462</v>
      </c>
      <c r="M38" s="0" t="n">
        <v>49.9494722222222</v>
      </c>
      <c r="N38" s="0" t="n">
        <v>69.8943955555556</v>
      </c>
      <c r="O38" s="0" t="n">
        <v>93.9365622222222</v>
      </c>
      <c r="P38" s="0" t="n">
        <v>50.71387</v>
      </c>
      <c r="Q38" s="0" t="n">
        <v>54.926598</v>
      </c>
      <c r="R38" s="0" t="n">
        <v>62.625466</v>
      </c>
      <c r="S38" s="0" t="n">
        <v>56.184132</v>
      </c>
      <c r="T38" s="0" t="n">
        <v>70.5311722222222</v>
      </c>
      <c r="V38" s="0" t="n">
        <f aca="false">AVERAGE(C38:T38)</f>
        <v>71.4451847098765</v>
      </c>
      <c r="W38" s="0" t="n">
        <f aca="false">_xlfn.STDEV.S(C38:T38)</f>
        <v>19.9443100767113</v>
      </c>
      <c r="X38" s="0" t="n">
        <f aca="false">W38/SQRT(18)</f>
        <v>4.70091896710992</v>
      </c>
      <c r="Z38" s="0" t="n">
        <f aca="false">_xlfn.T.TEST(C8:I8,C38:I38,2,1)</f>
        <v>0.741848327346716</v>
      </c>
      <c r="AH38" s="0" t="n">
        <v>71.4451847098765</v>
      </c>
      <c r="AI38" s="0" t="n">
        <v>2.66221322228169</v>
      </c>
    </row>
    <row r="39" customFormat="false" ht="14.4" hidden="false" customHeight="false" outlineLevel="0" collapsed="false">
      <c r="B39" s="0" t="n">
        <v>80</v>
      </c>
      <c r="C39" s="0" t="n">
        <v>122.444919</v>
      </c>
      <c r="D39" s="0" t="n">
        <v>116.111933333333</v>
      </c>
      <c r="E39" s="0" t="n">
        <v>120.190897</v>
      </c>
      <c r="F39" s="0" t="n">
        <v>91.931317</v>
      </c>
      <c r="G39" s="0" t="n">
        <v>109.508545</v>
      </c>
      <c r="H39" s="0" t="n">
        <v>61.84264</v>
      </c>
      <c r="I39" s="0" t="n">
        <v>80.0293122222222</v>
      </c>
      <c r="J39" s="0" t="n">
        <v>132.335417</v>
      </c>
      <c r="K39" s="0" t="n">
        <v>55.945798</v>
      </c>
      <c r="L39" s="0" t="n">
        <v>90.05873</v>
      </c>
      <c r="M39" s="0" t="n">
        <v>67.5955377777778</v>
      </c>
      <c r="N39" s="0" t="n">
        <v>115.611933333333</v>
      </c>
      <c r="O39" s="0" t="n">
        <v>130.94539</v>
      </c>
      <c r="P39" s="0" t="n">
        <v>77.9242811111111</v>
      </c>
      <c r="Q39" s="0" t="n">
        <v>75.9682022222222</v>
      </c>
      <c r="R39" s="0" t="n">
        <v>74.9581511111111</v>
      </c>
      <c r="S39" s="0" t="n">
        <v>79.627642</v>
      </c>
      <c r="T39" s="0" t="n">
        <v>98.1893077777778</v>
      </c>
      <c r="V39" s="0" t="n">
        <f aca="false">AVERAGE(C39:T39)</f>
        <v>94.5122196604938</v>
      </c>
      <c r="W39" s="0" t="n">
        <f aca="false">_xlfn.STDEV.S(C39:T39)</f>
        <v>24.3577943448306</v>
      </c>
      <c r="X39" s="0" t="n">
        <f aca="false">W39/SQRT(18)</f>
        <v>5.74118718532568</v>
      </c>
      <c r="Z39" s="0" t="n">
        <f aca="false">_xlfn.T.TEST(C9:I9,C39:I39,2,1)</f>
        <v>0.405609038914983</v>
      </c>
      <c r="AH39" s="0" t="n">
        <v>94.5122196604938</v>
      </c>
      <c r="AI39" s="0" t="n">
        <v>3.88630669550232</v>
      </c>
    </row>
    <row r="40" customFormat="false" ht="13.8" hidden="false" customHeight="false" outlineLevel="0" collapsed="false"/>
    <row r="41" customFormat="false" ht="13.8" hidden="false" customHeight="false" outlineLevel="0" collapsed="false">
      <c r="C41" s="0" t="s">
        <v>24</v>
      </c>
    </row>
    <row r="42" customFormat="false" ht="13.8" hidden="false" customHeight="false" outlineLevel="0" collapsed="false">
      <c r="C42" s="0" t="n">
        <v>0.752652210691987</v>
      </c>
      <c r="D42" s="0" t="n">
        <v>0.634934186777119</v>
      </c>
      <c r="E42" s="0" t="n">
        <v>0.838420918958095</v>
      </c>
      <c r="F42" s="0" t="n">
        <v>0.770783015547017</v>
      </c>
      <c r="G42" s="0" t="n">
        <v>0.510907644969324</v>
      </c>
      <c r="H42" s="0" t="n">
        <v>0.187911811624889</v>
      </c>
      <c r="I42" s="0" t="n">
        <v>0.301547141382333</v>
      </c>
      <c r="J42" s="0" t="n">
        <v>1.4204228184606</v>
      </c>
      <c r="K42" s="0" t="n">
        <v>1.21671428694914</v>
      </c>
      <c r="L42" s="0" t="n">
        <v>1.59858000012822</v>
      </c>
      <c r="M42" s="0" t="n">
        <v>0.218695988455207</v>
      </c>
      <c r="N42" s="0" t="n">
        <v>0.684582940524328</v>
      </c>
      <c r="O42" s="0" t="n">
        <v>0.523781628877979</v>
      </c>
      <c r="P42" s="0" t="n">
        <v>0.296305598073625</v>
      </c>
      <c r="Q42" s="0" t="n">
        <v>0.275938070093425</v>
      </c>
      <c r="R42" s="0" t="n">
        <v>0.94202556094758</v>
      </c>
      <c r="S42" s="0" t="n">
        <v>0.381300764366814</v>
      </c>
      <c r="T42" s="0" t="n">
        <v>0.860548773306932</v>
      </c>
      <c r="V42" s="0" t="n">
        <f aca="false">AVERAGE(C42:T42)</f>
        <v>0.6897807422297</v>
      </c>
      <c r="AC42" s="0" t="n">
        <f aca="false">AVERAGE(C42:T46)</f>
        <v>2.22480748436712</v>
      </c>
    </row>
    <row r="43" customFormat="false" ht="13.8" hidden="false" customHeight="false" outlineLevel="0" collapsed="false">
      <c r="C43" s="0" t="n">
        <v>1.28804489290273</v>
      </c>
      <c r="D43" s="0" t="n">
        <v>5.31124308891533</v>
      </c>
      <c r="E43" s="0" t="n">
        <v>0.931972197065125</v>
      </c>
      <c r="F43" s="0" t="n">
        <v>3.23353280371097</v>
      </c>
      <c r="G43" s="0" t="n">
        <v>0.605162225725235</v>
      </c>
      <c r="H43" s="0" t="n">
        <v>0.546221090139353</v>
      </c>
      <c r="I43" s="0" t="n">
        <v>0.337412414576583</v>
      </c>
      <c r="J43" s="0" t="n">
        <v>4.33780350922225</v>
      </c>
      <c r="K43" s="0" t="n">
        <v>0.608633197390437</v>
      </c>
      <c r="L43" s="0" t="n">
        <v>1.62582839399931</v>
      </c>
      <c r="M43" s="0" t="n">
        <v>0.244384146241999</v>
      </c>
      <c r="N43" s="0" t="n">
        <v>1.49807319945858</v>
      </c>
      <c r="O43" s="0" t="n">
        <v>1.01068064043278</v>
      </c>
      <c r="P43" s="0" t="n">
        <v>0.258636716292177</v>
      </c>
      <c r="Q43" s="0" t="n">
        <v>0.174240732350035</v>
      </c>
      <c r="R43" s="0" t="n">
        <v>0.665935941010539</v>
      </c>
      <c r="S43" s="0" t="n">
        <v>0.434499553444517</v>
      </c>
      <c r="T43" s="0" t="n">
        <v>1.54097728523871</v>
      </c>
      <c r="V43" s="0" t="n">
        <f aca="false">AVERAGE(C43:T43)</f>
        <v>1.36962677933982</v>
      </c>
    </row>
    <row r="44" customFormat="false" ht="13.8" hidden="false" customHeight="false" outlineLevel="0" collapsed="false">
      <c r="C44" s="0" t="n">
        <v>4.22109322924931</v>
      </c>
      <c r="D44" s="0" t="n">
        <v>5.563052691792</v>
      </c>
      <c r="E44" s="0" t="n">
        <v>5.08978789123007</v>
      </c>
      <c r="F44" s="0" t="n">
        <v>3.30329392164334</v>
      </c>
      <c r="G44" s="0" t="n">
        <v>1.42472671220205</v>
      </c>
      <c r="H44" s="0" t="n">
        <v>1.33856675705654</v>
      </c>
      <c r="I44" s="0" t="n">
        <v>0.602616406596302</v>
      </c>
      <c r="J44" s="0" t="n">
        <v>4.74981370600807</v>
      </c>
      <c r="K44" s="0" t="n">
        <v>1.49586209954982</v>
      </c>
      <c r="L44" s="0" t="n">
        <v>5.10265171863139</v>
      </c>
      <c r="M44" s="0" t="n">
        <v>0.769046306704609</v>
      </c>
      <c r="N44" s="0" t="n">
        <v>1.69300771641449</v>
      </c>
      <c r="O44" s="0" t="n">
        <v>1.90126604357178</v>
      </c>
      <c r="P44" s="0" t="n">
        <v>1.10514781811346</v>
      </c>
      <c r="Q44" s="0" t="n">
        <v>0.216517991793685</v>
      </c>
      <c r="R44" s="0" t="n">
        <v>2.0452743023469</v>
      </c>
      <c r="S44" s="0" t="n">
        <v>1.4141675138013</v>
      </c>
      <c r="T44" s="0" t="n">
        <v>3.25408685797217</v>
      </c>
      <c r="V44" s="0" t="n">
        <f aca="false">AVERAGE(C44:T44)</f>
        <v>2.51610998248207</v>
      </c>
    </row>
    <row r="45" customFormat="false" ht="13.8" hidden="false" customHeight="false" outlineLevel="0" collapsed="false">
      <c r="C45" s="0" t="n">
        <v>5.13752887048187</v>
      </c>
      <c r="D45" s="0" t="n">
        <v>5.34589242675458</v>
      </c>
      <c r="E45" s="0" t="n">
        <v>4.07934492838791</v>
      </c>
      <c r="F45" s="0" t="n">
        <v>3.57544544079173</v>
      </c>
      <c r="G45" s="0" t="n">
        <v>3.53447167624435</v>
      </c>
      <c r="H45" s="0" t="n">
        <v>1.31676827718857</v>
      </c>
      <c r="I45" s="0" t="n">
        <v>0.751333524198408</v>
      </c>
      <c r="J45" s="0" t="n">
        <v>2.43791517990816</v>
      </c>
      <c r="K45" s="0" t="n">
        <v>2.39707152744669</v>
      </c>
      <c r="L45" s="0" t="n">
        <v>3.85326436624813</v>
      </c>
      <c r="M45" s="0" t="n">
        <v>0.627394189589221</v>
      </c>
      <c r="N45" s="0" t="n">
        <v>3.16601974517094</v>
      </c>
      <c r="O45" s="0" t="n">
        <v>2.68523809032556</v>
      </c>
      <c r="P45" s="0" t="n">
        <v>0.571301611367076</v>
      </c>
      <c r="Q45" s="0" t="n">
        <v>0.235846206281975</v>
      </c>
      <c r="R45" s="0" t="n">
        <v>2.50376235335593</v>
      </c>
      <c r="S45" s="0" t="n">
        <v>2.49302693332976</v>
      </c>
      <c r="T45" s="0" t="n">
        <v>3.20821265399964</v>
      </c>
      <c r="V45" s="0" t="n">
        <f aca="false">AVERAGE(C45:T45)</f>
        <v>2.66221322228169</v>
      </c>
    </row>
    <row r="46" customFormat="false" ht="13.8" hidden="false" customHeight="false" outlineLevel="0" collapsed="false">
      <c r="C46" s="0" t="n">
        <v>6.0061781817646</v>
      </c>
      <c r="D46" s="0" t="n">
        <v>4.08398608819624</v>
      </c>
      <c r="E46" s="0" t="n">
        <v>6.50531544027259</v>
      </c>
      <c r="F46" s="0" t="n">
        <v>4.48950753012622</v>
      </c>
      <c r="G46" s="0" t="n">
        <v>4.38482923973669</v>
      </c>
      <c r="H46" s="0" t="n">
        <v>3.00225538421764</v>
      </c>
      <c r="I46" s="0" t="n">
        <v>0.598090619234858</v>
      </c>
      <c r="J46" s="0" t="n">
        <v>9.53627281996063</v>
      </c>
      <c r="K46" s="0" t="n">
        <v>2.59596357272623</v>
      </c>
      <c r="L46" s="0" t="n">
        <v>5.10450813750533</v>
      </c>
      <c r="M46" s="0" t="n">
        <v>1.4725201661926</v>
      </c>
      <c r="N46" s="0" t="n">
        <v>2.68246710550172</v>
      </c>
      <c r="O46" s="0" t="n">
        <v>4.97223926659711</v>
      </c>
      <c r="P46" s="0" t="n">
        <v>3.94833672007218</v>
      </c>
      <c r="Q46" s="0" t="n">
        <v>1.05003238210005</v>
      </c>
      <c r="R46" s="0" t="n">
        <v>2.64679237263066</v>
      </c>
      <c r="S46" s="0" t="n">
        <v>3.37967207186782</v>
      </c>
      <c r="T46" s="0" t="n">
        <v>3.49455342033853</v>
      </c>
      <c r="V46" s="0" t="n">
        <f aca="false">AVERAGE(C46:T46)</f>
        <v>3.88630669550232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T12" activeCellId="0" sqref="T12"/>
    </sheetView>
  </sheetViews>
  <sheetFormatPr defaultColWidth="8.6875" defaultRowHeight="14.4" zeroHeight="false" outlineLevelRow="0" outlineLevelCol="0"/>
  <sheetData>
    <row r="1" customFormat="false" ht="14.4" hidden="false" customHeight="false" outlineLevel="0" collapsed="false">
      <c r="A1" s="2" t="s">
        <v>26</v>
      </c>
      <c r="G1" s="0" t="s">
        <v>27</v>
      </c>
      <c r="M1" s="0" t="s">
        <v>28</v>
      </c>
    </row>
    <row r="2" customFormat="false" ht="14.4" hidden="false" customHeight="false" outlineLevel="0" collapsed="false">
      <c r="A2" s="0" t="s">
        <v>29</v>
      </c>
      <c r="B2" s="0" t="n">
        <v>29.574823</v>
      </c>
      <c r="C2" s="0" t="n">
        <v>68.256923</v>
      </c>
      <c r="D2" s="0" t="n">
        <v>96.973607</v>
      </c>
      <c r="E2" s="0" t="n">
        <v>132.83877</v>
      </c>
      <c r="G2" s="0" t="n">
        <v>15.176672</v>
      </c>
      <c r="H2" s="0" t="n">
        <v>29.2540822222222</v>
      </c>
      <c r="I2" s="0" t="n">
        <v>76.584158</v>
      </c>
      <c r="J2" s="0" t="n">
        <v>114.833593333333</v>
      </c>
      <c r="K2" s="0" t="n">
        <v>126.693378</v>
      </c>
      <c r="M2" s="0" t="n">
        <v>13.0100444444444</v>
      </c>
      <c r="N2" s="0" t="n">
        <v>28.9043322222222</v>
      </c>
      <c r="O2" s="0" t="n">
        <v>74.272936</v>
      </c>
      <c r="P2" s="0" t="n">
        <v>97.8077833333333</v>
      </c>
      <c r="Q2" s="0" t="n">
        <v>122.444919</v>
      </c>
    </row>
    <row r="3" customFormat="false" ht="14.4" hidden="false" customHeight="false" outlineLevel="0" collapsed="false">
      <c r="A3" s="0" t="n">
        <v>11.2821955555556</v>
      </c>
      <c r="B3" s="0" t="n">
        <v>43.2223244444444</v>
      </c>
      <c r="C3" s="0" t="n">
        <v>91.6681933333333</v>
      </c>
      <c r="D3" s="0" t="n">
        <v>144.9323</v>
      </c>
      <c r="E3" s="0" t="n">
        <v>211.42504</v>
      </c>
      <c r="G3" s="0" t="n">
        <v>10.0373784444444</v>
      </c>
      <c r="H3" s="0" t="n">
        <v>37.317203</v>
      </c>
      <c r="I3" s="0" t="n">
        <v>86.293591</v>
      </c>
      <c r="J3" s="0" t="n">
        <v>101.739942222222</v>
      </c>
      <c r="K3" s="0" t="n">
        <v>174.36042</v>
      </c>
      <c r="M3" s="0" t="n">
        <v>10.4867847</v>
      </c>
      <c r="N3" s="0" t="n">
        <v>37.315241</v>
      </c>
      <c r="O3" s="0" t="n">
        <v>91.426805</v>
      </c>
      <c r="P3" s="0" t="n">
        <v>118.161523</v>
      </c>
      <c r="Q3" s="0" t="n">
        <v>116.111933333333</v>
      </c>
    </row>
    <row r="4" customFormat="false" ht="14.4" hidden="false" customHeight="false" outlineLevel="0" collapsed="false">
      <c r="A4" s="0" t="n">
        <v>25.2347755555556</v>
      </c>
      <c r="B4" s="0" t="n">
        <v>20.498855</v>
      </c>
      <c r="C4" s="0" t="n">
        <v>49.0801033333333</v>
      </c>
      <c r="D4" s="0" t="n">
        <v>68.5311055555556</v>
      </c>
      <c r="E4" s="0" t="n">
        <v>97.6819077777778</v>
      </c>
      <c r="G4" s="0" t="n">
        <v>11.1684726</v>
      </c>
      <c r="H4" s="0" t="n">
        <v>26.428634</v>
      </c>
      <c r="I4" s="0" t="n">
        <v>51.565596</v>
      </c>
      <c r="J4" s="0" t="n">
        <v>77.462628</v>
      </c>
      <c r="K4" s="0" t="n">
        <v>117.210143</v>
      </c>
      <c r="M4" s="0" t="n">
        <v>6.62567222222222</v>
      </c>
      <c r="N4" s="0" t="n">
        <v>18.138624</v>
      </c>
      <c r="O4" s="0" t="n">
        <v>54.836436</v>
      </c>
      <c r="P4" s="0" t="n">
        <v>92.245298</v>
      </c>
      <c r="Q4" s="0" t="n">
        <v>120.190897</v>
      </c>
    </row>
    <row r="5" customFormat="false" ht="14.4" hidden="false" customHeight="false" outlineLevel="0" collapsed="false">
      <c r="A5" s="0" t="n">
        <v>11.010845</v>
      </c>
      <c r="B5" s="0" t="n">
        <v>28.6726144444444</v>
      </c>
      <c r="C5" s="0" t="n">
        <v>55.18963</v>
      </c>
      <c r="D5" s="0" t="n">
        <v>78.75035</v>
      </c>
      <c r="E5" s="0" t="n">
        <v>90.5357611111111</v>
      </c>
      <c r="G5" s="0" t="n">
        <v>15.5596562</v>
      </c>
      <c r="H5" s="0" t="n">
        <v>31.10519</v>
      </c>
      <c r="I5" s="0" t="n">
        <v>57.886977</v>
      </c>
      <c r="J5" s="0" t="n">
        <v>79.593149</v>
      </c>
      <c r="K5" s="0" t="n">
        <v>98.2363566666666</v>
      </c>
      <c r="M5" s="0" t="n">
        <v>8.448472</v>
      </c>
      <c r="N5" s="0" t="n">
        <v>29.360791</v>
      </c>
      <c r="O5" s="0" t="n">
        <v>60.2969444444444</v>
      </c>
      <c r="P5" s="0" t="n">
        <v>79.743676</v>
      </c>
      <c r="Q5" s="0" t="n">
        <v>91.931317</v>
      </c>
    </row>
    <row r="6" customFormat="false" ht="14.4" hidden="false" customHeight="false" outlineLevel="0" collapsed="false">
      <c r="A6" s="0" t="n">
        <v>14.412664</v>
      </c>
      <c r="B6" s="0" t="n">
        <v>23.883381</v>
      </c>
      <c r="C6" s="0" t="n">
        <v>49.3074622222222</v>
      </c>
      <c r="D6" s="0" t="n">
        <v>75.1576355555556</v>
      </c>
      <c r="E6" s="0" t="n">
        <v>101.222083333333</v>
      </c>
      <c r="G6" s="0" t="n">
        <v>12.1729071111111</v>
      </c>
      <c r="H6" s="0" t="n">
        <v>25.513707</v>
      </c>
      <c r="I6" s="0" t="n">
        <v>42.25409</v>
      </c>
      <c r="J6" s="0" t="n">
        <v>66.701472</v>
      </c>
      <c r="K6" s="0" t="n">
        <v>80.9709755555555</v>
      </c>
      <c r="M6" s="0" t="n">
        <v>9.083817</v>
      </c>
      <c r="N6" s="0" t="n">
        <v>17.5494044444444</v>
      </c>
      <c r="O6" s="0" t="n">
        <v>41.613517</v>
      </c>
      <c r="P6" s="0" t="n">
        <v>68.510548</v>
      </c>
      <c r="Q6" s="0" t="n">
        <v>109.508545</v>
      </c>
    </row>
    <row r="7" customFormat="false" ht="14.4" hidden="false" customHeight="false" outlineLevel="0" collapsed="false">
      <c r="A7" s="0" t="n">
        <v>11.7870046666667</v>
      </c>
      <c r="B7" s="0" t="n">
        <v>16.647848</v>
      </c>
      <c r="C7" s="0" t="n">
        <v>35.524202</v>
      </c>
      <c r="D7" s="0" t="n">
        <v>55.1364933333333</v>
      </c>
      <c r="E7" s="0" t="n">
        <v>79.5811266666667</v>
      </c>
      <c r="G7" s="0" t="n">
        <v>7.48241088888889</v>
      </c>
      <c r="H7" s="0" t="n">
        <v>16.860312</v>
      </c>
      <c r="I7" s="0" t="n">
        <v>36.5870855555556</v>
      </c>
      <c r="J7" s="0" t="n">
        <v>56.798004</v>
      </c>
      <c r="K7" s="0" t="n">
        <v>76.6751055555555</v>
      </c>
      <c r="M7" s="0" t="n">
        <v>4.606001</v>
      </c>
      <c r="N7" s="0" t="n">
        <v>14.6351022222222</v>
      </c>
      <c r="O7" s="0" t="n">
        <v>33.720219</v>
      </c>
      <c r="P7" s="0" t="n">
        <v>48.2904444444444</v>
      </c>
      <c r="Q7" s="0" t="n">
        <v>61.84264</v>
      </c>
    </row>
    <row r="8" customFormat="false" ht="14.4" hidden="false" customHeight="false" outlineLevel="0" collapsed="false">
      <c r="A8" s="0" t="n">
        <v>7.20583311111111</v>
      </c>
      <c r="B8" s="0" t="n">
        <v>17.257408</v>
      </c>
      <c r="C8" s="0" t="n">
        <v>36.2909077777778</v>
      </c>
      <c r="D8" s="0" t="n">
        <v>58.1108966666667</v>
      </c>
      <c r="E8" s="0" t="n">
        <v>79.8938555555556</v>
      </c>
      <c r="G8" s="0" t="n">
        <v>8.7674734</v>
      </c>
      <c r="H8" s="0" t="n">
        <v>18.65528</v>
      </c>
      <c r="I8" s="0" t="n">
        <v>37.4229133333333</v>
      </c>
      <c r="J8" s="0" t="n">
        <v>61.770907</v>
      </c>
      <c r="K8" s="0" t="n">
        <v>82.738548</v>
      </c>
      <c r="M8" s="0" t="n">
        <v>7.3942978</v>
      </c>
      <c r="N8" s="0" t="n">
        <v>16.355024</v>
      </c>
      <c r="O8" s="0" t="n">
        <v>37.7992344444444</v>
      </c>
      <c r="P8" s="0" t="n">
        <v>59.159796</v>
      </c>
      <c r="Q8" s="0" t="n">
        <v>80.0293122222222</v>
      </c>
    </row>
    <row r="9" customFormat="false" ht="14.4" hidden="false" customHeight="false" outlineLevel="0" collapsed="false">
      <c r="A9" s="0" t="n">
        <v>7.5648177</v>
      </c>
      <c r="B9" s="0" t="n">
        <v>57.5181066666667</v>
      </c>
      <c r="C9" s="0" t="n">
        <v>77.104343</v>
      </c>
      <c r="D9" s="0" t="n">
        <v>109.422312</v>
      </c>
      <c r="E9" s="0" t="n">
        <v>125.849417</v>
      </c>
      <c r="G9" s="0" t="n">
        <v>23.4921188888889</v>
      </c>
      <c r="H9" s="0" t="n">
        <v>45.6078611111111</v>
      </c>
      <c r="I9" s="0" t="n">
        <v>62.731696</v>
      </c>
      <c r="J9" s="0" t="n">
        <v>98.498463</v>
      </c>
      <c r="K9" s="0" t="n">
        <v>107.057764</v>
      </c>
      <c r="M9" s="0" t="n">
        <v>24.9503611111111</v>
      </c>
      <c r="N9" s="0" t="n">
        <v>43.5019511111111</v>
      </c>
      <c r="O9" s="0" t="n">
        <v>64.608587</v>
      </c>
      <c r="P9" s="0" t="n">
        <v>91.8276077777778</v>
      </c>
      <c r="Q9" s="0" t="n">
        <v>132.335417</v>
      </c>
    </row>
    <row r="10" customFormat="false" ht="14.4" hidden="false" customHeight="false" outlineLevel="0" collapsed="false">
      <c r="A10" s="0" t="n">
        <v>31.682214</v>
      </c>
      <c r="B10" s="0" t="n">
        <v>19.9863377777778</v>
      </c>
      <c r="C10" s="0" t="n">
        <v>38.622955</v>
      </c>
      <c r="D10" s="0" t="n">
        <v>55.0380577777778</v>
      </c>
      <c r="E10" s="0" t="n">
        <v>78.790333</v>
      </c>
      <c r="G10" s="0" t="n">
        <v>8.85005411111111</v>
      </c>
      <c r="H10" s="0" t="n">
        <v>22.334981</v>
      </c>
      <c r="I10" s="0" t="n">
        <v>37.645701</v>
      </c>
      <c r="J10" s="0" t="n">
        <v>50.366472</v>
      </c>
      <c r="K10" s="0" t="n">
        <v>72.6131255555556</v>
      </c>
      <c r="M10" s="0" t="n">
        <v>9.1543771</v>
      </c>
      <c r="N10" s="0" t="n">
        <v>20.1884355555556</v>
      </c>
      <c r="O10" s="0" t="n">
        <v>32.342732</v>
      </c>
      <c r="P10" s="0" t="n">
        <v>55.322518</v>
      </c>
      <c r="Q10" s="0" t="n">
        <v>55.945798</v>
      </c>
    </row>
    <row r="11" customFormat="false" ht="14.4" hidden="false" customHeight="false" outlineLevel="0" collapsed="false">
      <c r="A11" s="0" t="n">
        <v>10.9093603333333</v>
      </c>
      <c r="B11" s="0" t="n">
        <v>27.4543622222222</v>
      </c>
      <c r="C11" s="0" t="n">
        <v>40.4548122222222</v>
      </c>
      <c r="D11" s="0" t="n">
        <v>68.205182</v>
      </c>
      <c r="E11" s="0" t="n">
        <v>126.166527</v>
      </c>
      <c r="G11" s="0" t="n">
        <v>19.8798862</v>
      </c>
      <c r="H11" s="0" t="n">
        <v>22.9132688888889</v>
      </c>
      <c r="I11" s="0" t="n">
        <v>57.418144</v>
      </c>
      <c r="J11" s="0" t="n">
        <v>68.1713411111111</v>
      </c>
      <c r="K11" s="0" t="n">
        <v>108.911147</v>
      </c>
      <c r="M11" s="0" t="n">
        <v>11.8658404444444</v>
      </c>
      <c r="N11" s="0" t="n">
        <v>21.349886</v>
      </c>
      <c r="O11" s="0" t="n">
        <v>46.74161</v>
      </c>
      <c r="P11" s="0" t="n">
        <v>66.182462</v>
      </c>
      <c r="Q11" s="0" t="n">
        <v>90.05873</v>
      </c>
    </row>
    <row r="12" customFormat="false" ht="14.4" hidden="false" customHeight="false" outlineLevel="0" collapsed="false">
      <c r="A12" s="0" t="n">
        <v>9.66672055555556</v>
      </c>
      <c r="B12" s="0" t="n">
        <v>17.273088</v>
      </c>
      <c r="C12" s="0" t="n">
        <v>37.9386133333333</v>
      </c>
      <c r="D12" s="0" t="n">
        <v>62.2730588888889</v>
      </c>
      <c r="E12" s="0" t="n">
        <v>70.8987822222222</v>
      </c>
      <c r="G12" s="0" t="n">
        <v>8.5060097</v>
      </c>
      <c r="H12" s="0" t="n">
        <v>17.3512266666667</v>
      </c>
      <c r="I12" s="0" t="n">
        <v>39.322676</v>
      </c>
      <c r="J12" s="0" t="n">
        <v>61.1497611111111</v>
      </c>
      <c r="K12" s="0" t="n">
        <v>90.209665</v>
      </c>
      <c r="M12" s="0" t="n">
        <v>4.560137</v>
      </c>
      <c r="N12" s="0" t="n">
        <v>12.6764088888889</v>
      </c>
      <c r="O12" s="0" t="n">
        <v>31.80883</v>
      </c>
      <c r="P12" s="0" t="n">
        <v>49.9494722222222</v>
      </c>
      <c r="Q12" s="0" t="n">
        <v>67.5955377777778</v>
      </c>
    </row>
    <row r="13" customFormat="false" ht="14.4" hidden="false" customHeight="false" outlineLevel="0" collapsed="false">
      <c r="A13" s="0" t="n">
        <v>8.4773938</v>
      </c>
      <c r="B13" s="0" t="n">
        <v>27.755553</v>
      </c>
      <c r="C13" s="0" t="n">
        <v>54.745887</v>
      </c>
      <c r="D13" s="0" t="n">
        <v>84.866706</v>
      </c>
      <c r="E13" s="0" t="n">
        <v>118.073729</v>
      </c>
      <c r="G13" s="0" t="n">
        <v>12.1158493333333</v>
      </c>
      <c r="H13" s="0" t="n">
        <v>26.2600755555556</v>
      </c>
      <c r="I13" s="0" t="n">
        <v>59.579629</v>
      </c>
      <c r="J13" s="0" t="n">
        <v>96.707836</v>
      </c>
      <c r="K13" s="0" t="n">
        <v>131.754866</v>
      </c>
      <c r="M13" s="0" t="n">
        <v>10.9685963333333</v>
      </c>
      <c r="N13" s="0" t="n">
        <v>26.0993555555556</v>
      </c>
      <c r="O13" s="0" t="n">
        <v>48.0691822222222</v>
      </c>
      <c r="P13" s="0" t="n">
        <v>69.8943955555556</v>
      </c>
      <c r="Q13" s="0" t="n">
        <v>115.611933333333</v>
      </c>
    </row>
    <row r="14" customFormat="false" ht="14.4" hidden="false" customHeight="false" outlineLevel="0" collapsed="false">
      <c r="A14" s="0" t="n">
        <v>11.6855203333333</v>
      </c>
      <c r="B14" s="0" t="n">
        <v>21.2224433333333</v>
      </c>
      <c r="C14" s="0" t="n">
        <v>54.899552</v>
      </c>
      <c r="D14" s="0" t="n">
        <v>104.957832</v>
      </c>
      <c r="E14" s="0" t="n">
        <v>156.88392</v>
      </c>
      <c r="G14" s="0" t="n">
        <v>13.772528</v>
      </c>
      <c r="H14" s="0" t="n">
        <v>21.1544977777778</v>
      </c>
      <c r="I14" s="0" t="n">
        <v>42.145069</v>
      </c>
      <c r="J14" s="0" t="n">
        <v>74.913062</v>
      </c>
      <c r="K14" s="0" t="n">
        <v>111.737086</v>
      </c>
      <c r="M14" s="0" t="n">
        <v>17.4148177777778</v>
      </c>
      <c r="N14" s="0" t="n">
        <v>23.738342</v>
      </c>
      <c r="O14" s="0" t="n">
        <v>51.0806077777778</v>
      </c>
      <c r="P14" s="0" t="n">
        <v>93.9365622222222</v>
      </c>
      <c r="Q14" s="0" t="n">
        <v>130.94539</v>
      </c>
    </row>
    <row r="15" customFormat="false" ht="14.4" hidden="false" customHeight="false" outlineLevel="0" collapsed="false">
      <c r="A15" s="0" t="n">
        <v>10.9999131</v>
      </c>
      <c r="B15" s="0" t="n">
        <v>14.758016</v>
      </c>
      <c r="C15" s="0" t="n">
        <v>34.5939888888889</v>
      </c>
      <c r="D15" s="0" t="n">
        <v>57.5172355555556</v>
      </c>
      <c r="E15" s="0" t="n">
        <v>82.87653</v>
      </c>
      <c r="G15" s="0" t="n">
        <v>13.772528</v>
      </c>
      <c r="H15" s="0" t="n">
        <v>21.1544977777778</v>
      </c>
      <c r="I15" s="0" t="n">
        <v>42.145069</v>
      </c>
      <c r="J15" s="0" t="n">
        <v>74.913062</v>
      </c>
      <c r="K15" s="0" t="n">
        <v>111.737086</v>
      </c>
      <c r="M15" s="0" t="n">
        <v>4.3633531</v>
      </c>
      <c r="N15" s="0" t="n">
        <v>11.725504</v>
      </c>
      <c r="O15" s="0" t="n">
        <v>27.4648222222222</v>
      </c>
      <c r="P15" s="0" t="n">
        <v>50.71387</v>
      </c>
      <c r="Q15" s="0" t="n">
        <v>77.9242811111111</v>
      </c>
    </row>
    <row r="16" customFormat="false" ht="14.4" hidden="false" customHeight="false" outlineLevel="0" collapsed="false">
      <c r="A16" s="0" t="n">
        <v>6.94841955555556</v>
      </c>
      <c r="B16" s="0" t="n">
        <v>18.2994311111111</v>
      </c>
      <c r="C16" s="0" t="n">
        <v>38.205476</v>
      </c>
      <c r="D16" s="0" t="n">
        <v>59.140588</v>
      </c>
      <c r="E16" s="0" t="n">
        <v>76.9002877777778</v>
      </c>
      <c r="G16" s="0" t="n">
        <v>8.50204622222222</v>
      </c>
      <c r="H16" s="0" t="n">
        <v>17.451448</v>
      </c>
      <c r="I16" s="0" t="n">
        <v>36.9416266666667</v>
      </c>
      <c r="J16" s="0" t="n">
        <v>58.326406</v>
      </c>
      <c r="K16" s="0" t="n">
        <v>81.3246533333334</v>
      </c>
      <c r="M16" s="0" t="n">
        <v>6.09081022222222</v>
      </c>
      <c r="N16" s="0" t="n">
        <v>15.5872266666667</v>
      </c>
      <c r="O16" s="0" t="n">
        <v>34.58615</v>
      </c>
      <c r="P16" s="0" t="n">
        <v>54.926598</v>
      </c>
      <c r="Q16" s="0" t="n">
        <v>75.9682022222222</v>
      </c>
    </row>
    <row r="17" customFormat="false" ht="14.4" hidden="false" customHeight="false" outlineLevel="0" collapsed="false">
      <c r="A17" s="0" t="n">
        <v>8.7306252</v>
      </c>
      <c r="B17" s="0" t="n">
        <v>25.53566</v>
      </c>
      <c r="C17" s="0" t="n">
        <v>43.2292977777778</v>
      </c>
      <c r="D17" s="0" t="n">
        <v>77.579055</v>
      </c>
      <c r="E17" s="0" t="n">
        <v>83.3752455555556</v>
      </c>
      <c r="G17" s="0" t="n">
        <v>14.377384</v>
      </c>
      <c r="H17" s="0" t="n">
        <v>22.516087</v>
      </c>
      <c r="I17" s="0" t="n">
        <v>45.758129</v>
      </c>
      <c r="J17" s="0" t="n">
        <v>71.7829611111111</v>
      </c>
      <c r="K17" s="0" t="n">
        <v>81.387328</v>
      </c>
      <c r="M17" s="0" t="n">
        <v>11.8019443</v>
      </c>
      <c r="N17" s="0" t="n">
        <v>18.767392</v>
      </c>
      <c r="O17" s="0" t="n">
        <v>42.2209888888889</v>
      </c>
      <c r="P17" s="0" t="n">
        <v>62.625466</v>
      </c>
      <c r="Q17" s="0" t="n">
        <v>74.9581511111111</v>
      </c>
    </row>
    <row r="18" customFormat="false" ht="14.4" hidden="false" customHeight="false" outlineLevel="0" collapsed="false">
      <c r="A18" s="0" t="n">
        <v>14.252249</v>
      </c>
      <c r="B18" s="0" t="n">
        <v>18.1051733333333</v>
      </c>
      <c r="C18" s="0" t="n">
        <v>38.1672788888889</v>
      </c>
      <c r="D18" s="0" t="n">
        <v>63.629374</v>
      </c>
      <c r="E18" s="0" t="n">
        <v>88.182617</v>
      </c>
      <c r="G18" s="0" t="n">
        <v>9.10398366666667</v>
      </c>
      <c r="H18" s="0" t="n">
        <v>17.4048</v>
      </c>
      <c r="I18" s="0" t="n">
        <v>37.0762144444444</v>
      </c>
      <c r="J18" s="0" t="n">
        <v>54.9609611111111</v>
      </c>
      <c r="K18" s="0" t="n">
        <v>71.894677</v>
      </c>
      <c r="M18" s="0" t="n">
        <v>7.66882833333333</v>
      </c>
      <c r="N18" s="0" t="n">
        <v>15.3785955555556</v>
      </c>
      <c r="O18" s="0" t="n">
        <v>32.018549</v>
      </c>
      <c r="P18" s="0" t="n">
        <v>56.184132</v>
      </c>
      <c r="Q18" s="0" t="n">
        <v>79.627642</v>
      </c>
    </row>
    <row r="19" customFormat="false" ht="14.4" hidden="false" customHeight="false" outlineLevel="0" collapsed="false">
      <c r="A19" s="0" t="n">
        <v>7.56516644444445</v>
      </c>
      <c r="B19" s="0" t="n">
        <v>32.206708</v>
      </c>
      <c r="C19" s="0" t="n">
        <v>68.8704</v>
      </c>
      <c r="D19" s="0" t="n">
        <v>84.0277055555556</v>
      </c>
      <c r="E19" s="0" t="n">
        <v>125.4578</v>
      </c>
      <c r="G19" s="0" t="n">
        <v>11.2892082</v>
      </c>
      <c r="H19" s="0" t="n">
        <v>30.1974933333333</v>
      </c>
      <c r="I19" s="0" t="n">
        <v>58.8539544444444</v>
      </c>
      <c r="J19" s="0" t="n">
        <v>77.584935</v>
      </c>
      <c r="K19" s="0" t="n">
        <v>96.703113</v>
      </c>
      <c r="M19" s="0" t="n">
        <v>10.7204165</v>
      </c>
      <c r="N19" s="0" t="n">
        <v>23.6807177777778</v>
      </c>
      <c r="O19" s="0" t="n">
        <v>58.2668233333333</v>
      </c>
      <c r="P19" s="0" t="n">
        <v>70.5311722222222</v>
      </c>
      <c r="Q19" s="0" t="n">
        <v>98.1893077777778</v>
      </c>
    </row>
    <row r="20" customFormat="false" ht="14.4" hidden="false" customHeight="false" outlineLevel="0" collapsed="false">
      <c r="A20" s="0" t="n">
        <v>13.137096</v>
      </c>
    </row>
    <row r="21" customFormat="false" ht="14.4" hidden="false" customHeight="false" outlineLevel="0" collapsed="false">
      <c r="G21" s="0" t="n">
        <f aca="false">AVERAGE(G2:K19)</f>
        <v>52.7801102823457</v>
      </c>
      <c r="M21" s="0" t="n">
        <f aca="false">AVERAGE(M2:Q19)</f>
        <v>49.161946204321</v>
      </c>
    </row>
    <row r="22" customFormat="false" ht="14.4" hidden="false" customHeight="false" outlineLevel="0" collapsed="false">
      <c r="A22" s="0" t="n">
        <f aca="false">AVERAGE(A2:E19)</f>
        <v>55.1946191563046</v>
      </c>
      <c r="G22" s="0" t="n">
        <f aca="false">_xlfn.STDEV.S(G2:K19)</f>
        <v>36.1230855684669</v>
      </c>
      <c r="M22" s="0" t="n">
        <f aca="false">_xlfn.STDEV.S(M2:Q19)</f>
        <v>35.2219554120845</v>
      </c>
    </row>
    <row r="23" customFormat="false" ht="14.4" hidden="false" customHeight="false" outlineLevel="0" collapsed="false">
      <c r="A23" s="0" t="n">
        <f aca="false">_xlfn.STDEV.S(A2:E19)</f>
        <v>40.3808035051762</v>
      </c>
      <c r="G23" s="0" t="n">
        <f aca="false">G22/SQRT(90)</f>
        <v>3.80770755031712</v>
      </c>
      <c r="M23" s="0" t="n">
        <f aca="false">M22/SQRT(90)</f>
        <v>3.71272009156939</v>
      </c>
    </row>
    <row r="24" customFormat="false" ht="14.4" hidden="false" customHeight="false" outlineLevel="0" collapsed="false">
      <c r="A24" s="0" t="n">
        <f aca="false">A23/SQRT(90)</f>
        <v>4.25651042746893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8.6875" defaultRowHeight="14.4" zeroHeight="false" outlineLevelRow="0" outlineLevelCol="0"/>
  <sheetData>
    <row r="1" customFormat="false" ht="14.4" hidden="false" customHeight="false" outlineLevel="0" collapsed="false">
      <c r="A1" s="0" t="s">
        <v>30</v>
      </c>
      <c r="C1" s="0" t="s">
        <v>27</v>
      </c>
      <c r="E1" s="0" t="s">
        <v>28</v>
      </c>
      <c r="I1" s="0" t="s">
        <v>29</v>
      </c>
      <c r="K1" s="0" t="s">
        <v>31</v>
      </c>
      <c r="M1" s="0" t="s">
        <v>28</v>
      </c>
    </row>
    <row r="2" customFormat="false" ht="14.4" hidden="false" customHeight="false" outlineLevel="0" collapsed="false">
      <c r="A2" s="0" t="n">
        <v>12.364045217284</v>
      </c>
      <c r="C2" s="0" t="n">
        <v>12.445920387037</v>
      </c>
      <c r="E2" s="0" t="n">
        <v>9.95636507716049</v>
      </c>
      <c r="I2" s="0" t="n">
        <v>11.8163110148148</v>
      </c>
      <c r="K2" s="0" t="n">
        <v>11.4928381401235</v>
      </c>
      <c r="M2" s="0" t="n">
        <v>10.583853675463</v>
      </c>
    </row>
    <row r="3" customFormat="false" ht="14.4" hidden="false" customHeight="false" outlineLevel="0" collapsed="false">
      <c r="A3" s="0" t="n">
        <v>25.5484518518519</v>
      </c>
      <c r="C3" s="0" t="n">
        <v>24.971146962963</v>
      </c>
      <c r="E3" s="0" t="n">
        <v>21.9417963333333</v>
      </c>
      <c r="I3" s="0" t="n">
        <v>27.7968183333333</v>
      </c>
      <c r="K3" s="0" t="n">
        <v>24.5258841481482</v>
      </c>
      <c r="M3" s="0" t="n">
        <v>24.5976566209877</v>
      </c>
    </row>
    <row r="4" customFormat="false" ht="14.4" hidden="false" customHeight="false" outlineLevel="0" collapsed="false">
      <c r="A4" s="0" t="n">
        <v>50.6750014320988</v>
      </c>
      <c r="C4" s="0" t="n">
        <v>50.4562399691358</v>
      </c>
      <c r="E4" s="0" t="n">
        <v>47.9541652407408</v>
      </c>
      <c r="I4" s="0" t="n">
        <v>57.0487914753086</v>
      </c>
      <c r="K4" s="0" t="n">
        <v>49.6677876975309</v>
      </c>
      <c r="M4" s="0" t="n">
        <v>49.4625803148148</v>
      </c>
    </row>
    <row r="5" customFormat="false" ht="14.4" hidden="false" customHeight="false" outlineLevel="0" collapsed="false">
      <c r="A5" s="0" t="n">
        <v>78.0138608271605</v>
      </c>
      <c r="C5" s="0" t="n">
        <v>74.7930531111111</v>
      </c>
      <c r="E5" s="0" t="n">
        <v>71.4451847098766</v>
      </c>
      <c r="I5" s="0" t="n">
        <v>87.8547781358025</v>
      </c>
      <c r="K5" s="0" t="n">
        <v>72.1351039135803</v>
      </c>
      <c r="M5" s="0" t="n">
        <v>75.8066891419753</v>
      </c>
    </row>
    <row r="6" customFormat="false" ht="14.4" hidden="false" customHeight="false" outlineLevel="0" collapsed="false">
      <c r="A6" s="0" t="n">
        <v>107.035207388889</v>
      </c>
      <c r="C6" s="0" t="n">
        <v>101.234190981482</v>
      </c>
      <c r="E6" s="0" t="n">
        <v>94.5122196604938</v>
      </c>
      <c r="I6" s="0" t="n">
        <v>108.642746862654</v>
      </c>
      <c r="K6" s="0" t="n">
        <v>94.5893258888889</v>
      </c>
      <c r="M6" s="0" t="n">
        <v>96.8675443395062</v>
      </c>
    </row>
    <row r="8" customFormat="false" ht="14.4" hidden="false" customHeight="false" outlineLevel="0" collapsed="false">
      <c r="C8" s="0" t="n">
        <f aca="false">(C2/A2)*100</f>
        <v>100.662203739264</v>
      </c>
      <c r="E8" s="0" t="n">
        <f aca="false">(E2/A2)*100</f>
        <v>80.526760475142</v>
      </c>
      <c r="K8" s="0" t="n">
        <v>97.2624884848934</v>
      </c>
      <c r="M8" s="0" t="n">
        <v>89.5698637433743</v>
      </c>
    </row>
    <row r="9" customFormat="false" ht="14.4" hidden="false" customHeight="false" outlineLevel="0" collapsed="false">
      <c r="C9" s="0" t="n">
        <f aca="false">(C3/A3)*100</f>
        <v>97.7403527531276</v>
      </c>
      <c r="E9" s="0" t="n">
        <f aca="false">(E3/A3)*100</f>
        <v>85.8830760492554</v>
      </c>
      <c r="K9" s="0" t="n">
        <v>88.2327029447728</v>
      </c>
      <c r="M9" s="0" t="n">
        <v>88.4909068585403</v>
      </c>
    </row>
    <row r="10" customFormat="false" ht="14.4" hidden="false" customHeight="false" outlineLevel="0" collapsed="false">
      <c r="C10" s="0" t="n">
        <f aca="false">(C4/A4)*100</f>
        <v>99.5683049693524</v>
      </c>
      <c r="E10" s="0" t="n">
        <f aca="false">(E4/A4)*100</f>
        <v>94.6308118116114</v>
      </c>
      <c r="K10" s="0" t="n">
        <v>87.0619454209256</v>
      </c>
      <c r="M10" s="0" t="n">
        <v>86.7022403730021</v>
      </c>
    </row>
    <row r="11" customFormat="false" ht="14.4" hidden="false" customHeight="false" outlineLevel="0" collapsed="false">
      <c r="C11" s="0" t="n">
        <f aca="false">(C5/A5)*100</f>
        <v>95.8714929861181</v>
      </c>
      <c r="E11" s="0" t="n">
        <f aca="false">(E5/A5)*100</f>
        <v>91.580116600258</v>
      </c>
      <c r="K11" s="0" t="n">
        <v>82.107206283165</v>
      </c>
      <c r="M11" s="0" t="n">
        <v>86.2863588646212</v>
      </c>
    </row>
    <row r="12" customFormat="false" ht="14.4" hidden="false" customHeight="false" outlineLevel="0" collapsed="false">
      <c r="C12" s="0" t="n">
        <f aca="false">(C6/A6)*100</f>
        <v>94.5802726514738</v>
      </c>
      <c r="E12" s="0" t="n">
        <f aca="false">(E6/A6)*100</f>
        <v>88.3001228905032</v>
      </c>
      <c r="K12" s="0" t="n">
        <v>87.0645566504944</v>
      </c>
      <c r="M12" s="0" t="n">
        <v>89.161538286551</v>
      </c>
    </row>
    <row r="14" customFormat="false" ht="14.4" hidden="false" customHeight="false" outlineLevel="0" collapsed="false">
      <c r="C14" s="0" t="n">
        <f aca="false">C8-100</f>
        <v>0.662203739263518</v>
      </c>
      <c r="E14" s="0" t="n">
        <f aca="false">E8-100</f>
        <v>-19.473239524858</v>
      </c>
      <c r="K14" s="0" t="n">
        <f aca="false">K8-100</f>
        <v>-2.73751151510658</v>
      </c>
      <c r="M14" s="0" t="n">
        <f aca="false">M8-100</f>
        <v>-10.4301362566257</v>
      </c>
    </row>
    <row r="15" customFormat="false" ht="14.4" hidden="false" customHeight="false" outlineLevel="0" collapsed="false">
      <c r="C15" s="0" t="n">
        <f aca="false">C9-100</f>
        <v>-2.2596472468724</v>
      </c>
      <c r="E15" s="0" t="n">
        <f aca="false">E9-100</f>
        <v>-14.1169239507446</v>
      </c>
      <c r="K15" s="0" t="n">
        <f aca="false">K9-100</f>
        <v>-11.7672970552272</v>
      </c>
      <c r="M15" s="0" t="n">
        <f aca="false">M9-100</f>
        <v>-11.5090931414597</v>
      </c>
    </row>
    <row r="16" customFormat="false" ht="14.4" hidden="false" customHeight="false" outlineLevel="0" collapsed="false">
      <c r="C16" s="0" t="n">
        <f aca="false">C10-100</f>
        <v>-0.431695030647589</v>
      </c>
      <c r="E16" s="0" t="n">
        <f aca="false">E10-100</f>
        <v>-5.36918818838863</v>
      </c>
      <c r="K16" s="0" t="n">
        <f aca="false">K10-100</f>
        <v>-12.9380545790744</v>
      </c>
      <c r="M16" s="0" t="n">
        <f aca="false">M10-100</f>
        <v>-13.2977596269979</v>
      </c>
    </row>
    <row r="17" customFormat="false" ht="14.4" hidden="false" customHeight="false" outlineLevel="0" collapsed="false">
      <c r="C17" s="0" t="n">
        <f aca="false">C11-100</f>
        <v>-4.12850701388192</v>
      </c>
      <c r="E17" s="0" t="n">
        <f aca="false">E11-100</f>
        <v>-8.41988339974203</v>
      </c>
      <c r="K17" s="0" t="n">
        <f aca="false">K11-100</f>
        <v>-17.892793716835</v>
      </c>
      <c r="M17" s="0" t="n">
        <f aca="false">M11-100</f>
        <v>-13.7136411353788</v>
      </c>
    </row>
    <row r="18" customFormat="false" ht="14.4" hidden="false" customHeight="false" outlineLevel="0" collapsed="false">
      <c r="C18" s="0" t="n">
        <f aca="false">C12-100</f>
        <v>-5.41972734852622</v>
      </c>
      <c r="E18" s="0" t="n">
        <f aca="false">E12-100</f>
        <v>-11.6998771094968</v>
      </c>
      <c r="K18" s="0" t="n">
        <f aca="false">K12-100</f>
        <v>-12.9354433495056</v>
      </c>
      <c r="M18" s="0" t="n">
        <f aca="false">M12-100</f>
        <v>-10.838461713449</v>
      </c>
    </row>
    <row r="20" customFormat="false" ht="14.4" hidden="false" customHeight="false" outlineLevel="0" collapsed="false">
      <c r="C20" s="0" t="n">
        <f aca="false">AVERAGE(C14:C18)</f>
        <v>-2.31547458013292</v>
      </c>
      <c r="E20" s="0" t="n">
        <f aca="false">AVERAGE(E14:E18)</f>
        <v>-11.815822434646</v>
      </c>
      <c r="K20" s="0" t="n">
        <f aca="false">AVERAGE(K14:K18)</f>
        <v>-11.6542200431498</v>
      </c>
      <c r="M20" s="0" t="n">
        <f aca="false">AVERAGE(M14:M18)</f>
        <v>-11.9578183747822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8.6875" defaultRowHeight="14.4" zeroHeight="false" outlineLevelRow="0" outlineLevelCol="0"/>
  <sheetData>
    <row r="1" customFormat="false" ht="14.4" hidden="false" customHeight="false" outlineLevel="0" collapsed="false">
      <c r="A1" s="0" t="n">
        <v>12.364045217284</v>
      </c>
      <c r="B1" s="0" t="n">
        <v>12.445920387037</v>
      </c>
      <c r="C1" s="0" t="n">
        <f aca="false">B1-A1</f>
        <v>0.0818751697530864</v>
      </c>
      <c r="D1" s="0" t="n">
        <f aca="false">C1/A1</f>
        <v>0.00662203739263517</v>
      </c>
      <c r="H1" s="0" t="n">
        <v>12.364045217284</v>
      </c>
      <c r="I1" s="0" t="n">
        <v>10</v>
      </c>
      <c r="J1" s="0" t="n">
        <f aca="false">H1-I1</f>
        <v>2.36404521728395</v>
      </c>
      <c r="K1" s="0" t="n">
        <f aca="false">J1/I1</f>
        <v>0.236404521728395</v>
      </c>
    </row>
    <row r="2" customFormat="false" ht="14.4" hidden="false" customHeight="false" outlineLevel="0" collapsed="false">
      <c r="A2" s="0" t="n">
        <v>25.5484518518519</v>
      </c>
      <c r="B2" s="0" t="n">
        <v>24.971146962963</v>
      </c>
      <c r="C2" s="0" t="n">
        <f aca="false">B2-A2</f>
        <v>-0.577304888888889</v>
      </c>
      <c r="D2" s="0" t="n">
        <f aca="false">C2/A2</f>
        <v>-0.0225964724687239</v>
      </c>
      <c r="H2" s="0" t="n">
        <v>25.5484518518519</v>
      </c>
      <c r="I2" s="0" t="n">
        <v>20</v>
      </c>
      <c r="J2" s="0" t="n">
        <f aca="false">H2-I2</f>
        <v>5.54845185185185</v>
      </c>
      <c r="K2" s="0" t="n">
        <f aca="false">J2/I2</f>
        <v>0.277422592592593</v>
      </c>
      <c r="N2" s="0" t="s">
        <v>32</v>
      </c>
    </row>
    <row r="3" customFormat="false" ht="14.4" hidden="false" customHeight="false" outlineLevel="0" collapsed="false">
      <c r="A3" s="0" t="n">
        <v>50.6750014320988</v>
      </c>
      <c r="B3" s="0" t="n">
        <v>50.4562399691358</v>
      </c>
      <c r="C3" s="0" t="n">
        <f aca="false">B3-A3</f>
        <v>-0.218761462962959</v>
      </c>
      <c r="D3" s="0" t="n">
        <f aca="false">C3/A3</f>
        <v>-0.00431695030647578</v>
      </c>
      <c r="H3" s="0" t="n">
        <v>50.6750014320988</v>
      </c>
      <c r="I3" s="0" t="n">
        <v>40</v>
      </c>
      <c r="J3" s="0" t="n">
        <f aca="false">H3-I3</f>
        <v>10.6750014320988</v>
      </c>
      <c r="K3" s="0" t="n">
        <f aca="false">J3/I3</f>
        <v>0.266875035802469</v>
      </c>
      <c r="N3" s="0" t="s">
        <v>33</v>
      </c>
    </row>
    <row r="4" customFormat="false" ht="14.4" hidden="false" customHeight="false" outlineLevel="0" collapsed="false">
      <c r="A4" s="0" t="n">
        <v>78.0138608271605</v>
      </c>
      <c r="B4" s="0" t="n">
        <v>74.7930531111111</v>
      </c>
      <c r="C4" s="0" t="n">
        <f aca="false">B4-A4</f>
        <v>-3.22080771604939</v>
      </c>
      <c r="D4" s="0" t="n">
        <f aca="false">C4/A4</f>
        <v>-0.0412850701388191</v>
      </c>
      <c r="H4" s="0" t="n">
        <v>78.0138608271605</v>
      </c>
      <c r="I4" s="0" t="n">
        <v>60</v>
      </c>
      <c r="J4" s="0" t="n">
        <f aca="false">H4-I4</f>
        <v>18.0138608271605</v>
      </c>
      <c r="K4" s="0" t="n">
        <f aca="false">J4/I4</f>
        <v>0.300231013786008</v>
      </c>
      <c r="N4" s="0" t="s">
        <v>34</v>
      </c>
    </row>
    <row r="5" customFormat="false" ht="14.4" hidden="false" customHeight="false" outlineLevel="0" collapsed="false">
      <c r="A5" s="0" t="n">
        <v>107.035207388889</v>
      </c>
      <c r="B5" s="0" t="n">
        <v>101.234190981482</v>
      </c>
      <c r="C5" s="0" t="n">
        <f aca="false">B5-A5</f>
        <v>-5.80101640740737</v>
      </c>
      <c r="D5" s="0" t="n">
        <f aca="false">C5/A5</f>
        <v>-0.0541972734852623</v>
      </c>
      <c r="H5" s="0" t="n">
        <v>107.035207388889</v>
      </c>
      <c r="I5" s="0" t="n">
        <v>80</v>
      </c>
      <c r="J5" s="0" t="n">
        <f aca="false">H5-I5</f>
        <v>27.0352073888889</v>
      </c>
      <c r="K5" s="0" t="n">
        <f aca="false">J5/I5</f>
        <v>0.337940092361111</v>
      </c>
      <c r="N5" s="0" t="s">
        <v>35</v>
      </c>
    </row>
    <row r="6" customFormat="false" ht="14.4" hidden="false" customHeight="false" outlineLevel="0" collapsed="false">
      <c r="A6" s="0" t="s">
        <v>36</v>
      </c>
      <c r="B6" s="0" t="s">
        <v>27</v>
      </c>
      <c r="H6" s="0" t="s">
        <v>36</v>
      </c>
    </row>
    <row r="8" customFormat="false" ht="14.4" hidden="false" customHeight="false" outlineLevel="0" collapsed="false">
      <c r="H8" s="0" t="n">
        <v>12.445920387037</v>
      </c>
      <c r="I8" s="0" t="n">
        <v>10</v>
      </c>
      <c r="J8" s="0" t="n">
        <f aca="false">H8-I8</f>
        <v>2.44592038703704</v>
      </c>
      <c r="K8" s="0" t="n">
        <f aca="false">J8/I8</f>
        <v>0.244592038703704</v>
      </c>
    </row>
    <row r="9" customFormat="false" ht="14.4" hidden="false" customHeight="false" outlineLevel="0" collapsed="false">
      <c r="A9" s="0" t="n">
        <v>12.364045217284</v>
      </c>
      <c r="B9" s="0" t="n">
        <v>9.95636507716049</v>
      </c>
      <c r="C9" s="0" t="n">
        <f aca="false">B9-A9</f>
        <v>-2.40768014012346</v>
      </c>
      <c r="D9" s="0" t="n">
        <f aca="false">C9/A9</f>
        <v>-0.19473239524858</v>
      </c>
      <c r="H9" s="0" t="n">
        <v>24.971146962963</v>
      </c>
      <c r="I9" s="0" t="n">
        <v>20</v>
      </c>
      <c r="J9" s="0" t="n">
        <f aca="false">H9-I9</f>
        <v>4.97114696296296</v>
      </c>
      <c r="K9" s="0" t="n">
        <f aca="false">J9/I9</f>
        <v>0.248557348148148</v>
      </c>
    </row>
    <row r="10" customFormat="false" ht="14.4" hidden="false" customHeight="false" outlineLevel="0" collapsed="false">
      <c r="A10" s="0" t="n">
        <v>25.5484518518519</v>
      </c>
      <c r="B10" s="0" t="n">
        <v>21.9417963333333</v>
      </c>
      <c r="C10" s="0" t="n">
        <f aca="false">B10-A10</f>
        <v>-3.60665551851852</v>
      </c>
      <c r="D10" s="0" t="n">
        <f aca="false">C10/A10</f>
        <v>-0.141169239507446</v>
      </c>
      <c r="H10" s="0" t="n">
        <v>50.4562399691358</v>
      </c>
      <c r="I10" s="0" t="n">
        <v>40</v>
      </c>
      <c r="J10" s="0" t="n">
        <f aca="false">H10-I10</f>
        <v>10.4562399691358</v>
      </c>
      <c r="K10" s="0" t="n">
        <f aca="false">J10/I10</f>
        <v>0.261405999228395</v>
      </c>
    </row>
    <row r="11" customFormat="false" ht="14.4" hidden="false" customHeight="false" outlineLevel="0" collapsed="false">
      <c r="A11" s="0" t="n">
        <v>50.6750014320988</v>
      </c>
      <c r="B11" s="0" t="n">
        <v>47.9541652407408</v>
      </c>
      <c r="C11" s="0" t="n">
        <f aca="false">B11-A11</f>
        <v>-2.72083619135802</v>
      </c>
      <c r="D11" s="0" t="n">
        <f aca="false">C11/A11</f>
        <v>-0.0536918818838863</v>
      </c>
      <c r="H11" s="0" t="n">
        <v>74.7930531111111</v>
      </c>
      <c r="I11" s="0" t="n">
        <v>60</v>
      </c>
      <c r="J11" s="0" t="n">
        <f aca="false">H11-I11</f>
        <v>14.7930531111111</v>
      </c>
      <c r="K11" s="0" t="n">
        <f aca="false">J11/I11</f>
        <v>0.246550885185185</v>
      </c>
    </row>
    <row r="12" customFormat="false" ht="14.4" hidden="false" customHeight="false" outlineLevel="0" collapsed="false">
      <c r="A12" s="0" t="n">
        <v>78.0138608271605</v>
      </c>
      <c r="B12" s="0" t="n">
        <v>71.4451847098766</v>
      </c>
      <c r="C12" s="0" t="n">
        <f aca="false">B12-A12</f>
        <v>-6.56867611728394</v>
      </c>
      <c r="D12" s="0" t="n">
        <f aca="false">C12/A12</f>
        <v>-0.0841988339974204</v>
      </c>
      <c r="H12" s="0" t="n">
        <v>101.234190981482</v>
      </c>
      <c r="I12" s="0" t="n">
        <v>80</v>
      </c>
      <c r="J12" s="0" t="n">
        <f aca="false">H12-I12</f>
        <v>21.2341909814815</v>
      </c>
      <c r="K12" s="0" t="n">
        <f aca="false">J12/I12</f>
        <v>0.265427387268519</v>
      </c>
    </row>
    <row r="13" customFormat="false" ht="14.4" hidden="false" customHeight="false" outlineLevel="0" collapsed="false">
      <c r="A13" s="0" t="n">
        <v>107.035207388889</v>
      </c>
      <c r="B13" s="0" t="n">
        <v>94.5122196604938</v>
      </c>
      <c r="C13" s="0" t="n">
        <f aca="false">B13-A13</f>
        <v>-12.5229877283951</v>
      </c>
      <c r="D13" s="0" t="n">
        <f aca="false">C13/A13</f>
        <v>-0.116998771094968</v>
      </c>
      <c r="H13" s="0" t="s">
        <v>27</v>
      </c>
    </row>
    <row r="14" customFormat="false" ht="14.4" hidden="false" customHeight="false" outlineLevel="0" collapsed="false">
      <c r="A14" s="0" t="s">
        <v>36</v>
      </c>
      <c r="B14" s="0" t="s">
        <v>28</v>
      </c>
    </row>
    <row r="15" customFormat="false" ht="14.4" hidden="false" customHeight="false" outlineLevel="0" collapsed="false">
      <c r="H15" s="0" t="n">
        <v>9.95636507716049</v>
      </c>
      <c r="I15" s="0" t="n">
        <v>10</v>
      </c>
      <c r="J15" s="0" t="n">
        <f aca="false">H15-I15</f>
        <v>-0.043634922839507</v>
      </c>
      <c r="K15" s="0" t="n">
        <f aca="false">J15/I15</f>
        <v>-0.0043634922839507</v>
      </c>
    </row>
    <row r="16" customFormat="false" ht="14.4" hidden="false" customHeight="false" outlineLevel="0" collapsed="false">
      <c r="H16" s="0" t="n">
        <v>21.9417963333333</v>
      </c>
      <c r="I16" s="0" t="n">
        <v>20</v>
      </c>
      <c r="J16" s="0" t="n">
        <f aca="false">H16-I16</f>
        <v>1.94179633333333</v>
      </c>
      <c r="K16" s="0" t="n">
        <f aca="false">J16/I16</f>
        <v>0.0970898166666665</v>
      </c>
    </row>
    <row r="17" customFormat="false" ht="14.4" hidden="false" customHeight="false" outlineLevel="0" collapsed="false">
      <c r="H17" s="0" t="n">
        <v>47.9541652407408</v>
      </c>
      <c r="I17" s="0" t="n">
        <v>40</v>
      </c>
      <c r="J17" s="0" t="n">
        <f aca="false">H17-I17</f>
        <v>7.95416524074075</v>
      </c>
      <c r="K17" s="0" t="n">
        <f aca="false">J17/I17</f>
        <v>0.198854131018519</v>
      </c>
    </row>
    <row r="18" customFormat="false" ht="14.4" hidden="false" customHeight="false" outlineLevel="0" collapsed="false">
      <c r="H18" s="0" t="n">
        <v>71.4451847098766</v>
      </c>
      <c r="I18" s="0" t="n">
        <v>60</v>
      </c>
      <c r="J18" s="0" t="n">
        <f aca="false">H18-I18</f>
        <v>11.4451847098766</v>
      </c>
      <c r="K18" s="0" t="n">
        <f aca="false">J18/I18</f>
        <v>0.190753078497943</v>
      </c>
    </row>
    <row r="19" customFormat="false" ht="14.4" hidden="false" customHeight="false" outlineLevel="0" collapsed="false">
      <c r="H19" s="0" t="n">
        <v>94.5122196604938</v>
      </c>
      <c r="I19" s="0" t="n">
        <v>80</v>
      </c>
      <c r="J19" s="0" t="n">
        <f aca="false">H19-I19</f>
        <v>14.5122196604938</v>
      </c>
      <c r="K19" s="0" t="n">
        <f aca="false">J19/I19</f>
        <v>0.181402745756173</v>
      </c>
    </row>
    <row r="20" customFormat="false" ht="14.4" hidden="false" customHeight="false" outlineLevel="0" collapsed="false">
      <c r="H20" s="0" t="s">
        <v>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3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2" activeCellId="0" sqref="E22"/>
    </sheetView>
  </sheetViews>
  <sheetFormatPr defaultColWidth="8.6875" defaultRowHeight="14.4" zeroHeight="false" outlineLevelRow="0" outlineLevelCol="0"/>
  <sheetData>
    <row r="1" customFormat="false" ht="14.4" hidden="false" customHeight="false" outlineLevel="0" collapsed="false">
      <c r="A1" s="0" t="s">
        <v>37</v>
      </c>
      <c r="B1" s="0" t="s">
        <v>38</v>
      </c>
      <c r="C1" s="0" t="s">
        <v>39</v>
      </c>
    </row>
    <row r="3" customFormat="false" ht="14.4" hidden="false" customHeight="false" outlineLevel="0" collapsed="false">
      <c r="A3" s="0" t="n">
        <v>12.364045217284</v>
      </c>
      <c r="B3" s="0" t="n">
        <v>12.445920387037</v>
      </c>
      <c r="C3" s="0" t="n">
        <v>9.95636507716049</v>
      </c>
    </row>
    <row r="4" customFormat="false" ht="14.4" hidden="false" customHeight="false" outlineLevel="0" collapsed="false">
      <c r="A4" s="0" t="n">
        <v>25.5484518518519</v>
      </c>
      <c r="B4" s="0" t="n">
        <v>24.971146962963</v>
      </c>
      <c r="C4" s="0" t="n">
        <v>21.9417963333333</v>
      </c>
    </row>
    <row r="5" customFormat="false" ht="14.4" hidden="false" customHeight="false" outlineLevel="0" collapsed="false">
      <c r="A5" s="0" t="n">
        <v>50.6750014320988</v>
      </c>
      <c r="B5" s="0" t="n">
        <v>50.4562399691358</v>
      </c>
      <c r="C5" s="0" t="n">
        <v>47.9541652407408</v>
      </c>
    </row>
    <row r="6" customFormat="false" ht="14.4" hidden="false" customHeight="false" outlineLevel="0" collapsed="false">
      <c r="A6" s="0" t="n">
        <v>78.0138608271605</v>
      </c>
      <c r="B6" s="0" t="n">
        <v>74.7930531111111</v>
      </c>
      <c r="C6" s="0" t="n">
        <v>71.4451847098766</v>
      </c>
    </row>
    <row r="7" customFormat="false" ht="14.4" hidden="false" customHeight="false" outlineLevel="0" collapsed="false">
      <c r="A7" s="0" t="n">
        <v>107.035207388889</v>
      </c>
      <c r="B7" s="0" t="n">
        <v>101.234190981482</v>
      </c>
      <c r="C7" s="0" t="n">
        <v>94.5122196604938</v>
      </c>
    </row>
    <row r="8" customFormat="false" ht="14.4" hidden="false" customHeight="false" outlineLevel="0" collapsed="false">
      <c r="A8" s="0" t="s">
        <v>40</v>
      </c>
      <c r="B8" s="0" t="s">
        <v>40</v>
      </c>
      <c r="C8" s="0" t="s">
        <v>40</v>
      </c>
    </row>
    <row r="9" customFormat="false" ht="14.4" hidden="false" customHeight="false" outlineLevel="0" collapsed="false">
      <c r="A9" s="0" t="n">
        <v>1.50441651193491</v>
      </c>
      <c r="B9" s="0" t="n">
        <v>0.996698272260132</v>
      </c>
      <c r="C9" s="0" t="n">
        <v>1.18439492129508</v>
      </c>
    </row>
    <row r="10" customFormat="false" ht="14.4" hidden="false" customHeight="false" outlineLevel="0" collapsed="false">
      <c r="A10" s="0" t="n">
        <v>2.51270194449417</v>
      </c>
      <c r="B10" s="0" t="n">
        <v>1.79827751655469</v>
      </c>
      <c r="C10" s="0" t="n">
        <v>2.00796850827044</v>
      </c>
    </row>
    <row r="11" customFormat="false" ht="14.4" hidden="false" customHeight="false" outlineLevel="0" collapsed="false">
      <c r="A11" s="0" t="n">
        <v>3.85721514123172</v>
      </c>
      <c r="B11" s="0" t="n">
        <v>3.43748978012283</v>
      </c>
      <c r="C11" s="0" t="n">
        <v>4.00689248581383</v>
      </c>
    </row>
    <row r="12" customFormat="false" ht="14.4" hidden="false" customHeight="false" outlineLevel="0" collapsed="false">
      <c r="A12" s="0" t="n">
        <v>5.57379367517685</v>
      </c>
      <c r="B12" s="0" t="n">
        <v>4.22744454261864</v>
      </c>
      <c r="C12" s="0" t="n">
        <v>4.70091896710992</v>
      </c>
    </row>
    <row r="13" customFormat="false" ht="14.4" hidden="false" customHeight="false" outlineLevel="0" collapsed="false">
      <c r="A13" s="0" t="n">
        <v>8.40627857494969</v>
      </c>
      <c r="B13" s="0" t="n">
        <v>6.12318609873634</v>
      </c>
      <c r="C13" s="0" t="n">
        <v>5.74118718532568</v>
      </c>
    </row>
    <row r="15" customFormat="false" ht="14.4" hidden="false" customHeight="false" outlineLevel="0" collapsed="false">
      <c r="A15" s="0" t="n">
        <v>0.734752608291057</v>
      </c>
      <c r="B15" s="0" t="n">
        <v>0.803283235063052</v>
      </c>
      <c r="C15" s="0" t="n">
        <v>0.6897807422297</v>
      </c>
    </row>
    <row r="16" customFormat="false" ht="14.4" hidden="false" customHeight="false" outlineLevel="0" collapsed="false">
      <c r="A16" s="0" t="n">
        <v>1.69422337539773</v>
      </c>
      <c r="B16" s="0" t="n">
        <v>1.35726802341617</v>
      </c>
      <c r="C16" s="0" t="n">
        <v>1.36962677933982</v>
      </c>
    </row>
    <row r="17" customFormat="false" ht="14.4" hidden="false" customHeight="false" outlineLevel="0" collapsed="false">
      <c r="A17" s="0" t="n">
        <v>2.34602659060298</v>
      </c>
      <c r="B17" s="0" t="n">
        <v>2.72237814422589</v>
      </c>
      <c r="C17" s="0" t="n">
        <v>2.51610998248207</v>
      </c>
    </row>
    <row r="18" customFormat="false" ht="14.4" hidden="false" customHeight="false" outlineLevel="0" collapsed="false">
      <c r="A18" s="0" t="n">
        <v>3.70893743755586</v>
      </c>
      <c r="B18" s="0" t="n">
        <v>3.57378631973184</v>
      </c>
      <c r="C18" s="0" t="n">
        <v>2.66221322228169</v>
      </c>
    </row>
    <row r="19" customFormat="false" ht="14.4" hidden="false" customHeight="false" outlineLevel="0" collapsed="false">
      <c r="A19" s="0" t="n">
        <v>5.66977653957964</v>
      </c>
      <c r="B19" s="0" t="n">
        <v>4.44449648485639</v>
      </c>
      <c r="C19" s="0" t="n">
        <v>3.88630669550232</v>
      </c>
      <c r="O19" s="0" t="s">
        <v>41</v>
      </c>
    </row>
    <row r="20" customFormat="false" ht="14.4" hidden="false" customHeight="false" outlineLevel="0" collapsed="false">
      <c r="O20" s="0" t="n">
        <v>58.6318891643827</v>
      </c>
      <c r="P20" s="0" t="n">
        <v>50.4821879576543</v>
      </c>
      <c r="Q20" s="0" t="n">
        <v>51.4636648185494</v>
      </c>
      <c r="R20" s="0" t="s">
        <v>42</v>
      </c>
    </row>
    <row r="21" customFormat="false" ht="14.4" hidden="false" customHeight="false" outlineLevel="0" collapsed="false">
      <c r="O21" s="0" t="n">
        <v>3.15792521381385</v>
      </c>
      <c r="P21" s="0" t="n">
        <v>2.36160302158133</v>
      </c>
      <c r="Q21" s="0" t="n">
        <v>2.53225525458868</v>
      </c>
      <c r="R21" s="0" t="s">
        <v>43</v>
      </c>
    </row>
    <row r="22" customFormat="false" ht="14.4" hidden="false" customHeight="false" outlineLevel="0" collapsed="false">
      <c r="O22" s="0" t="n">
        <v>4.67087410520142</v>
      </c>
      <c r="P22" s="0" t="n">
        <v>3.73154581490528</v>
      </c>
      <c r="Q22" s="0" t="n">
        <v>4.13410711545282</v>
      </c>
      <c r="R22" s="0" t="s">
        <v>44</v>
      </c>
    </row>
    <row r="24" customFormat="false" ht="14.4" hidden="false" customHeight="false" outlineLevel="0" collapsed="false">
      <c r="AF24" s="0" t="s">
        <v>45</v>
      </c>
    </row>
    <row r="25" customFormat="false" ht="14.4" hidden="false" customHeight="false" outlineLevel="0" collapsed="false">
      <c r="A25" s="0" t="s">
        <v>29</v>
      </c>
      <c r="B25" s="0" t="s">
        <v>27</v>
      </c>
      <c r="C25" s="0" t="s">
        <v>28</v>
      </c>
    </row>
    <row r="26" customFormat="false" ht="14.4" hidden="false" customHeight="false" outlineLevel="0" collapsed="false">
      <c r="A26" s="0" t="n">
        <v>12.364045217284</v>
      </c>
      <c r="B26" s="0" t="n">
        <v>12.445920387037</v>
      </c>
      <c r="C26" s="0" t="n">
        <v>9.95636507716049</v>
      </c>
      <c r="AE26" s="0" t="s">
        <v>46</v>
      </c>
    </row>
    <row r="27" customFormat="false" ht="14.4" hidden="false" customHeight="false" outlineLevel="0" collapsed="false">
      <c r="A27" s="0" t="n">
        <v>25.5484518518519</v>
      </c>
      <c r="B27" s="0" t="n">
        <v>24.971146962963</v>
      </c>
      <c r="C27" s="0" t="n">
        <v>21.9417963333333</v>
      </c>
      <c r="AE27" s="0" t="n">
        <v>1</v>
      </c>
      <c r="AI27" s="0" t="n">
        <v>2</v>
      </c>
    </row>
    <row r="28" customFormat="false" ht="14.4" hidden="false" customHeight="false" outlineLevel="0" collapsed="false">
      <c r="A28" s="0" t="n">
        <v>50.6750014320988</v>
      </c>
      <c r="B28" s="0" t="n">
        <v>50.4562399691358</v>
      </c>
      <c r="C28" s="0" t="n">
        <v>47.9541652407408</v>
      </c>
      <c r="AE28" s="0" t="n">
        <v>58.6318891643827</v>
      </c>
      <c r="AF28" s="0" t="n">
        <v>50.4821879576543</v>
      </c>
      <c r="AG28" s="0" t="n">
        <v>51.4636648185494</v>
      </c>
      <c r="AI28" s="0" t="n">
        <v>54.7273133434568</v>
      </c>
      <c r="AJ28" s="0" t="n">
        <v>52.7801102823457</v>
      </c>
      <c r="AK28" s="0" t="n">
        <v>49.161946204321</v>
      </c>
    </row>
    <row r="29" customFormat="false" ht="14.4" hidden="false" customHeight="false" outlineLevel="0" collapsed="false">
      <c r="A29" s="0" t="n">
        <v>78.0138608271605</v>
      </c>
      <c r="B29" s="0" t="n">
        <v>74.7930531111111</v>
      </c>
      <c r="C29" s="0" t="n">
        <v>71.4451847098766</v>
      </c>
    </row>
    <row r="30" customFormat="false" ht="14.4" hidden="false" customHeight="false" outlineLevel="0" collapsed="false">
      <c r="A30" s="0" t="n">
        <v>107.035207388889</v>
      </c>
      <c r="B30" s="0" t="n">
        <v>101.234190981482</v>
      </c>
      <c r="C30" s="0" t="n">
        <v>94.5122196604938</v>
      </c>
      <c r="AE30" s="0" t="n">
        <f aca="false">AE28-AI28</f>
        <v>3.90457582092593</v>
      </c>
      <c r="AF30" s="0" t="n">
        <f aca="false">AF28-AJ28</f>
        <v>-2.29792232469138</v>
      </c>
      <c r="AG30" s="0" t="n">
        <f aca="false">AG28-AK28</f>
        <v>2.30171861422839</v>
      </c>
      <c r="AI30" s="0" t="n">
        <f aca="false">AI28-AE28</f>
        <v>-3.90457582092593</v>
      </c>
      <c r="AJ30" s="0" t="n">
        <f aca="false">AJ28-AF28</f>
        <v>2.29792232469138</v>
      </c>
      <c r="AK30" s="0" t="n">
        <f aca="false">AK28-AG28</f>
        <v>-2.30171861422839</v>
      </c>
    </row>
    <row r="32" customFormat="false" ht="14.4" hidden="false" customHeight="false" outlineLevel="0" collapsed="false">
      <c r="A32" s="0" t="n">
        <f aca="false">AVERAGE(A26:A30)</f>
        <v>54.7273133434568</v>
      </c>
      <c r="B32" s="0" t="n">
        <f aca="false">AVERAGE(B26:B30)</f>
        <v>52.7801102823457</v>
      </c>
      <c r="C32" s="0" t="n">
        <f aca="false">AVERAGE(C26:C30)</f>
        <v>49.161946204321</v>
      </c>
      <c r="D32" s="0" t="s">
        <v>42</v>
      </c>
    </row>
    <row r="33" customFormat="false" ht="14.4" hidden="false" customHeight="false" outlineLevel="0" collapsed="false">
      <c r="A33" s="0" t="n">
        <v>2.83074331028545</v>
      </c>
      <c r="B33" s="0" t="n">
        <v>2.58024244145867</v>
      </c>
      <c r="C33" s="0" t="n">
        <v>2.22480748436712</v>
      </c>
      <c r="D33" s="0" t="s">
        <v>43</v>
      </c>
    </row>
    <row r="34" customFormat="false" ht="14.4" hidden="false" customHeight="false" outlineLevel="0" collapsed="false">
      <c r="A34" s="0" t="n">
        <v>4.23452592126458</v>
      </c>
      <c r="B34" s="0" t="n">
        <v>3.7864945298287</v>
      </c>
      <c r="C34" s="0" t="n">
        <v>3.6920362532416</v>
      </c>
      <c r="D34" s="0" t="s">
        <v>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0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E59" activeCellId="0" sqref="E59"/>
    </sheetView>
  </sheetViews>
  <sheetFormatPr defaultColWidth="8.6875" defaultRowHeight="14.4" zeroHeight="false" outlineLevelRow="0" outlineLevelCol="0"/>
  <sheetData>
    <row r="1" customFormat="false" ht="14.4" hidden="false" customHeight="false" outlineLevel="0" collapsed="false">
      <c r="A1" s="0" t="n">
        <v>11.2821955555556</v>
      </c>
      <c r="B1" s="0" t="n">
        <v>29.574823</v>
      </c>
      <c r="C1" s="0" t="n">
        <v>68.256923</v>
      </c>
      <c r="D1" s="0" t="n">
        <v>96.973607</v>
      </c>
      <c r="E1" s="0" t="n">
        <v>132.83877</v>
      </c>
    </row>
    <row r="2" customFormat="false" ht="14.4" hidden="false" customHeight="false" outlineLevel="0" collapsed="false">
      <c r="A2" s="0" t="n">
        <v>25.2347755555556</v>
      </c>
      <c r="B2" s="0" t="n">
        <v>43.2223244444444</v>
      </c>
      <c r="C2" s="0" t="n">
        <v>91.6681933333333</v>
      </c>
      <c r="D2" s="0" t="n">
        <v>144.9323</v>
      </c>
      <c r="E2" s="0" t="n">
        <v>211.42504</v>
      </c>
    </row>
    <row r="3" customFormat="false" ht="14.4" hidden="false" customHeight="false" outlineLevel="0" collapsed="false">
      <c r="A3" s="0" t="n">
        <v>11.010845</v>
      </c>
      <c r="B3" s="0" t="n">
        <v>20.498855</v>
      </c>
      <c r="C3" s="0" t="n">
        <v>49.0801033333333</v>
      </c>
      <c r="D3" s="0" t="n">
        <v>68.5311055555556</v>
      </c>
      <c r="E3" s="0" t="n">
        <v>97.6819077777778</v>
      </c>
    </row>
    <row r="4" customFormat="false" ht="14.4" hidden="false" customHeight="false" outlineLevel="0" collapsed="false">
      <c r="A4" s="0" t="n">
        <v>14.412664</v>
      </c>
      <c r="B4" s="0" t="n">
        <v>28.6726144444444</v>
      </c>
      <c r="C4" s="0" t="n">
        <v>55.18963</v>
      </c>
      <c r="D4" s="0" t="n">
        <v>78.75035</v>
      </c>
      <c r="E4" s="0" t="n">
        <v>90.5357611111111</v>
      </c>
    </row>
    <row r="5" customFormat="false" ht="14.4" hidden="false" customHeight="false" outlineLevel="0" collapsed="false">
      <c r="A5" s="0" t="n">
        <v>11.7870046666667</v>
      </c>
      <c r="B5" s="0" t="n">
        <v>23.883381</v>
      </c>
      <c r="C5" s="0" t="n">
        <v>49.3074622222222</v>
      </c>
      <c r="D5" s="0" t="n">
        <v>75.1576355555556</v>
      </c>
      <c r="E5" s="0" t="n">
        <v>101.222083333333</v>
      </c>
    </row>
    <row r="6" customFormat="false" ht="14.4" hidden="false" customHeight="false" outlineLevel="0" collapsed="false">
      <c r="A6" s="0" t="n">
        <v>7.20583311111111</v>
      </c>
      <c r="B6" s="0" t="n">
        <v>16.647848</v>
      </c>
      <c r="C6" s="0" t="n">
        <v>35.524202</v>
      </c>
      <c r="D6" s="0" t="n">
        <v>55.1364933333333</v>
      </c>
      <c r="E6" s="0" t="n">
        <v>79.5811266666667</v>
      </c>
    </row>
    <row r="7" customFormat="false" ht="14.4" hidden="false" customHeight="false" outlineLevel="0" collapsed="false">
      <c r="A7" s="0" t="n">
        <v>7.5648177</v>
      </c>
      <c r="B7" s="0" t="n">
        <v>17.257408</v>
      </c>
      <c r="C7" s="0" t="n">
        <v>36.2909077777778</v>
      </c>
      <c r="D7" s="0" t="n">
        <v>58.1108966666667</v>
      </c>
      <c r="E7" s="0" t="n">
        <v>79.8938555555556</v>
      </c>
    </row>
    <row r="8" customFormat="false" ht="14.4" hidden="false" customHeight="false" outlineLevel="0" collapsed="false">
      <c r="A8" s="0" t="n">
        <v>31.682214</v>
      </c>
      <c r="B8" s="0" t="n">
        <v>57.5181066666667</v>
      </c>
      <c r="C8" s="0" t="n">
        <v>77.104343</v>
      </c>
      <c r="D8" s="0" t="n">
        <v>109.422312</v>
      </c>
      <c r="E8" s="0" t="n">
        <v>125.849417</v>
      </c>
    </row>
    <row r="9" customFormat="false" ht="14.4" hidden="false" customHeight="false" outlineLevel="0" collapsed="false">
      <c r="A9" s="0" t="n">
        <v>10.9093603333333</v>
      </c>
      <c r="B9" s="0" t="n">
        <v>19.9863377777778</v>
      </c>
      <c r="C9" s="0" t="n">
        <v>38.622955</v>
      </c>
      <c r="D9" s="0" t="n">
        <v>55.0380577777778</v>
      </c>
      <c r="E9" s="0" t="n">
        <v>78.790333</v>
      </c>
    </row>
    <row r="10" customFormat="false" ht="14.4" hidden="false" customHeight="false" outlineLevel="0" collapsed="false">
      <c r="A10" s="0" t="n">
        <v>9.66672055555556</v>
      </c>
      <c r="B10" s="0" t="n">
        <v>27.4543622222222</v>
      </c>
      <c r="C10" s="0" t="n">
        <v>40.4548122222222</v>
      </c>
      <c r="D10" s="0" t="n">
        <v>68.205182</v>
      </c>
      <c r="E10" s="0" t="n">
        <v>126.166527</v>
      </c>
    </row>
    <row r="11" customFormat="false" ht="14.4" hidden="false" customHeight="false" outlineLevel="0" collapsed="false">
      <c r="A11" s="0" t="n">
        <v>8.4773938</v>
      </c>
      <c r="B11" s="0" t="n">
        <v>17.273088</v>
      </c>
      <c r="C11" s="0" t="n">
        <v>37.9386133333333</v>
      </c>
      <c r="D11" s="0" t="n">
        <v>62.2730588888889</v>
      </c>
      <c r="E11" s="0" t="n">
        <v>70.8987822222222</v>
      </c>
    </row>
    <row r="12" customFormat="false" ht="14.4" hidden="false" customHeight="false" outlineLevel="0" collapsed="false">
      <c r="A12" s="0" t="n">
        <v>11.6855203333333</v>
      </c>
      <c r="B12" s="0" t="n">
        <v>27.755553</v>
      </c>
      <c r="C12" s="0" t="n">
        <v>54.745887</v>
      </c>
      <c r="D12" s="0" t="n">
        <v>84.866706</v>
      </c>
      <c r="E12" s="0" t="n">
        <v>118.073729</v>
      </c>
    </row>
    <row r="13" customFormat="false" ht="14.4" hidden="false" customHeight="false" outlineLevel="0" collapsed="false">
      <c r="A13" s="0" t="n">
        <v>10.9999131</v>
      </c>
      <c r="B13" s="0" t="n">
        <v>21.2224433333333</v>
      </c>
      <c r="C13" s="0" t="n">
        <v>54.899552</v>
      </c>
      <c r="D13" s="0" t="n">
        <v>104.957832</v>
      </c>
      <c r="E13" s="0" t="n">
        <v>156.88392</v>
      </c>
    </row>
    <row r="14" customFormat="false" ht="14.4" hidden="false" customHeight="false" outlineLevel="0" collapsed="false">
      <c r="A14" s="0" t="n">
        <v>6.94841955555556</v>
      </c>
      <c r="B14" s="0" t="n">
        <v>14.758016</v>
      </c>
      <c r="C14" s="0" t="n">
        <v>34.5939888888889</v>
      </c>
      <c r="D14" s="0" t="n">
        <v>57.5172355555556</v>
      </c>
      <c r="E14" s="0" t="n">
        <v>82.87653</v>
      </c>
    </row>
    <row r="15" customFormat="false" ht="14.4" hidden="false" customHeight="false" outlineLevel="0" collapsed="false">
      <c r="A15" s="0" t="n">
        <v>8.7306252</v>
      </c>
      <c r="B15" s="0" t="n">
        <v>18.2994311111111</v>
      </c>
      <c r="C15" s="0" t="n">
        <v>38.205476</v>
      </c>
      <c r="D15" s="0" t="n">
        <v>59.140588</v>
      </c>
      <c r="E15" s="0" t="n">
        <v>76.9002877777778</v>
      </c>
    </row>
    <row r="16" customFormat="false" ht="14.4" hidden="false" customHeight="false" outlineLevel="0" collapsed="false">
      <c r="A16" s="0" t="n">
        <v>14.252249</v>
      </c>
      <c r="B16" s="0" t="n">
        <v>25.53566</v>
      </c>
      <c r="C16" s="0" t="n">
        <v>43.2292977777778</v>
      </c>
      <c r="D16" s="0" t="n">
        <v>77.579055</v>
      </c>
      <c r="E16" s="0" t="n">
        <v>83.3752455555556</v>
      </c>
    </row>
    <row r="17" customFormat="false" ht="14.4" hidden="false" customHeight="false" outlineLevel="0" collapsed="false">
      <c r="A17" s="0" t="n">
        <v>7.56516644444445</v>
      </c>
      <c r="B17" s="0" t="n">
        <v>18.1051733333333</v>
      </c>
      <c r="C17" s="0" t="n">
        <v>38.1672788888889</v>
      </c>
      <c r="D17" s="0" t="n">
        <v>63.629374</v>
      </c>
      <c r="E17" s="0" t="n">
        <v>88.182617</v>
      </c>
    </row>
    <row r="18" customFormat="false" ht="14.4" hidden="false" customHeight="false" outlineLevel="0" collapsed="false">
      <c r="A18" s="0" t="n">
        <v>13.137096</v>
      </c>
      <c r="B18" s="0" t="n">
        <v>32.206708</v>
      </c>
      <c r="C18" s="0" t="n">
        <v>68.8704</v>
      </c>
      <c r="D18" s="0" t="n">
        <v>84.0277055555556</v>
      </c>
      <c r="E18" s="0" t="n">
        <v>125.4578</v>
      </c>
    </row>
    <row r="19" customFormat="false" ht="14.4" hidden="false" customHeight="false" outlineLevel="0" collapsed="false">
      <c r="A19" s="0" t="n">
        <v>15.176672</v>
      </c>
      <c r="B19" s="0" t="n">
        <v>29.2540822222222</v>
      </c>
      <c r="C19" s="0" t="n">
        <v>76.584158</v>
      </c>
      <c r="D19" s="0" t="n">
        <v>114.833593333333</v>
      </c>
      <c r="E19" s="0" t="n">
        <v>126.693378</v>
      </c>
    </row>
    <row r="20" customFormat="false" ht="14.4" hidden="false" customHeight="false" outlineLevel="0" collapsed="false">
      <c r="A20" s="0" t="n">
        <v>10.0373784444444</v>
      </c>
      <c r="B20" s="0" t="n">
        <v>37.317203</v>
      </c>
      <c r="C20" s="0" t="n">
        <v>86.293591</v>
      </c>
      <c r="D20" s="0" t="n">
        <v>101.739942222222</v>
      </c>
      <c r="E20" s="0" t="n">
        <v>174.36042</v>
      </c>
    </row>
    <row r="21" customFormat="false" ht="14.4" hidden="false" customHeight="false" outlineLevel="0" collapsed="false">
      <c r="A21" s="0" t="n">
        <v>11.1684726</v>
      </c>
      <c r="B21" s="0" t="n">
        <v>26.428634</v>
      </c>
      <c r="C21" s="0" t="n">
        <v>51.565596</v>
      </c>
      <c r="D21" s="0" t="n">
        <v>77.462628</v>
      </c>
      <c r="E21" s="0" t="n">
        <v>117.210143</v>
      </c>
    </row>
    <row r="22" customFormat="false" ht="14.4" hidden="false" customHeight="false" outlineLevel="0" collapsed="false">
      <c r="A22" s="0" t="n">
        <v>15.5596562</v>
      </c>
      <c r="B22" s="0" t="n">
        <v>31.10519</v>
      </c>
      <c r="C22" s="0" t="n">
        <v>57.886977</v>
      </c>
      <c r="D22" s="0" t="n">
        <v>79.593149</v>
      </c>
      <c r="E22" s="0" t="n">
        <v>98.2363566666666</v>
      </c>
    </row>
    <row r="23" customFormat="false" ht="14.4" hidden="false" customHeight="false" outlineLevel="0" collapsed="false">
      <c r="A23" s="0" t="n">
        <v>12.1729071111111</v>
      </c>
      <c r="B23" s="0" t="n">
        <v>25.513707</v>
      </c>
      <c r="C23" s="0" t="n">
        <v>42.25409</v>
      </c>
      <c r="D23" s="0" t="n">
        <v>66.701472</v>
      </c>
      <c r="E23" s="0" t="n">
        <v>80.9709755555555</v>
      </c>
    </row>
    <row r="24" customFormat="false" ht="14.4" hidden="false" customHeight="false" outlineLevel="0" collapsed="false">
      <c r="A24" s="0" t="n">
        <v>7.48241088888889</v>
      </c>
      <c r="B24" s="0" t="n">
        <v>16.860312</v>
      </c>
      <c r="C24" s="0" t="n">
        <v>36.5870855555556</v>
      </c>
      <c r="D24" s="0" t="n">
        <v>56.798004</v>
      </c>
      <c r="E24" s="0" t="n">
        <v>76.6751055555555</v>
      </c>
    </row>
    <row r="25" customFormat="false" ht="14.4" hidden="false" customHeight="false" outlineLevel="0" collapsed="false">
      <c r="A25" s="0" t="n">
        <v>8.7674734</v>
      </c>
      <c r="B25" s="0" t="n">
        <v>18.65528</v>
      </c>
      <c r="C25" s="0" t="n">
        <v>37.4229133333333</v>
      </c>
      <c r="D25" s="0" t="n">
        <v>61.770907</v>
      </c>
      <c r="E25" s="0" t="n">
        <v>82.738548</v>
      </c>
    </row>
    <row r="26" customFormat="false" ht="14.4" hidden="false" customHeight="false" outlineLevel="0" collapsed="false">
      <c r="A26" s="0" t="n">
        <v>23.4921188888889</v>
      </c>
      <c r="B26" s="0" t="n">
        <v>45.6078611111111</v>
      </c>
      <c r="C26" s="0" t="n">
        <v>62.731696</v>
      </c>
      <c r="D26" s="0" t="n">
        <v>98.498463</v>
      </c>
      <c r="E26" s="0" t="n">
        <v>107.057764</v>
      </c>
    </row>
    <row r="27" customFormat="false" ht="14.4" hidden="false" customHeight="false" outlineLevel="0" collapsed="false">
      <c r="A27" s="0" t="n">
        <v>8.85005411111111</v>
      </c>
      <c r="B27" s="0" t="n">
        <v>22.334981</v>
      </c>
      <c r="C27" s="0" t="n">
        <v>37.645701</v>
      </c>
      <c r="D27" s="0" t="n">
        <v>50.366472</v>
      </c>
      <c r="E27" s="0" t="n">
        <v>72.6131255555556</v>
      </c>
    </row>
    <row r="28" customFormat="false" ht="14.4" hidden="false" customHeight="false" outlineLevel="0" collapsed="false">
      <c r="A28" s="0" t="n">
        <v>19.8798862</v>
      </c>
      <c r="B28" s="0" t="n">
        <v>22.9132688888889</v>
      </c>
      <c r="C28" s="0" t="n">
        <v>57.418144</v>
      </c>
      <c r="D28" s="0" t="n">
        <v>68.1713411111111</v>
      </c>
      <c r="E28" s="0" t="n">
        <v>108.911147</v>
      </c>
    </row>
    <row r="29" customFormat="false" ht="14.4" hidden="false" customHeight="false" outlineLevel="0" collapsed="false">
      <c r="A29" s="0" t="n">
        <v>8.5060097</v>
      </c>
      <c r="B29" s="0" t="n">
        <v>17.3512266666667</v>
      </c>
      <c r="C29" s="0" t="n">
        <v>39.322676</v>
      </c>
      <c r="D29" s="0" t="n">
        <v>61.1497611111111</v>
      </c>
      <c r="E29" s="0" t="n">
        <v>90.209665</v>
      </c>
    </row>
    <row r="30" customFormat="false" ht="14.4" hidden="false" customHeight="false" outlineLevel="0" collapsed="false">
      <c r="A30" s="0" t="n">
        <v>12.1158493333333</v>
      </c>
      <c r="B30" s="0" t="n">
        <v>26.2600755555556</v>
      </c>
      <c r="C30" s="0" t="n">
        <v>59.579629</v>
      </c>
      <c r="D30" s="0" t="n">
        <v>96.707836</v>
      </c>
      <c r="E30" s="0" t="n">
        <v>131.754866</v>
      </c>
    </row>
    <row r="31" customFormat="false" ht="14.4" hidden="false" customHeight="false" outlineLevel="0" collapsed="false">
      <c r="A31" s="0" t="n">
        <v>13.772528</v>
      </c>
      <c r="B31" s="0" t="n">
        <v>21.1544977777778</v>
      </c>
      <c r="C31" s="0" t="n">
        <v>42.145069</v>
      </c>
      <c r="D31" s="0" t="n">
        <v>74.913062</v>
      </c>
      <c r="E31" s="0" t="n">
        <v>111.737086</v>
      </c>
    </row>
    <row r="32" customFormat="false" ht="14.4" hidden="false" customHeight="false" outlineLevel="0" collapsed="false">
      <c r="A32" s="0" t="n">
        <v>13.772528</v>
      </c>
      <c r="B32" s="0" t="n">
        <v>21.1544977777778</v>
      </c>
      <c r="C32" s="0" t="n">
        <v>42.145069</v>
      </c>
      <c r="D32" s="0" t="n">
        <v>74.913062</v>
      </c>
      <c r="E32" s="0" t="n">
        <v>111.737086</v>
      </c>
    </row>
    <row r="33" customFormat="false" ht="14.4" hidden="false" customHeight="false" outlineLevel="0" collapsed="false">
      <c r="A33" s="0" t="n">
        <v>8.50204622222222</v>
      </c>
      <c r="B33" s="0" t="n">
        <v>17.451448</v>
      </c>
      <c r="C33" s="0" t="n">
        <v>36.9416266666667</v>
      </c>
      <c r="D33" s="0" t="n">
        <v>58.326406</v>
      </c>
      <c r="E33" s="0" t="n">
        <v>81.3246533333334</v>
      </c>
    </row>
    <row r="34" customFormat="false" ht="14.4" hidden="false" customHeight="false" outlineLevel="0" collapsed="false">
      <c r="A34" s="0" t="n">
        <v>14.377384</v>
      </c>
      <c r="B34" s="0" t="n">
        <v>22.516087</v>
      </c>
      <c r="C34" s="0" t="n">
        <v>45.758129</v>
      </c>
      <c r="D34" s="0" t="n">
        <v>71.7829611111111</v>
      </c>
      <c r="E34" s="0" t="n">
        <v>81.387328</v>
      </c>
    </row>
    <row r="35" customFormat="false" ht="14.4" hidden="false" customHeight="false" outlineLevel="0" collapsed="false">
      <c r="A35" s="0" t="n">
        <v>9.10398366666667</v>
      </c>
      <c r="B35" s="0" t="n">
        <v>17.4048</v>
      </c>
      <c r="C35" s="0" t="n">
        <v>37.0762144444444</v>
      </c>
      <c r="D35" s="0" t="n">
        <v>54.9609611111111</v>
      </c>
      <c r="E35" s="0" t="n">
        <v>71.894677</v>
      </c>
    </row>
    <row r="36" customFormat="false" ht="14.4" hidden="false" customHeight="false" outlineLevel="0" collapsed="false">
      <c r="A36" s="0" t="n">
        <v>11.2892082</v>
      </c>
      <c r="B36" s="0" t="n">
        <v>30.1974933333333</v>
      </c>
      <c r="C36" s="0" t="n">
        <v>58.8539544444444</v>
      </c>
      <c r="D36" s="0" t="n">
        <v>77.584935</v>
      </c>
      <c r="E36" s="0" t="n">
        <v>96.703113</v>
      </c>
    </row>
    <row r="37" customFormat="false" ht="14.4" hidden="false" customHeight="false" outlineLevel="0" collapsed="false">
      <c r="A37" s="0" t="n">
        <v>13.0100444444444</v>
      </c>
      <c r="B37" s="0" t="n">
        <v>28.9043322222222</v>
      </c>
      <c r="C37" s="0" t="n">
        <v>74.272936</v>
      </c>
      <c r="D37" s="0" t="n">
        <v>97.8077833333333</v>
      </c>
      <c r="E37" s="0" t="n">
        <v>122.444919</v>
      </c>
    </row>
    <row r="38" customFormat="false" ht="14.4" hidden="false" customHeight="false" outlineLevel="0" collapsed="false">
      <c r="A38" s="0" t="n">
        <v>10.4867847</v>
      </c>
      <c r="B38" s="0" t="n">
        <v>37.315241</v>
      </c>
      <c r="C38" s="0" t="n">
        <v>91.426805</v>
      </c>
      <c r="D38" s="0" t="n">
        <v>118.161523</v>
      </c>
      <c r="E38" s="0" t="n">
        <v>116.111933333333</v>
      </c>
    </row>
    <row r="39" customFormat="false" ht="14.4" hidden="false" customHeight="false" outlineLevel="0" collapsed="false">
      <c r="A39" s="0" t="n">
        <v>6.62567222222222</v>
      </c>
      <c r="B39" s="0" t="n">
        <v>18.138624</v>
      </c>
      <c r="C39" s="0" t="n">
        <v>54.836436</v>
      </c>
      <c r="D39" s="0" t="n">
        <v>92.245298</v>
      </c>
      <c r="E39" s="0" t="n">
        <v>120.190897</v>
      </c>
    </row>
    <row r="40" customFormat="false" ht="14.4" hidden="false" customHeight="false" outlineLevel="0" collapsed="false">
      <c r="A40" s="0" t="n">
        <v>8.448472</v>
      </c>
      <c r="B40" s="0" t="n">
        <v>29.360791</v>
      </c>
      <c r="C40" s="0" t="n">
        <v>60.2969444444444</v>
      </c>
      <c r="D40" s="0" t="n">
        <v>79.743676</v>
      </c>
      <c r="E40" s="0" t="n">
        <v>91.931317</v>
      </c>
    </row>
    <row r="41" customFormat="false" ht="14.4" hidden="false" customHeight="false" outlineLevel="0" collapsed="false">
      <c r="A41" s="0" t="n">
        <v>9.083817</v>
      </c>
      <c r="B41" s="0" t="n">
        <v>17.5494044444444</v>
      </c>
      <c r="C41" s="0" t="n">
        <v>41.613517</v>
      </c>
      <c r="D41" s="0" t="n">
        <v>68.510548</v>
      </c>
      <c r="E41" s="0" t="n">
        <v>109.508545</v>
      </c>
    </row>
    <row r="42" customFormat="false" ht="14.4" hidden="false" customHeight="false" outlineLevel="0" collapsed="false">
      <c r="A42" s="0" t="n">
        <v>4.606001</v>
      </c>
      <c r="B42" s="0" t="n">
        <v>14.6351022222222</v>
      </c>
      <c r="C42" s="0" t="n">
        <v>33.720219</v>
      </c>
      <c r="D42" s="0" t="n">
        <v>48.2904444444444</v>
      </c>
      <c r="E42" s="0" t="n">
        <v>61.84264</v>
      </c>
    </row>
    <row r="43" customFormat="false" ht="14.4" hidden="false" customHeight="false" outlineLevel="0" collapsed="false">
      <c r="A43" s="0" t="n">
        <v>7.3942978</v>
      </c>
      <c r="B43" s="0" t="n">
        <v>16.355024</v>
      </c>
      <c r="C43" s="0" t="n">
        <v>37.7992344444444</v>
      </c>
      <c r="D43" s="0" t="n">
        <v>59.159796</v>
      </c>
      <c r="E43" s="0" t="n">
        <v>80.0293122222222</v>
      </c>
    </row>
    <row r="44" customFormat="false" ht="14.4" hidden="false" customHeight="false" outlineLevel="0" collapsed="false">
      <c r="A44" s="0" t="n">
        <v>24.9503611111111</v>
      </c>
      <c r="B44" s="0" t="n">
        <v>43.5019511111111</v>
      </c>
      <c r="C44" s="0" t="n">
        <v>64.608587</v>
      </c>
      <c r="D44" s="0" t="n">
        <v>91.8276077777778</v>
      </c>
      <c r="E44" s="0" t="n">
        <v>132.335417</v>
      </c>
    </row>
    <row r="45" customFormat="false" ht="14.4" hidden="false" customHeight="false" outlineLevel="0" collapsed="false">
      <c r="A45" s="0" t="n">
        <v>9.1543771</v>
      </c>
      <c r="B45" s="0" t="n">
        <v>20.1884355555556</v>
      </c>
      <c r="C45" s="0" t="n">
        <v>32.342732</v>
      </c>
      <c r="D45" s="0" t="n">
        <v>55.322518</v>
      </c>
      <c r="E45" s="0" t="n">
        <v>55.945798</v>
      </c>
    </row>
    <row r="46" customFormat="false" ht="14.4" hidden="false" customHeight="false" outlineLevel="0" collapsed="false">
      <c r="A46" s="0" t="n">
        <v>11.8658404444444</v>
      </c>
      <c r="B46" s="0" t="n">
        <v>21.349886</v>
      </c>
      <c r="C46" s="0" t="n">
        <v>46.74161</v>
      </c>
      <c r="D46" s="0" t="n">
        <v>66.182462</v>
      </c>
      <c r="E46" s="0" t="n">
        <v>90.05873</v>
      </c>
    </row>
    <row r="47" customFormat="false" ht="14.4" hidden="false" customHeight="false" outlineLevel="0" collapsed="false">
      <c r="A47" s="0" t="n">
        <v>4.560137</v>
      </c>
      <c r="B47" s="0" t="n">
        <v>12.6764088888889</v>
      </c>
      <c r="C47" s="0" t="n">
        <v>31.80883</v>
      </c>
      <c r="D47" s="0" t="n">
        <v>49.9494722222222</v>
      </c>
      <c r="E47" s="0" t="n">
        <v>67.5955377777778</v>
      </c>
    </row>
    <row r="48" customFormat="false" ht="14.4" hidden="false" customHeight="false" outlineLevel="0" collapsed="false">
      <c r="A48" s="0" t="n">
        <v>10.9685963333333</v>
      </c>
      <c r="B48" s="0" t="n">
        <v>26.0993555555556</v>
      </c>
      <c r="C48" s="0" t="n">
        <v>48.0691822222222</v>
      </c>
      <c r="D48" s="0" t="n">
        <v>69.8943955555556</v>
      </c>
      <c r="E48" s="0" t="n">
        <v>115.611933333333</v>
      </c>
    </row>
    <row r="49" customFormat="false" ht="14.4" hidden="false" customHeight="false" outlineLevel="0" collapsed="false">
      <c r="A49" s="0" t="n">
        <v>17.4148177777778</v>
      </c>
      <c r="B49" s="0" t="n">
        <v>23.738342</v>
      </c>
      <c r="C49" s="0" t="n">
        <v>51.0806077777778</v>
      </c>
      <c r="D49" s="0" t="n">
        <v>93.9365622222222</v>
      </c>
      <c r="E49" s="0" t="n">
        <v>130.94539</v>
      </c>
    </row>
    <row r="50" customFormat="false" ht="14.4" hidden="false" customHeight="false" outlineLevel="0" collapsed="false">
      <c r="A50" s="0" t="n">
        <v>4.3633531</v>
      </c>
      <c r="B50" s="0" t="n">
        <v>11.725504</v>
      </c>
      <c r="C50" s="0" t="n">
        <v>27.4648222222222</v>
      </c>
      <c r="D50" s="0" t="n">
        <v>50.71387</v>
      </c>
      <c r="E50" s="0" t="n">
        <v>77.9242811111111</v>
      </c>
    </row>
    <row r="51" customFormat="false" ht="14.4" hidden="false" customHeight="false" outlineLevel="0" collapsed="false">
      <c r="A51" s="0" t="n">
        <v>6.09081022222222</v>
      </c>
      <c r="B51" s="0" t="n">
        <v>15.5872266666667</v>
      </c>
      <c r="C51" s="0" t="n">
        <v>34.58615</v>
      </c>
      <c r="D51" s="0" t="n">
        <v>54.926598</v>
      </c>
      <c r="E51" s="0" t="n">
        <v>75.9682022222222</v>
      </c>
    </row>
    <row r="52" customFormat="false" ht="14.4" hidden="false" customHeight="false" outlineLevel="0" collapsed="false">
      <c r="A52" s="0" t="n">
        <v>11.8019443</v>
      </c>
      <c r="B52" s="0" t="n">
        <v>18.767392</v>
      </c>
      <c r="C52" s="0" t="n">
        <v>42.2209888888889</v>
      </c>
      <c r="D52" s="0" t="n">
        <v>62.625466</v>
      </c>
      <c r="E52" s="0" t="n">
        <v>74.9581511111111</v>
      </c>
    </row>
    <row r="53" customFormat="false" ht="14.4" hidden="false" customHeight="false" outlineLevel="0" collapsed="false">
      <c r="A53" s="0" t="n">
        <v>7.66882833333333</v>
      </c>
      <c r="B53" s="0" t="n">
        <v>15.3785955555556</v>
      </c>
      <c r="C53" s="0" t="n">
        <v>32.018549</v>
      </c>
      <c r="D53" s="0" t="n">
        <v>56.184132</v>
      </c>
      <c r="E53" s="0" t="n">
        <v>79.627642</v>
      </c>
    </row>
    <row r="54" customFormat="false" ht="14.4" hidden="false" customHeight="false" outlineLevel="0" collapsed="false">
      <c r="A54" s="0" t="n">
        <v>10.7204165</v>
      </c>
      <c r="B54" s="0" t="n">
        <v>23.6807177777778</v>
      </c>
      <c r="C54" s="0" t="n">
        <v>58.2668233333333</v>
      </c>
      <c r="D54" s="0" t="n">
        <v>70.5311722222222</v>
      </c>
      <c r="E54" s="0" t="n">
        <v>98.1893077777778</v>
      </c>
    </row>
    <row r="56" customFormat="false" ht="14.4" hidden="false" customHeight="false" outlineLevel="0" collapsed="false">
      <c r="A56" s="0" t="n">
        <f aca="false">AVERAGE(A1:A54)</f>
        <v>11.5887768938272</v>
      </c>
      <c r="B56" s="0" t="n">
        <f aca="false">AVERAGE(B1:B54)</f>
        <v>24.1537983827161</v>
      </c>
      <c r="C56" s="0" t="n">
        <f aca="false">AVERAGE(C1:C54)</f>
        <v>49.6951355473251</v>
      </c>
      <c r="D56" s="0" t="n">
        <f aca="false">AVERAGE(D1:D54)</f>
        <v>74.7506995493827</v>
      </c>
      <c r="E56" s="0" t="n">
        <f aca="false">AVERAGE(E1:E54)</f>
        <v>100.927206010288</v>
      </c>
    </row>
    <row r="57" customFormat="false" ht="14.4" hidden="false" customHeight="false" outlineLevel="0" collapsed="false">
      <c r="A57" s="0" t="n">
        <v>10</v>
      </c>
      <c r="B57" s="0" t="n">
        <v>20</v>
      </c>
      <c r="C57" s="0" t="n">
        <v>40</v>
      </c>
      <c r="D57" s="0" t="n">
        <v>60</v>
      </c>
      <c r="E57" s="0" t="n">
        <v>80</v>
      </c>
    </row>
    <row r="59" customFormat="false" ht="14.4" hidden="false" customHeight="false" outlineLevel="0" collapsed="false">
      <c r="A59" s="0" t="n">
        <f aca="false">_xlfn.STDEV.S(A1:A54)</f>
        <v>5.31606009062799</v>
      </c>
      <c r="B59" s="0" t="n">
        <f aca="false">_xlfn.STDEV.S(B1:B54)</f>
        <v>8.99728356332871</v>
      </c>
      <c r="C59" s="0" t="n">
        <f aca="false">_xlfn.STDEV.S(C1:C54)</f>
        <v>15.7597855225019</v>
      </c>
      <c r="D59" s="0" t="n">
        <f aca="false">_xlfn.STDEV.S(D1:D54)</f>
        <v>20.4319991957412</v>
      </c>
      <c r="E59" s="0" t="n">
        <f aca="false">_xlfn.STDEV.S(E1:E54)</f>
        <v>29.0077217267754</v>
      </c>
    </row>
    <row r="60" customFormat="false" ht="14.4" hidden="false" customHeight="false" outlineLevel="0" collapsed="false">
      <c r="A60" s="0" t="n">
        <f aca="false">A59/SQRT(24)</f>
        <v>1.08513622200102</v>
      </c>
      <c r="B60" s="0" t="n">
        <f aca="false">B59/SQRT(24)</f>
        <v>1.83656281677378</v>
      </c>
      <c r="C60" s="0" t="n">
        <f aca="false">C59/SQRT(24)</f>
        <v>3.21695274881927</v>
      </c>
      <c r="D60" s="0" t="n">
        <f aca="false">D59/SQRT(24)</f>
        <v>4.17066437121018</v>
      </c>
      <c r="E60" s="0" t="n">
        <f aca="false">E59/SQRT(24)</f>
        <v>5.92117640260375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2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P19" activeCellId="0" sqref="P19"/>
    </sheetView>
  </sheetViews>
  <sheetFormatPr defaultColWidth="8.6875" defaultRowHeight="14.4" zeroHeight="false" outlineLevelRow="0" outlineLevelCol="0"/>
  <sheetData>
    <row r="1" customFormat="false" ht="14.4" hidden="false" customHeight="false" outlineLevel="0" collapsed="false">
      <c r="A1" s="0" t="n">
        <v>15.0225436986111</v>
      </c>
      <c r="C1" s="0" t="n">
        <v>12.9821361916667</v>
      </c>
      <c r="E1" s="0" t="n">
        <v>10.5756812847222</v>
      </c>
      <c r="I1" s="0" t="n">
        <v>11.8163110148148</v>
      </c>
      <c r="K1" s="0" t="n">
        <v>11.2059039179012</v>
      </c>
      <c r="M1" s="0" t="n">
        <v>10.583853675463</v>
      </c>
    </row>
    <row r="2" customFormat="false" ht="14.4" hidden="false" customHeight="false" outlineLevel="0" collapsed="false">
      <c r="A2" s="0" t="n">
        <v>29.6594200694444</v>
      </c>
      <c r="C2" s="0" t="n">
        <v>28.8427836666667</v>
      </c>
      <c r="E2" s="0" t="n">
        <v>25.72005875</v>
      </c>
      <c r="I2" s="0" t="n">
        <v>27.7968183333333</v>
      </c>
      <c r="K2" s="0" t="n">
        <v>23.779610962963</v>
      </c>
      <c r="M2" s="0" t="n">
        <v>24.5976566209877</v>
      </c>
    </row>
    <row r="3" customFormat="false" ht="14.4" hidden="false" customHeight="false" outlineLevel="0" collapsed="false">
      <c r="A3" s="0" t="n">
        <v>57.8027205833333</v>
      </c>
      <c r="C3" s="0" t="n">
        <v>56.4157633611111</v>
      </c>
      <c r="E3" s="0" t="n">
        <v>57.3218348611111</v>
      </c>
      <c r="I3" s="0" t="n">
        <v>57.0487914753086</v>
      </c>
      <c r="K3" s="0" t="n">
        <v>48.3444802222222</v>
      </c>
      <c r="M3" s="0" t="n">
        <v>49.4625803148148</v>
      </c>
    </row>
    <row r="4" customFormat="false" ht="14.4" hidden="false" customHeight="false" outlineLevel="0" collapsed="false">
      <c r="A4" s="0" t="n">
        <v>85.8768375138889</v>
      </c>
      <c r="C4" s="0" t="n">
        <v>82.1747698194444</v>
      </c>
      <c r="E4" s="0" t="n">
        <v>81.9683345694445</v>
      </c>
      <c r="I4" s="0" t="n">
        <v>87.8547781358025</v>
      </c>
      <c r="K4" s="0" t="n">
        <v>70.8787028518519</v>
      </c>
      <c r="M4" s="0" t="n">
        <v>75.8066891419753</v>
      </c>
    </row>
    <row r="5" customFormat="false" ht="14.4" hidden="false" customHeight="false" outlineLevel="0" collapsed="false">
      <c r="A5" s="0" t="n">
        <v>114.878495180556</v>
      </c>
      <c r="C5" s="0" t="n">
        <v>107.992836347222</v>
      </c>
      <c r="E5" s="0" t="n">
        <v>104.299372569444</v>
      </c>
      <c r="I5" s="0" t="n">
        <v>108.642746862654</v>
      </c>
      <c r="K5" s="0" t="n">
        <v>92.7065354012346</v>
      </c>
      <c r="M5" s="0" t="n">
        <v>96.8675443395062</v>
      </c>
    </row>
    <row r="6" customFormat="false" ht="14.4" hidden="false" customHeight="false" outlineLevel="0" collapsed="false">
      <c r="A6" s="0" t="s">
        <v>47</v>
      </c>
      <c r="C6" s="0" t="s">
        <v>23</v>
      </c>
      <c r="E6" s="0" t="s">
        <v>25</v>
      </c>
      <c r="I6" s="0" t="s">
        <v>48</v>
      </c>
      <c r="K6" s="0" t="s">
        <v>31</v>
      </c>
      <c r="M6" s="0" t="s">
        <v>49</v>
      </c>
    </row>
    <row r="7" customFormat="false" ht="14.4" hidden="false" customHeight="false" outlineLevel="0" collapsed="false">
      <c r="C7" s="0" t="n">
        <f aca="false">C1/A1</f>
        <v>0.864176963110909</v>
      </c>
      <c r="E7" s="0" t="n">
        <f aca="false">E1/A1</f>
        <v>0.70398738701622</v>
      </c>
      <c r="K7" s="0" t="n">
        <f aca="false">K1/I1</f>
        <v>0.94834199132468</v>
      </c>
      <c r="M7" s="0" t="n">
        <f aca="false">M1/I1</f>
        <v>0.895698637433743</v>
      </c>
    </row>
    <row r="8" customFormat="false" ht="14.4" hidden="false" customHeight="false" outlineLevel="0" collapsed="false">
      <c r="C8" s="0" t="n">
        <f aca="false">C2/A2</f>
        <v>0.972466204636985</v>
      </c>
      <c r="E8" s="0" t="n">
        <f aca="false">E2/A2</f>
        <v>0.867180096231793</v>
      </c>
      <c r="K8" s="0" t="n">
        <f aca="false">K2/I2</f>
        <v>0.855479597621681</v>
      </c>
      <c r="M8" s="0" t="n">
        <f aca="false">M2/I2</f>
        <v>0.884909068585403</v>
      </c>
      <c r="Q8" s="0" t="s">
        <v>50</v>
      </c>
    </row>
    <row r="9" customFormat="false" ht="14.4" hidden="false" customHeight="false" outlineLevel="0" collapsed="false">
      <c r="C9" s="0" t="n">
        <f aca="false">C3/A3</f>
        <v>0.97600532971069</v>
      </c>
      <c r="E9" s="0" t="n">
        <f aca="false">E3/A3</f>
        <v>0.991680569402803</v>
      </c>
      <c r="K9" s="0" t="n">
        <f aca="false">K3/I3</f>
        <v>0.847423389207925</v>
      </c>
      <c r="M9" s="0" t="n">
        <f aca="false">M3/I3</f>
        <v>0.867022403730021</v>
      </c>
      <c r="Q9" s="0" t="s">
        <v>31</v>
      </c>
      <c r="R9" s="0" t="s">
        <v>49</v>
      </c>
    </row>
    <row r="10" customFormat="false" ht="14.4" hidden="false" customHeight="false" outlineLevel="0" collapsed="false">
      <c r="C10" s="0" t="n">
        <f aca="false">C4/A4</f>
        <v>0.956890963831246</v>
      </c>
      <c r="E10" s="0" t="n">
        <f aca="false">E4/A4</f>
        <v>0.954487111337649</v>
      </c>
      <c r="K10" s="0" t="n">
        <f aca="false">K4/I4</f>
        <v>0.806771178026201</v>
      </c>
      <c r="M10" s="0" t="n">
        <f aca="false">M4/I4</f>
        <v>0.862863588646212</v>
      </c>
      <c r="Q10" s="3" t="n">
        <v>0.146685</v>
      </c>
      <c r="R10" s="3" t="n">
        <v>0.115091</v>
      </c>
    </row>
    <row r="11" customFormat="false" ht="14.4" hidden="false" customHeight="false" outlineLevel="0" collapsed="false">
      <c r="C11" s="0" t="n">
        <f aca="false">C5/A5</f>
        <v>0.940061376826785</v>
      </c>
      <c r="E11" s="0" t="n">
        <f aca="false">E5/A5</f>
        <v>0.907910330871902</v>
      </c>
      <c r="K11" s="0" t="n">
        <f aca="false">K5/I5</f>
        <v>0.853315458954971</v>
      </c>
      <c r="M11" s="0" t="n">
        <f aca="false">M5/I5</f>
        <v>0.89161538286551</v>
      </c>
      <c r="P11" s="0" t="n">
        <v>10</v>
      </c>
      <c r="Q11" s="0" t="n">
        <f aca="false">P11*K20</f>
        <v>1.46684541045029</v>
      </c>
      <c r="R11" s="0" t="n">
        <f aca="false">P11*M20</f>
        <v>1.15090931414597</v>
      </c>
    </row>
    <row r="12" customFormat="false" ht="14.4" hidden="false" customHeight="false" outlineLevel="0" collapsed="false">
      <c r="C12" s="0" t="s">
        <v>51</v>
      </c>
      <c r="E12" s="0" t="s">
        <v>51</v>
      </c>
      <c r="K12" s="0" t="s">
        <v>51</v>
      </c>
      <c r="M12" s="0" t="s">
        <v>51</v>
      </c>
      <c r="P12" s="0" t="n">
        <v>20</v>
      </c>
      <c r="Q12" s="0" t="n">
        <f aca="false">P12*K20</f>
        <v>2.93369082090059</v>
      </c>
      <c r="R12" s="0" t="n">
        <f aca="false">P12*M20</f>
        <v>2.30181862829194</v>
      </c>
    </row>
    <row r="13" customFormat="false" ht="14.4" hidden="false" customHeight="false" outlineLevel="0" collapsed="false">
      <c r="C13" s="0" t="n">
        <f aca="false">1-C7</f>
        <v>0.135823036889091</v>
      </c>
      <c r="E13" s="0" t="n">
        <f aca="false">1-E7</f>
        <v>0.29601261298378</v>
      </c>
      <c r="K13" s="0" t="n">
        <f aca="false">1-K7</f>
        <v>0.0516580086753201</v>
      </c>
      <c r="M13" s="0" t="n">
        <f aca="false">1-M7</f>
        <v>0.104301362566257</v>
      </c>
      <c r="P13" s="0" t="n">
        <v>40</v>
      </c>
      <c r="Q13" s="0" t="n">
        <f aca="false">P13*K20</f>
        <v>5.86738164180117</v>
      </c>
      <c r="R13" s="0" t="n">
        <f aca="false">P13*M20</f>
        <v>4.60363725658388</v>
      </c>
    </row>
    <row r="14" customFormat="false" ht="14.4" hidden="false" customHeight="false" outlineLevel="0" collapsed="false">
      <c r="C14" s="0" t="n">
        <f aca="false">1-C8</f>
        <v>0.0275337953630147</v>
      </c>
      <c r="E14" s="0" t="n">
        <f aca="false">1-E8</f>
        <v>0.132819903768207</v>
      </c>
      <c r="K14" s="0" t="n">
        <f aca="false">1-K8</f>
        <v>0.144520402378319</v>
      </c>
      <c r="M14" s="0" t="n">
        <f aca="false">1-M8</f>
        <v>0.115090931414597</v>
      </c>
      <c r="P14" s="0" t="n">
        <v>60</v>
      </c>
      <c r="Q14" s="0" t="n">
        <f aca="false">P14*K20</f>
        <v>8.80107246270176</v>
      </c>
      <c r="R14" s="0" t="n">
        <f aca="false">P14*M20</f>
        <v>6.90545588487582</v>
      </c>
    </row>
    <row r="15" customFormat="false" ht="14.4" hidden="false" customHeight="false" outlineLevel="0" collapsed="false">
      <c r="C15" s="0" t="n">
        <f aca="false">1-C9</f>
        <v>0.0239946702893105</v>
      </c>
      <c r="E15" s="0" t="n">
        <f aca="false">1-E9</f>
        <v>0.00831943059719731</v>
      </c>
      <c r="K15" s="0" t="n">
        <f aca="false">1-K9</f>
        <v>0.152576610792075</v>
      </c>
      <c r="M15" s="0" t="n">
        <f aca="false">1-M9</f>
        <v>0.132977596269979</v>
      </c>
      <c r="P15" s="0" t="n">
        <v>80</v>
      </c>
      <c r="Q15" s="0" t="n">
        <f aca="false">P15*K20</f>
        <v>11.7347632836023</v>
      </c>
      <c r="R15" s="0" t="n">
        <f aca="false">P15*M20</f>
        <v>9.20727451316775</v>
      </c>
    </row>
    <row r="16" customFormat="false" ht="14.4" hidden="false" customHeight="false" outlineLevel="0" collapsed="false">
      <c r="C16" s="0" t="n">
        <f aca="false">1-C10</f>
        <v>0.0431090361687542</v>
      </c>
      <c r="E16" s="0" t="n">
        <f aca="false">1-E10</f>
        <v>0.0455128886623511</v>
      </c>
      <c r="K16" s="0" t="n">
        <f aca="false">1-K10</f>
        <v>0.193228821973799</v>
      </c>
      <c r="M16" s="0" t="n">
        <f aca="false">1-M10</f>
        <v>0.137136411353788</v>
      </c>
    </row>
    <row r="17" customFormat="false" ht="14.4" hidden="false" customHeight="false" outlineLevel="0" collapsed="false">
      <c r="C17" s="0" t="n">
        <f aca="false">1-C11</f>
        <v>0.0599386231732151</v>
      </c>
      <c r="E17" s="0" t="n">
        <f aca="false">1-E11</f>
        <v>0.0920896691280976</v>
      </c>
      <c r="K17" s="0" t="n">
        <f aca="false">1-K11</f>
        <v>0.146684541045029</v>
      </c>
      <c r="M17" s="0" t="n">
        <f aca="false">1-M11</f>
        <v>0.10838461713449</v>
      </c>
    </row>
    <row r="19" customFormat="false" ht="14.4" hidden="false" customHeight="false" outlineLevel="0" collapsed="false">
      <c r="B19" s="0" t="s">
        <v>42</v>
      </c>
      <c r="C19" s="0" t="n">
        <f aca="false">AVERAGE(C13:C17)</f>
        <v>0.0580798323766771</v>
      </c>
      <c r="E19" s="0" t="n">
        <f aca="false">AVERAGE(E13:E17)</f>
        <v>0.114950901027927</v>
      </c>
      <c r="J19" s="0" t="s">
        <v>42</v>
      </c>
      <c r="K19" s="0" t="n">
        <f aca="false">AVERAGE(K13:K17)</f>
        <v>0.137733676972909</v>
      </c>
      <c r="M19" s="0" t="n">
        <f aca="false">AVERAGE(M13:M17)</f>
        <v>0.119578183747822</v>
      </c>
    </row>
    <row r="20" customFormat="false" ht="14.4" hidden="false" customHeight="false" outlineLevel="0" collapsed="false">
      <c r="B20" s="0" t="s">
        <v>52</v>
      </c>
      <c r="C20" s="0" t="n">
        <f aca="false">MEDIAN(C13:C17)</f>
        <v>0.0431090361687542</v>
      </c>
      <c r="E20" s="0" t="n">
        <f aca="false">MEDIAN(E13:E17)</f>
        <v>0.0920896691280976</v>
      </c>
      <c r="J20" s="0" t="s">
        <v>52</v>
      </c>
      <c r="K20" s="0" t="n">
        <f aca="false">MEDIAN(K13:K17)</f>
        <v>0.146684541045029</v>
      </c>
      <c r="M20" s="0" t="n">
        <f aca="false">MEDIAN(M13:M17)</f>
        <v>0.115090931414597</v>
      </c>
    </row>
    <row r="21" customFormat="false" ht="14.4" hidden="false" customHeight="false" outlineLevel="0" collapsed="false">
      <c r="B21" s="0" t="s">
        <v>53</v>
      </c>
      <c r="C21" s="0" t="n">
        <f aca="false">_xlfn.STDEV.P(C13:C17)</f>
        <v>0.0409058537178864</v>
      </c>
      <c r="E21" s="0" t="n">
        <f aca="false">_xlfn.STDEV.P(E13:E17)</f>
        <v>0.0998170213608836</v>
      </c>
      <c r="J21" s="0" t="s">
        <v>53</v>
      </c>
      <c r="K21" s="0" t="n">
        <f aca="false">_xlfn.STDEV.P(K13:K17)</f>
        <v>0.0465515243257889</v>
      </c>
      <c r="M21" s="0" t="n">
        <f aca="false">_xlfn.STDEV.P(M13:M17)</f>
        <v>0.0131654718490792</v>
      </c>
    </row>
    <row r="22" customFormat="false" ht="14.4" hidden="false" customHeight="false" outlineLevel="0" collapsed="false">
      <c r="B22" s="0" t="s">
        <v>24</v>
      </c>
      <c r="C22" s="0" t="n">
        <f aca="false">C21/SQRT(5)</f>
        <v>0.0182936539181713</v>
      </c>
      <c r="E22" s="0" t="n">
        <f aca="false">E21/SQRT(5)</f>
        <v>0.0446395290148969</v>
      </c>
      <c r="J22" s="0" t="s">
        <v>24</v>
      </c>
      <c r="K22" s="0" t="n">
        <f aca="false">K21/SQRT(5)</f>
        <v>0.0208184745697398</v>
      </c>
      <c r="M22" s="0" t="n">
        <f aca="false">M21/SQRT(5)</f>
        <v>0.0058877780020802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2016-06-03T15:05:23Z</dcterms:created>
  <dc:creator>Meaghan</dc:creator>
  <dc:description/>
  <dc:language>en-CA</dc:language>
  <cp:lastModifiedBy/>
  <dcterms:modified xsi:type="dcterms:W3CDTF">2022-05-22T23:46:05Z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