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30" windowWidth="19155" windowHeight="8505"/>
  </bookViews>
  <sheets>
    <sheet name="Search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W3" i="1" l="1"/>
  <c r="C7" i="2"/>
  <c r="B7" i="2"/>
  <c r="C6" i="2" s="1"/>
  <c r="O3" i="1"/>
  <c r="B11" i="2"/>
  <c r="D3" i="1"/>
  <c r="N3" i="1"/>
  <c r="M3" i="1"/>
  <c r="L3" i="1"/>
  <c r="K3" i="1"/>
  <c r="J3" i="1"/>
  <c r="I3" i="1"/>
  <c r="H3" i="1"/>
  <c r="G3" i="1"/>
  <c r="F3" i="1"/>
  <c r="E3" i="1"/>
  <c r="B2" i="1" s="1"/>
  <c r="K4" i="2" s="1"/>
  <c r="S1" i="2"/>
  <c r="T1" i="2"/>
  <c r="Q1" i="2"/>
  <c r="R1" i="2"/>
  <c r="P1" i="2"/>
  <c r="K1" i="2"/>
  <c r="L1" i="2"/>
  <c r="M1" i="2"/>
  <c r="N1" i="2"/>
  <c r="O1" i="2"/>
  <c r="J1" i="2"/>
  <c r="C2" i="1"/>
  <c r="X3" i="1" l="1"/>
  <c r="B12" i="2"/>
  <c r="K2" i="2"/>
  <c r="D1" i="1"/>
  <c r="R23" i="1"/>
  <c r="R21" i="1"/>
  <c r="R19" i="1"/>
  <c r="R20" i="1"/>
  <c r="R16" i="1"/>
  <c r="R5" i="1"/>
  <c r="R17" i="1"/>
  <c r="R24" i="1"/>
  <c r="R18" i="1"/>
  <c r="R22" i="1"/>
  <c r="B13" i="2" l="1"/>
  <c r="E1" i="1"/>
  <c r="B14" i="2" l="1"/>
  <c r="F1" i="1"/>
  <c r="B15" i="2" l="1"/>
  <c r="G1" i="1"/>
  <c r="B16" i="2" l="1"/>
  <c r="H1" i="1"/>
  <c r="B17" i="2" l="1"/>
  <c r="I1" i="1"/>
  <c r="B18" i="2" l="1"/>
  <c r="B19" i="2" s="1"/>
  <c r="J1" i="1"/>
  <c r="B20" i="2" l="1"/>
  <c r="K1" i="1"/>
  <c r="K19" i="2" l="1"/>
  <c r="K18" i="2"/>
  <c r="I18" i="2" s="1"/>
  <c r="L1" i="1"/>
  <c r="I21" i="2"/>
  <c r="I22" i="2"/>
  <c r="I20" i="2"/>
  <c r="I19" i="2"/>
  <c r="M1" i="1" l="1"/>
  <c r="N1" i="1" l="1"/>
  <c r="O1" i="1" l="1"/>
  <c r="R84" i="1"/>
  <c r="R868" i="1"/>
  <c r="R996" i="1"/>
  <c r="R892" i="1"/>
  <c r="R721" i="1"/>
  <c r="R624" i="1"/>
  <c r="R544" i="1"/>
  <c r="R672" i="1"/>
  <c r="R928" i="1"/>
  <c r="R728" i="1"/>
  <c r="R984" i="1"/>
  <c r="R703" i="1"/>
  <c r="R611" i="1"/>
  <c r="R520" i="1"/>
  <c r="R594" i="1"/>
  <c r="R647" i="1"/>
  <c r="R775" i="1"/>
  <c r="R473" i="1"/>
  <c r="R539" i="1"/>
  <c r="R355" i="1"/>
  <c r="R498" i="1"/>
  <c r="R675" i="1"/>
  <c r="R344" i="1"/>
  <c r="R357" i="1"/>
  <c r="R487" i="1"/>
  <c r="R698" i="1"/>
  <c r="R577" i="1"/>
  <c r="R129" i="1"/>
  <c r="R57" i="1"/>
  <c r="R408" i="1"/>
  <c r="R837" i="1"/>
  <c r="R743" i="1"/>
  <c r="R871" i="1"/>
  <c r="R756" i="1"/>
  <c r="R884" i="1"/>
  <c r="R796" i="1"/>
  <c r="R625" i="1"/>
  <c r="R71" i="1"/>
  <c r="R938" i="1"/>
  <c r="R761" i="1"/>
  <c r="R889" i="1"/>
  <c r="R723" i="1"/>
  <c r="R744" i="1"/>
  <c r="R651" i="1"/>
  <c r="R217" i="1"/>
  <c r="R111" i="1"/>
  <c r="R893" i="1"/>
  <c r="R962" i="1"/>
  <c r="R663" i="1"/>
  <c r="R425" i="1"/>
  <c r="R506" i="1"/>
  <c r="R722" i="1"/>
  <c r="R437" i="1"/>
  <c r="R503" i="1"/>
  <c r="R248" i="1"/>
  <c r="R245" i="1"/>
  <c r="R373" i="1"/>
  <c r="R848" i="1"/>
  <c r="R444" i="1"/>
  <c r="R883" i="1"/>
  <c r="R712" i="1"/>
  <c r="R215" i="1"/>
  <c r="R231" i="1"/>
  <c r="R864" i="1"/>
  <c r="R693" i="1"/>
  <c r="R881" i="1"/>
  <c r="R926" i="1"/>
  <c r="R736" i="1"/>
  <c r="R997" i="1"/>
  <c r="R535" i="1"/>
  <c r="R771" i="1"/>
  <c r="R829" i="1"/>
  <c r="R850" i="1"/>
  <c r="R125" i="1"/>
  <c r="R381" i="1"/>
  <c r="R481" i="1"/>
  <c r="R1000" i="1"/>
  <c r="R905" i="1"/>
  <c r="R542" i="1"/>
  <c r="R683" i="1"/>
  <c r="R955" i="1"/>
  <c r="R137" i="1"/>
  <c r="R265" i="1"/>
  <c r="R752" i="1"/>
  <c r="R811" i="1"/>
  <c r="R509" i="1"/>
  <c r="R579" i="1"/>
  <c r="R120" i="1"/>
  <c r="R376" i="1"/>
  <c r="R507" i="1"/>
  <c r="R388" i="1"/>
  <c r="R965" i="1"/>
  <c r="R793" i="1"/>
  <c r="R879" i="1"/>
  <c r="R589" i="1"/>
  <c r="R917" i="1"/>
  <c r="R494" i="1"/>
  <c r="R543" i="1"/>
  <c r="R390" i="1"/>
  <c r="R377" i="1"/>
  <c r="R762" i="1"/>
  <c r="R692" i="1"/>
  <c r="R730" i="1"/>
  <c r="R609" i="1"/>
  <c r="R156" i="1"/>
  <c r="R230" i="1"/>
  <c r="R428" i="1"/>
  <c r="R60" i="1"/>
  <c r="R406" i="1"/>
  <c r="R391" i="1"/>
  <c r="R232" i="1"/>
  <c r="R144" i="1"/>
  <c r="R163" i="1"/>
  <c r="R99" i="1"/>
  <c r="R993" i="1"/>
  <c r="R815" i="1"/>
  <c r="R162" i="1"/>
  <c r="R488" i="1"/>
  <c r="R562" i="1"/>
  <c r="R755" i="1"/>
  <c r="R608" i="1"/>
  <c r="R528" i="1"/>
  <c r="R783" i="1"/>
  <c r="R77" i="1"/>
  <c r="R792" i="1"/>
  <c r="R363" i="1"/>
  <c r="R380" i="1"/>
  <c r="R835" i="1"/>
  <c r="R600" i="1"/>
  <c r="R678" i="1"/>
  <c r="R934" i="1"/>
  <c r="R87" i="1"/>
  <c r="R622" i="1"/>
  <c r="R238" i="1"/>
  <c r="R710" i="1"/>
  <c r="R596" i="1"/>
  <c r="R724" i="1"/>
  <c r="R413" i="1"/>
  <c r="R659" i="1"/>
  <c r="R375" i="1"/>
  <c r="R867" i="1"/>
  <c r="R687" i="1"/>
  <c r="R247" i="1"/>
  <c r="R293" i="1"/>
  <c r="R421" i="1"/>
  <c r="R281" i="1"/>
  <c r="R409" i="1"/>
  <c r="R126" i="1"/>
  <c r="R784" i="1"/>
  <c r="R866" i="1"/>
  <c r="R615" i="1"/>
  <c r="R606" i="1"/>
  <c r="R734" i="1"/>
  <c r="R843" i="1"/>
  <c r="R653" i="1"/>
  <c r="R306" i="1"/>
  <c r="R492" i="1"/>
  <c r="R200" i="1"/>
  <c r="R514" i="1"/>
  <c r="R389" i="1"/>
  <c r="R541" i="1"/>
  <c r="R582" i="1"/>
  <c r="R197" i="1"/>
  <c r="R325" i="1"/>
  <c r="R679" i="1"/>
  <c r="R626" i="1"/>
  <c r="R64" i="1"/>
  <c r="R546" i="1"/>
  <c r="R802" i="1"/>
  <c r="R317" i="1"/>
  <c r="R511" i="1"/>
  <c r="R315" i="1"/>
  <c r="R345" i="1"/>
  <c r="R757" i="1"/>
  <c r="R522" i="1"/>
  <c r="R181" i="1"/>
  <c r="R309" i="1"/>
  <c r="R233" i="1"/>
  <c r="R361" i="1"/>
  <c r="R989" i="1"/>
  <c r="R592" i="1"/>
  <c r="R642" i="1"/>
  <c r="R898" i="1"/>
  <c r="R576" i="1"/>
  <c r="R661" i="1"/>
  <c r="R403" i="1"/>
  <c r="R949" i="1"/>
  <c r="R80" i="1"/>
  <c r="R264" i="1"/>
  <c r="R107" i="1"/>
  <c r="R160" i="1"/>
  <c r="R324" i="1"/>
  <c r="R453" i="1"/>
  <c r="R519" i="1"/>
  <c r="R983" i="1"/>
  <c r="R628" i="1"/>
  <c r="R451" i="1"/>
  <c r="R697" i="1"/>
  <c r="R825" i="1"/>
  <c r="R979" i="1"/>
  <c r="R932" i="1"/>
  <c r="R633" i="1"/>
  <c r="R93" i="1"/>
  <c r="R271" i="1"/>
  <c r="R531" i="1"/>
  <c r="R834" i="1"/>
  <c r="R599" i="1"/>
  <c r="R495" i="1"/>
  <c r="R941" i="1"/>
  <c r="R706" i="1"/>
  <c r="R613" i="1"/>
  <c r="R745" i="1"/>
  <c r="R873" i="1"/>
  <c r="R682" i="1"/>
  <c r="R971" i="1"/>
  <c r="R435" i="1"/>
  <c r="R14" i="1"/>
  <c r="R859" i="1"/>
  <c r="R201" i="1"/>
  <c r="R854" i="1"/>
  <c r="R921" i="1"/>
  <c r="R801" i="1"/>
  <c r="R533" i="1"/>
  <c r="R1003" i="1"/>
  <c r="R902" i="1"/>
  <c r="R552" i="1"/>
  <c r="R701" i="1"/>
  <c r="R517" i="1"/>
  <c r="R152" i="1"/>
  <c r="R243" i="1"/>
  <c r="R475" i="1"/>
  <c r="R235" i="1"/>
  <c r="R620" i="1"/>
  <c r="R1004" i="1"/>
  <c r="R778" i="1"/>
  <c r="R395" i="1"/>
  <c r="R629" i="1"/>
  <c r="R461" i="1"/>
  <c r="R225" i="1"/>
  <c r="R602" i="1"/>
  <c r="R462" i="1"/>
  <c r="R396" i="1"/>
  <c r="R839" i="1"/>
  <c r="R328" i="1"/>
  <c r="R31" i="1"/>
  <c r="R410" i="1"/>
  <c r="R458" i="1"/>
  <c r="R841" i="1"/>
  <c r="R565" i="1"/>
  <c r="R901" i="1"/>
  <c r="R705" i="1"/>
  <c r="R38" i="1"/>
  <c r="R83" i="1"/>
  <c r="R401" i="1"/>
  <c r="R640" i="1"/>
  <c r="R896" i="1"/>
  <c r="R785" i="1"/>
  <c r="R558" i="1"/>
  <c r="R686" i="1"/>
  <c r="R750" i="1"/>
  <c r="R586" i="1"/>
  <c r="R842" i="1"/>
  <c r="R637" i="1"/>
  <c r="R658" i="1"/>
  <c r="R954" i="1"/>
  <c r="R285" i="1"/>
  <c r="R946" i="1"/>
  <c r="R105" i="1"/>
  <c r="R964" i="1"/>
  <c r="R665" i="1"/>
  <c r="R587" i="1"/>
  <c r="R772" i="1"/>
  <c r="R900" i="1"/>
  <c r="R676" i="1"/>
  <c r="R103" i="1"/>
  <c r="R715" i="1"/>
  <c r="R133" i="1"/>
  <c r="R261" i="1"/>
  <c r="R40" i="1"/>
  <c r="R280" i="1"/>
  <c r="R326" i="1"/>
  <c r="R909" i="1"/>
  <c r="R263" i="1"/>
  <c r="R764" i="1"/>
  <c r="R219" i="1"/>
  <c r="R61" i="1"/>
  <c r="R420" i="1"/>
  <c r="R89" i="1"/>
  <c r="R689" i="1"/>
  <c r="R937" i="1"/>
  <c r="R574" i="1"/>
  <c r="R807" i="1"/>
  <c r="R853" i="1"/>
  <c r="R618" i="1"/>
  <c r="R872" i="1"/>
  <c r="R878" i="1"/>
  <c r="R1006" i="1"/>
  <c r="R1001" i="1"/>
  <c r="R432" i="1"/>
  <c r="R966" i="1"/>
  <c r="R852" i="1"/>
  <c r="R980" i="1"/>
  <c r="R523" i="1"/>
  <c r="R660" i="1"/>
  <c r="R788" i="1"/>
  <c r="R931" i="1"/>
  <c r="R179" i="1"/>
  <c r="R619" i="1"/>
  <c r="R974" i="1"/>
  <c r="R149" i="1"/>
  <c r="R569" i="1"/>
  <c r="R184" i="1"/>
  <c r="R818" i="1"/>
  <c r="R714" i="1"/>
  <c r="R112" i="1"/>
  <c r="R863" i="1"/>
  <c r="R290" i="1"/>
  <c r="R113" i="1"/>
  <c r="R132" i="1"/>
  <c r="R702" i="1"/>
  <c r="R830" i="1"/>
  <c r="R988" i="1"/>
  <c r="R817" i="1"/>
  <c r="R470" i="1"/>
  <c r="R704" i="1"/>
  <c r="R789" i="1"/>
  <c r="R192" i="1"/>
  <c r="R952" i="1"/>
  <c r="R781" i="1"/>
  <c r="R349" i="1"/>
  <c r="R999" i="1"/>
  <c r="R193" i="1"/>
  <c r="R786" i="1"/>
  <c r="R916" i="1"/>
  <c r="R617" i="1"/>
  <c r="R746" i="1"/>
  <c r="R1002" i="1"/>
  <c r="R747" i="1"/>
  <c r="R1005" i="1"/>
  <c r="R770" i="1"/>
  <c r="R440" i="1"/>
  <c r="R621" i="1"/>
  <c r="R877" i="1"/>
  <c r="R707" i="1"/>
  <c r="R493" i="1"/>
  <c r="R598" i="1"/>
  <c r="R768" i="1"/>
  <c r="R720" i="1"/>
  <c r="R240" i="1"/>
  <c r="R631" i="1"/>
  <c r="R700" i="1"/>
  <c r="R649" i="1"/>
  <c r="R554" i="1"/>
  <c r="R717" i="1"/>
  <c r="R549" i="1"/>
  <c r="R650" i="1"/>
  <c r="R52" i="1"/>
  <c r="R258" i="1"/>
  <c r="R773" i="1"/>
  <c r="R553" i="1"/>
  <c r="R545" i="1"/>
  <c r="R69" i="1"/>
  <c r="R460" i="1"/>
  <c r="R333" i="1"/>
  <c r="R500" i="1"/>
  <c r="R880" i="1"/>
  <c r="R76" i="1"/>
  <c r="R365" i="1"/>
  <c r="R856" i="1"/>
  <c r="R967" i="1"/>
  <c r="R337" i="1"/>
  <c r="R35" i="1"/>
  <c r="R417" i="1"/>
  <c r="R666" i="1"/>
  <c r="R95" i="1"/>
  <c r="R727" i="1"/>
  <c r="R42" i="1"/>
  <c r="R838" i="1"/>
  <c r="R198" i="1"/>
  <c r="R398" i="1"/>
  <c r="R323" i="1"/>
  <c r="R276" i="1"/>
  <c r="R998" i="1"/>
  <c r="R787" i="1"/>
  <c r="R876" i="1"/>
  <c r="R441" i="1"/>
  <c r="R903" i="1"/>
  <c r="R387" i="1"/>
  <c r="R725" i="1"/>
  <c r="R228" i="1"/>
  <c r="R518" i="1"/>
  <c r="R595" i="1"/>
  <c r="R296" i="1"/>
  <c r="R393" i="1"/>
  <c r="R791" i="1"/>
  <c r="R339" i="1"/>
  <c r="R340" i="1"/>
  <c r="R824" i="1"/>
  <c r="R860" i="1"/>
  <c r="R836" i="1"/>
  <c r="R644" i="1"/>
  <c r="R749" i="1"/>
  <c r="R976" i="1"/>
  <c r="R846" i="1"/>
  <c r="R400" i="1"/>
  <c r="R956" i="1"/>
  <c r="R741" i="1"/>
  <c r="R844" i="1"/>
  <c r="R816" i="1"/>
  <c r="R922" i="1"/>
  <c r="R334" i="1"/>
  <c r="R573" i="1"/>
  <c r="R497" i="1"/>
  <c r="R405" i="1"/>
  <c r="R189" i="1"/>
  <c r="R578" i="1"/>
  <c r="R123" i="1"/>
  <c r="R656" i="1"/>
  <c r="R907" i="1"/>
  <c r="R472" i="1"/>
  <c r="I4" i="2"/>
  <c r="R612" i="1"/>
  <c r="R800" i="1"/>
  <c r="R567" i="1"/>
  <c r="R711" i="1"/>
  <c r="R890" i="1"/>
  <c r="R990" i="1"/>
  <c r="R957" i="1"/>
  <c r="R140" i="1"/>
  <c r="R474" i="1"/>
  <c r="R106" i="1"/>
  <c r="R891" i="1"/>
  <c r="R668" i="1"/>
  <c r="R180" i="1"/>
  <c r="R913" i="1"/>
  <c r="R489" i="1"/>
  <c r="R141" i="1"/>
  <c r="R729" i="1"/>
  <c r="R738" i="1"/>
  <c r="R610" i="1"/>
  <c r="R981" i="1"/>
  <c r="R128" i="1"/>
  <c r="R550" i="1"/>
  <c r="R335" i="1"/>
  <c r="R532" i="1"/>
  <c r="R732" i="1"/>
  <c r="R310" i="1"/>
  <c r="R209" i="1"/>
  <c r="R59" i="1"/>
  <c r="R109" i="1"/>
  <c r="R447" i="1"/>
  <c r="R150" i="1"/>
  <c r="R249" i="1"/>
  <c r="R100" i="1"/>
  <c r="R411" i="1"/>
  <c r="R827" i="1"/>
  <c r="R516" i="1"/>
  <c r="R75" i="1"/>
  <c r="R284" i="1"/>
  <c r="R798" i="1"/>
  <c r="R210" i="1"/>
  <c r="R982" i="1"/>
  <c r="R861" i="1"/>
  <c r="R459" i="1"/>
  <c r="R79" i="1"/>
  <c r="R108" i="1"/>
  <c r="R358" i="1"/>
  <c r="R769" i="1"/>
  <c r="R364" i="1"/>
  <c r="R588" i="1"/>
  <c r="R858" i="1"/>
  <c r="R224" i="1"/>
  <c r="R336" i="1"/>
  <c r="R975" i="1"/>
  <c r="R443" i="1"/>
  <c r="R584" i="1"/>
  <c r="R127" i="1"/>
  <c r="R424" i="1"/>
  <c r="R826" i="1"/>
  <c r="R940" i="1"/>
  <c r="R176" i="1"/>
  <c r="R515" i="1"/>
  <c r="R760" i="1"/>
  <c r="R681" i="1"/>
  <c r="R434" i="1"/>
  <c r="R92" i="1"/>
  <c r="R832" i="1"/>
  <c r="R875" i="1"/>
  <c r="R430" i="1"/>
  <c r="R415" i="1"/>
  <c r="R869" i="1"/>
  <c r="R131" i="1"/>
  <c r="R211" i="1"/>
  <c r="R347" i="1"/>
  <c r="R314" i="1"/>
  <c r="R147" i="1"/>
  <c r="R90" i="1"/>
  <c r="R414" i="1"/>
  <c r="R491" i="1"/>
  <c r="R527" i="1"/>
  <c r="R794" i="1"/>
  <c r="R136" i="1"/>
  <c r="R505" i="1"/>
  <c r="R352" i="1"/>
  <c r="R25" i="1"/>
  <c r="R623" i="1"/>
  <c r="R98" i="1"/>
  <c r="R643" i="1"/>
  <c r="R341" i="1"/>
  <c r="R607" i="1"/>
  <c r="R820" i="1"/>
  <c r="R274" i="1"/>
  <c r="R632" i="1"/>
  <c r="R548" i="1"/>
  <c r="R537" i="1"/>
  <c r="R593" i="1"/>
  <c r="R992" i="1"/>
  <c r="R555" i="1"/>
  <c r="R935" i="1"/>
  <c r="R15" i="1"/>
  <c r="R899" i="1"/>
  <c r="R919" i="1"/>
  <c r="R467" i="1"/>
  <c r="R196" i="1"/>
  <c r="R774" i="1"/>
  <c r="R110" i="1"/>
  <c r="R525" i="1"/>
  <c r="R45" i="1"/>
  <c r="R329" i="1"/>
  <c r="R570" i="1"/>
  <c r="R963" i="1"/>
  <c r="R327" i="1"/>
  <c r="R777" i="1"/>
  <c r="R906" i="1"/>
  <c r="R499" i="1"/>
  <c r="R812" i="1"/>
  <c r="R30" i="1"/>
  <c r="R737" i="1"/>
  <c r="R855" i="1"/>
  <c r="R456" i="1"/>
  <c r="R742" i="1"/>
  <c r="R739" i="1"/>
  <c r="R221" i="1"/>
  <c r="R526" i="1"/>
  <c r="R185" i="1"/>
  <c r="R551" i="1"/>
  <c r="R914" i="1"/>
  <c r="R372" i="1"/>
  <c r="R740" i="1"/>
  <c r="R680" i="1"/>
  <c r="R923" i="1"/>
  <c r="R485" i="1"/>
  <c r="R857" i="1"/>
  <c r="R483" i="1"/>
  <c r="R63" i="1"/>
  <c r="R46" i="1"/>
  <c r="R590" i="1"/>
  <c r="R206" i="1"/>
  <c r="R169" i="1"/>
  <c r="R924" i="1"/>
  <c r="R814" i="1"/>
  <c r="R259" i="1"/>
  <c r="R823" i="1"/>
  <c r="R662" i="1"/>
  <c r="R970" i="1"/>
  <c r="R994" i="1"/>
  <c r="R564" i="1"/>
  <c r="R636" i="1"/>
  <c r="R383" i="1"/>
  <c r="R332" i="1"/>
  <c r="R669" i="1"/>
  <c r="R272" i="1"/>
  <c r="R151" i="1"/>
  <c r="R190" i="1"/>
  <c r="R726" i="1"/>
  <c r="R933" i="1"/>
  <c r="R322" i="1"/>
  <c r="R298" i="1"/>
  <c r="R255" i="1"/>
  <c r="R386" i="1"/>
  <c r="R138" i="1"/>
  <c r="R86" i="1"/>
  <c r="R12" i="1"/>
  <c r="R510" i="1"/>
  <c r="R65" i="1"/>
  <c r="R765" i="1"/>
  <c r="R540" i="1"/>
  <c r="R286" i="1"/>
  <c r="R529" i="1"/>
  <c r="R536" i="1"/>
  <c r="R524" i="1"/>
  <c r="R172" i="1"/>
  <c r="R925" i="1"/>
  <c r="R719" i="1"/>
  <c r="R94" i="1"/>
  <c r="R466" i="1"/>
  <c r="R685" i="1"/>
  <c r="R199" i="1"/>
  <c r="R911" i="1"/>
  <c r="R301" i="1"/>
  <c r="R501" i="1"/>
  <c r="R41" i="1"/>
  <c r="R212" i="1"/>
  <c r="R870" i="1"/>
  <c r="R142" i="1"/>
  <c r="R289" i="1"/>
  <c r="R496" i="1"/>
  <c r="R62" i="1"/>
  <c r="R295" i="1"/>
  <c r="R795" i="1"/>
  <c r="R538" i="1"/>
  <c r="R186" i="1"/>
  <c r="R101" i="1"/>
  <c r="R220" i="1"/>
  <c r="R303" i="1"/>
  <c r="R183" i="1"/>
  <c r="R969" i="1"/>
  <c r="R53" i="1"/>
  <c r="R305" i="1"/>
  <c r="R26" i="1"/>
  <c r="R780" i="1"/>
  <c r="R130" i="1"/>
  <c r="R908" i="1"/>
  <c r="R155" i="1"/>
  <c r="R464" i="1"/>
  <c r="R450" i="1"/>
  <c r="R208" i="1"/>
  <c r="R887" i="1"/>
  <c r="R308" i="1"/>
  <c r="R652" i="1"/>
  <c r="R368" i="1"/>
  <c r="R671" i="1"/>
  <c r="R490" i="1"/>
  <c r="R486" i="1"/>
  <c r="R645" i="1"/>
  <c r="R469" i="1"/>
  <c r="R585" i="1"/>
  <c r="R948" i="1"/>
  <c r="R735" i="1"/>
  <c r="R888" i="1"/>
  <c r="R164" i="1"/>
  <c r="R311" i="1"/>
  <c r="R278" i="1"/>
  <c r="R821" i="1"/>
  <c r="R597" i="1"/>
  <c r="R580" i="1"/>
  <c r="R639" i="1"/>
  <c r="R664" i="1"/>
  <c r="R116" i="1"/>
  <c r="R379" i="1"/>
  <c r="R115" i="1"/>
  <c r="R939" i="1"/>
  <c r="R806" i="1"/>
  <c r="R851" i="1"/>
  <c r="R936" i="1"/>
  <c r="R457" i="1"/>
  <c r="R56" i="1"/>
  <c r="R482" i="1"/>
  <c r="R250" i="1"/>
  <c r="R484" i="1"/>
  <c r="R465" i="1"/>
  <c r="R297" i="1"/>
  <c r="R382" i="1"/>
  <c r="R808" i="1"/>
  <c r="R960" i="1"/>
  <c r="R102" i="1"/>
  <c r="R282" i="1"/>
  <c r="R85" i="1"/>
  <c r="R995" i="1"/>
  <c r="R477" i="1"/>
  <c r="R654" i="1"/>
  <c r="R313" i="1"/>
  <c r="R803" i="1"/>
  <c r="R121" i="1"/>
  <c r="R504" i="1"/>
  <c r="R445" i="1"/>
  <c r="R766" i="1"/>
  <c r="R513" i="1"/>
  <c r="R674" i="1"/>
  <c r="R985" i="1"/>
  <c r="R88" i="1"/>
  <c r="R384" i="1"/>
  <c r="R194" i="1"/>
  <c r="R731" i="1"/>
  <c r="R479" i="1"/>
  <c r="R915" i="1"/>
  <c r="R831" i="1"/>
  <c r="R942" i="1"/>
  <c r="R51" i="1"/>
  <c r="R951" i="1"/>
  <c r="R978" i="1"/>
  <c r="R165" i="1"/>
  <c r="R68" i="1"/>
  <c r="R27" i="1"/>
  <c r="R559" i="1"/>
  <c r="R690" i="1"/>
  <c r="R502" i="1"/>
  <c r="R404" i="1"/>
  <c r="R139" i="1"/>
  <c r="R556" i="1"/>
  <c r="R82" i="1"/>
  <c r="R268" i="1"/>
  <c r="R455" i="1"/>
  <c r="R370" i="1"/>
  <c r="R222" i="1"/>
  <c r="R55" i="1"/>
  <c r="R782" i="1"/>
  <c r="R359" i="1"/>
  <c r="R419" i="1"/>
  <c r="R145" i="1"/>
  <c r="R346" i="1"/>
  <c r="R267" i="1"/>
  <c r="R840" i="1"/>
  <c r="R331" i="1"/>
  <c r="R561" i="1"/>
  <c r="R648" i="1"/>
  <c r="R96" i="1"/>
  <c r="R480" i="1"/>
  <c r="R635" i="1"/>
  <c r="R171" i="1"/>
  <c r="R241" i="1"/>
  <c r="R833" i="1"/>
  <c r="R283" i="1"/>
  <c r="R246" i="1"/>
  <c r="R972" i="1"/>
  <c r="R694" i="1"/>
  <c r="R929" i="1"/>
  <c r="R944" i="1"/>
  <c r="R191" i="1"/>
  <c r="R207" i="1"/>
  <c r="R226" i="1"/>
  <c r="R819" i="1"/>
  <c r="R699" i="1"/>
  <c r="R392" i="1"/>
  <c r="R426" i="1"/>
  <c r="R78" i="1"/>
  <c r="R135" i="1"/>
  <c r="R28" i="1"/>
  <c r="R810" i="1"/>
  <c r="R918" i="1"/>
  <c r="R320" i="1"/>
  <c r="R227" i="1"/>
  <c r="R157" i="1"/>
  <c r="R436" i="1"/>
  <c r="R32" i="1"/>
  <c r="R776" i="1"/>
  <c r="R748" i="1"/>
  <c r="R260" i="1"/>
  <c r="R630" i="1"/>
  <c r="R968" i="1"/>
  <c r="R754" i="1"/>
  <c r="R158" i="1"/>
  <c r="R275" i="1"/>
  <c r="R168" i="1"/>
  <c r="R809" i="1"/>
  <c r="R236" i="1"/>
  <c r="R10" i="1"/>
  <c r="R429" i="1"/>
  <c r="R508" i="1"/>
  <c r="R986" i="1"/>
  <c r="R534" i="1"/>
  <c r="R148" i="1"/>
  <c r="R977" i="1"/>
  <c r="R804" i="1"/>
  <c r="R753" i="1"/>
  <c r="R696" i="1"/>
  <c r="R604" i="1"/>
  <c r="R54" i="1"/>
  <c r="R973" i="1"/>
  <c r="R927" i="1"/>
  <c r="R213" i="1"/>
  <c r="R175" i="1"/>
  <c r="R958" i="1"/>
  <c r="R862" i="1"/>
  <c r="R178" i="1"/>
  <c r="R657" i="1"/>
  <c r="R799" i="1"/>
  <c r="R239" i="1"/>
  <c r="R961" i="1"/>
  <c r="R646" i="1"/>
  <c r="R416" i="1"/>
  <c r="R269" i="1"/>
  <c r="R223" i="1"/>
  <c r="R70" i="1"/>
  <c r="R677" i="1"/>
  <c r="R641" i="1"/>
  <c r="R688" i="1"/>
  <c r="R256" i="1"/>
  <c r="R882" i="1"/>
  <c r="R847" i="1"/>
  <c r="R294" i="1"/>
  <c r="R117" i="1"/>
  <c r="R378" i="1"/>
  <c r="R251" i="1"/>
  <c r="R397" i="1"/>
  <c r="R557" i="1"/>
  <c r="R431" i="1"/>
  <c r="R287" i="1"/>
  <c r="R338" i="1"/>
  <c r="R446" i="1"/>
  <c r="R560" i="1"/>
  <c r="R44" i="1"/>
  <c r="R203" i="1"/>
  <c r="R153" i="1"/>
  <c r="R733" i="1"/>
  <c r="R566" i="1"/>
  <c r="R39" i="1"/>
  <c r="R828" i="1"/>
  <c r="R288" i="1"/>
  <c r="R254" i="1"/>
  <c r="R959" i="1"/>
  <c r="R174" i="1"/>
  <c r="R351" i="1"/>
  <c r="R581" i="1"/>
  <c r="R237" i="1"/>
  <c r="R655" i="1"/>
  <c r="R72" i="1"/>
  <c r="R205" i="1"/>
  <c r="R822" i="1"/>
  <c r="R452" i="1"/>
  <c r="R991" i="1"/>
  <c r="R423" i="1"/>
  <c r="R343" i="1"/>
  <c r="R6" i="1"/>
  <c r="R904" i="1"/>
  <c r="R910" i="1"/>
  <c r="R202" i="1"/>
  <c r="R575" i="1"/>
  <c r="R433" i="1"/>
  <c r="R7" i="1"/>
  <c r="R134" i="1"/>
  <c r="R402" i="1"/>
  <c r="R478" i="1"/>
  <c r="R242" i="1"/>
  <c r="R49" i="1"/>
  <c r="R173" i="1"/>
  <c r="R356" i="1"/>
  <c r="R360" i="1"/>
  <c r="R11" i="1"/>
  <c r="R713" i="1"/>
  <c r="R292" i="1"/>
  <c r="R849" i="1"/>
  <c r="R244" i="1"/>
  <c r="R708" i="1"/>
  <c r="R718" i="1"/>
  <c r="R257" i="1"/>
  <c r="R170" i="1"/>
  <c r="R813" i="1"/>
  <c r="R216" i="1"/>
  <c r="R894" i="1"/>
  <c r="R307" i="1"/>
  <c r="R438" i="1"/>
  <c r="R291" i="1"/>
  <c r="R845" i="1"/>
  <c r="R684" i="1"/>
  <c r="R8" i="1"/>
  <c r="R47" i="1"/>
  <c r="R58" i="1"/>
  <c r="R670" i="1"/>
  <c r="R37" i="1"/>
  <c r="R385" i="1"/>
  <c r="R234" i="1"/>
  <c r="R418" i="1"/>
  <c r="R449" i="1"/>
  <c r="R177" i="1"/>
  <c r="R572" i="1"/>
  <c r="R204" i="1"/>
  <c r="R367" i="1"/>
  <c r="R362" i="1"/>
  <c r="R229" i="1"/>
  <c r="R634" i="1"/>
  <c r="R29" i="1"/>
  <c r="R330" i="1"/>
  <c r="R122" i="1"/>
  <c r="R763" i="1"/>
  <c r="R13" i="1"/>
  <c r="R521" i="1"/>
  <c r="R188" i="1"/>
  <c r="R279" i="1"/>
  <c r="R81" i="1"/>
  <c r="R512" i="1"/>
  <c r="R159" i="1"/>
  <c r="R865" i="1"/>
  <c r="R369" i="1"/>
  <c r="R67" i="1"/>
  <c r="R563" i="1"/>
  <c r="R442" i="1"/>
  <c r="R312" i="1"/>
  <c r="R304" i="1"/>
  <c r="R300" i="1"/>
  <c r="R66" i="1"/>
  <c r="R439" i="1"/>
  <c r="R874" i="1"/>
  <c r="R182" i="1"/>
  <c r="R318" i="1"/>
  <c r="R350" i="1"/>
  <c r="R790" i="1"/>
  <c r="R895" i="1"/>
  <c r="R568" i="1"/>
  <c r="R759" i="1"/>
  <c r="R277" i="1"/>
  <c r="R930" i="1"/>
  <c r="R767" i="1"/>
  <c r="R43" i="1"/>
  <c r="R348" i="1"/>
  <c r="R603" i="1"/>
  <c r="R943" i="1"/>
  <c r="R74" i="1"/>
  <c r="R302" i="1"/>
  <c r="R399" i="1"/>
  <c r="R448" i="1"/>
  <c r="R371" i="1"/>
  <c r="R354" i="1"/>
  <c r="R605" i="1"/>
  <c r="R97" i="1"/>
  <c r="R266" i="1"/>
  <c r="R805" i="1"/>
  <c r="R366" i="1"/>
  <c r="R638" i="1"/>
  <c r="R616" i="1"/>
  <c r="R530" i="1"/>
  <c r="R571" i="1"/>
  <c r="R912" i="1"/>
  <c r="R691" i="1"/>
  <c r="R950" i="1"/>
  <c r="R143" i="1"/>
  <c r="R583" i="1"/>
  <c r="R36" i="1"/>
  <c r="R262" i="1"/>
  <c r="R695" i="1"/>
  <c r="R468" i="1"/>
  <c r="R91" i="1"/>
  <c r="R987" i="1"/>
  <c r="R716" i="1"/>
  <c r="R886" i="1"/>
  <c r="R422" i="1"/>
  <c r="R751" i="1"/>
  <c r="R299" i="1"/>
  <c r="R252" i="1"/>
  <c r="R167" i="1"/>
  <c r="R471" i="1"/>
  <c r="R885" i="1"/>
  <c r="R945" i="1"/>
  <c r="R270" i="1"/>
  <c r="R547" i="1"/>
  <c r="R953" i="1"/>
  <c r="R34" i="1"/>
  <c r="R124" i="1"/>
  <c r="R114" i="1"/>
  <c r="R9" i="1"/>
  <c r="R104" i="1"/>
  <c r="R427" i="1"/>
  <c r="R394" i="1"/>
  <c r="R119" i="1"/>
  <c r="R187" i="1"/>
  <c r="R214" i="1"/>
  <c r="R476" i="1"/>
  <c r="R627" i="1"/>
  <c r="R342" i="1"/>
  <c r="R50" i="1"/>
  <c r="R73" i="1"/>
  <c r="R709" i="1"/>
  <c r="R118" i="1"/>
  <c r="R407" i="1"/>
  <c r="R374" i="1"/>
  <c r="R33" i="1"/>
  <c r="R253" i="1"/>
  <c r="R614" i="1"/>
  <c r="R166" i="1"/>
  <c r="R897" i="1"/>
  <c r="R146" i="1"/>
  <c r="R591" i="1"/>
  <c r="R463" i="1"/>
  <c r="R797" i="1"/>
  <c r="R316" i="1"/>
  <c r="R920" i="1"/>
  <c r="R779" i="1"/>
  <c r="R353" i="1"/>
  <c r="R601" i="1"/>
  <c r="R218" i="1"/>
  <c r="R195" i="1"/>
  <c r="R758" i="1"/>
  <c r="R667" i="1"/>
  <c r="R673" i="1"/>
  <c r="R947" i="1"/>
  <c r="R412" i="1"/>
  <c r="R321" i="1"/>
  <c r="R273" i="1"/>
  <c r="R154" i="1"/>
  <c r="R319" i="1"/>
  <c r="R454" i="1"/>
  <c r="R48" i="1"/>
  <c r="R161" i="1"/>
  <c r="Q161" i="1" l="1"/>
  <c r="Q48" i="1"/>
  <c r="Q454" i="1"/>
  <c r="Q319" i="1"/>
  <c r="Q154" i="1"/>
  <c r="Q273" i="1"/>
  <c r="Q321" i="1"/>
  <c r="Q412" i="1"/>
  <c r="Q947" i="1"/>
  <c r="Q673" i="1"/>
  <c r="Q667" i="1"/>
  <c r="Q758" i="1"/>
  <c r="Q195" i="1"/>
  <c r="Q218" i="1"/>
  <c r="Q601" i="1"/>
  <c r="Q353" i="1"/>
  <c r="Q779" i="1"/>
  <c r="Q920" i="1"/>
  <c r="Q316" i="1"/>
  <c r="Q797" i="1"/>
  <c r="Q463" i="1"/>
  <c r="Q591" i="1"/>
  <c r="Q146" i="1"/>
  <c r="Q897" i="1"/>
  <c r="Q166" i="1"/>
  <c r="Q614" i="1"/>
  <c r="Q253" i="1"/>
  <c r="Q33" i="1"/>
  <c r="Q374" i="1"/>
  <c r="Q407" i="1"/>
  <c r="Q118" i="1"/>
  <c r="Q709" i="1"/>
  <c r="Q73" i="1"/>
  <c r="Q50" i="1"/>
  <c r="Q342" i="1"/>
  <c r="Q627" i="1"/>
  <c r="Q476" i="1"/>
  <c r="Q214" i="1"/>
  <c r="Q187" i="1"/>
  <c r="Q119" i="1"/>
  <c r="Q394" i="1"/>
  <c r="Q427" i="1"/>
  <c r="Q104" i="1"/>
  <c r="Q9" i="1"/>
  <c r="Q114" i="1"/>
  <c r="Q124" i="1"/>
  <c r="Q34" i="1"/>
  <c r="Q953" i="1"/>
  <c r="Q547" i="1"/>
  <c r="Q270" i="1"/>
  <c r="Q945" i="1"/>
  <c r="Q885" i="1"/>
  <c r="Q471" i="1"/>
  <c r="Q167" i="1"/>
  <c r="Q252" i="1"/>
  <c r="Q299" i="1"/>
  <c r="Q751" i="1"/>
  <c r="Q422" i="1"/>
  <c r="Q886" i="1"/>
  <c r="Q716" i="1"/>
  <c r="Q987" i="1"/>
  <c r="Q91" i="1"/>
  <c r="Q468" i="1"/>
  <c r="Q695" i="1"/>
  <c r="Q262" i="1"/>
  <c r="Q36" i="1"/>
  <c r="Q583" i="1"/>
  <c r="Q143" i="1"/>
  <c r="Q950" i="1"/>
  <c r="Q691" i="1"/>
  <c r="Q912" i="1"/>
  <c r="Q571" i="1"/>
  <c r="Q530" i="1"/>
  <c r="Q616" i="1"/>
  <c r="Q638" i="1"/>
  <c r="Q366" i="1"/>
  <c r="Q805" i="1"/>
  <c r="Q266" i="1"/>
  <c r="Q97" i="1"/>
  <c r="Q605" i="1"/>
  <c r="Q354" i="1"/>
  <c r="Q371" i="1"/>
  <c r="Q448" i="1"/>
  <c r="Q399" i="1"/>
  <c r="Q302" i="1"/>
  <c r="Q74" i="1"/>
  <c r="Q943" i="1"/>
  <c r="Q603" i="1"/>
  <c r="Q348" i="1"/>
  <c r="Q43" i="1"/>
  <c r="Q767" i="1"/>
  <c r="Q930" i="1"/>
  <c r="Q277" i="1"/>
  <c r="Q759" i="1"/>
  <c r="Q568" i="1"/>
  <c r="Q895" i="1"/>
  <c r="Q790" i="1"/>
  <c r="Q350" i="1"/>
  <c r="Q318" i="1"/>
  <c r="Q182" i="1"/>
  <c r="Q874" i="1"/>
  <c r="Q439" i="1"/>
  <c r="Q66" i="1"/>
  <c r="Q300" i="1"/>
  <c r="Q304" i="1"/>
  <c r="Q312" i="1"/>
  <c r="Q442" i="1"/>
  <c r="Q563" i="1"/>
  <c r="Q67" i="1"/>
  <c r="Q369" i="1"/>
  <c r="Q865" i="1"/>
  <c r="Q159" i="1"/>
  <c r="Q512" i="1"/>
  <c r="Q81" i="1"/>
  <c r="Q279" i="1"/>
  <c r="Q188" i="1"/>
  <c r="Q521" i="1"/>
  <c r="Q13" i="1"/>
  <c r="Q763" i="1"/>
  <c r="Q122" i="1"/>
  <c r="Q330" i="1"/>
  <c r="Q29" i="1"/>
  <c r="Q634" i="1"/>
  <c r="Q229" i="1"/>
  <c r="Q362" i="1"/>
  <c r="Q367" i="1"/>
  <c r="Q204" i="1"/>
  <c r="Q572" i="1"/>
  <c r="Q177" i="1"/>
  <c r="Q449" i="1"/>
  <c r="Q418" i="1"/>
  <c r="Q234" i="1"/>
  <c r="Q385" i="1"/>
  <c r="Q37" i="1"/>
  <c r="Q670" i="1"/>
  <c r="Q58" i="1"/>
  <c r="Q47" i="1"/>
  <c r="Q8" i="1"/>
  <c r="Q684" i="1"/>
  <c r="Q845" i="1"/>
  <c r="Q291" i="1"/>
  <c r="Q438" i="1"/>
  <c r="Q307" i="1"/>
  <c r="Q894" i="1"/>
  <c r="Q216" i="1"/>
  <c r="Q813" i="1"/>
  <c r="Q170" i="1"/>
  <c r="Q257" i="1"/>
  <c r="Q718" i="1"/>
  <c r="Q708" i="1"/>
  <c r="Q244" i="1"/>
  <c r="Q849" i="1"/>
  <c r="Q292" i="1"/>
  <c r="Q713" i="1"/>
  <c r="Q11" i="1"/>
  <c r="Q360" i="1"/>
  <c r="Q356" i="1"/>
  <c r="Q173" i="1"/>
  <c r="Q49" i="1"/>
  <c r="Q242" i="1"/>
  <c r="Q478" i="1"/>
  <c r="Q402" i="1"/>
  <c r="Q134" i="1"/>
  <c r="Q7" i="1"/>
  <c r="Q433" i="1"/>
  <c r="Q575" i="1"/>
  <c r="Q202" i="1"/>
  <c r="Q910" i="1"/>
  <c r="Q904" i="1"/>
  <c r="Q18" i="1"/>
  <c r="Q23" i="1"/>
  <c r="Q17" i="1"/>
  <c r="Q6" i="1"/>
  <c r="Q16" i="1"/>
  <c r="Q21" i="1"/>
  <c r="Q22" i="1"/>
  <c r="Q24" i="1"/>
  <c r="Q5" i="1"/>
  <c r="Q19" i="1"/>
  <c r="Q20" i="1"/>
  <c r="Q343" i="1"/>
  <c r="Q423" i="1"/>
  <c r="Q991" i="1"/>
  <c r="Q452" i="1"/>
  <c r="Q822" i="1"/>
  <c r="Q205" i="1"/>
  <c r="Q72" i="1"/>
  <c r="Q655" i="1"/>
  <c r="Q237" i="1"/>
  <c r="Q581" i="1"/>
  <c r="Q351" i="1"/>
  <c r="Q174" i="1"/>
  <c r="Q959" i="1"/>
  <c r="Q254" i="1"/>
  <c r="Q288" i="1"/>
  <c r="Q828" i="1"/>
  <c r="Q39" i="1"/>
  <c r="Q566" i="1"/>
  <c r="Q733" i="1"/>
  <c r="Q153" i="1"/>
  <c r="Q203" i="1"/>
  <c r="Q44" i="1"/>
  <c r="Q560" i="1"/>
  <c r="Q446" i="1"/>
  <c r="Q338" i="1"/>
  <c r="Q287" i="1"/>
  <c r="Q431" i="1"/>
  <c r="Q557" i="1"/>
  <c r="Q397" i="1"/>
  <c r="Q251" i="1"/>
  <c r="Q378" i="1"/>
  <c r="Q117" i="1"/>
  <c r="Q294" i="1"/>
  <c r="Q847" i="1"/>
  <c r="Q882" i="1"/>
  <c r="Q256" i="1"/>
  <c r="Q688" i="1"/>
  <c r="Q641" i="1"/>
  <c r="Q677" i="1"/>
  <c r="Q70" i="1"/>
  <c r="Q223" i="1"/>
  <c r="Q269" i="1"/>
  <c r="Q416" i="1"/>
  <c r="Q646" i="1"/>
  <c r="Q961" i="1"/>
  <c r="Q239" i="1"/>
  <c r="Q799" i="1"/>
  <c r="Q657" i="1"/>
  <c r="Q178" i="1"/>
  <c r="Q862" i="1"/>
  <c r="Q958" i="1"/>
  <c r="Q175" i="1"/>
  <c r="Q213" i="1"/>
  <c r="Q927" i="1"/>
  <c r="Q973" i="1"/>
  <c r="Q54" i="1"/>
  <c r="Q604" i="1"/>
  <c r="Q696" i="1"/>
  <c r="Q753" i="1"/>
  <c r="Q804" i="1"/>
  <c r="Q977" i="1"/>
  <c r="Q148" i="1"/>
  <c r="Q534" i="1"/>
  <c r="Q986" i="1"/>
  <c r="Q508" i="1"/>
  <c r="Q429" i="1"/>
  <c r="Q10" i="1"/>
  <c r="Q236" i="1"/>
  <c r="Q809" i="1"/>
  <c r="Q168" i="1"/>
  <c r="Q275" i="1"/>
  <c r="Q158" i="1"/>
  <c r="Q754" i="1"/>
  <c r="Q968" i="1"/>
  <c r="Q630" i="1"/>
  <c r="Q260" i="1"/>
  <c r="Q748" i="1"/>
  <c r="Q776" i="1"/>
  <c r="Q32" i="1"/>
  <c r="Q436" i="1"/>
  <c r="Q157" i="1"/>
  <c r="Q227" i="1"/>
  <c r="Q320" i="1"/>
  <c r="Q918" i="1"/>
  <c r="Q810" i="1"/>
  <c r="Q28" i="1"/>
  <c r="Q135" i="1"/>
  <c r="Q78" i="1"/>
  <c r="Q426" i="1"/>
  <c r="Q392" i="1"/>
  <c r="Q699" i="1"/>
  <c r="Q819" i="1"/>
  <c r="Q226" i="1"/>
  <c r="Q207" i="1"/>
  <c r="Q191" i="1"/>
  <c r="Q944" i="1"/>
  <c r="Q929" i="1"/>
  <c r="Q694" i="1"/>
  <c r="Q972" i="1"/>
  <c r="Q246" i="1"/>
  <c r="Q283" i="1"/>
  <c r="Q833" i="1"/>
  <c r="Q241" i="1"/>
  <c r="Q171" i="1"/>
  <c r="Q635" i="1"/>
  <c r="Q480" i="1"/>
  <c r="Q96" i="1"/>
  <c r="Q648" i="1"/>
  <c r="Q561" i="1"/>
  <c r="Q331" i="1"/>
  <c r="Q840" i="1"/>
  <c r="Q267" i="1"/>
  <c r="Q346" i="1"/>
  <c r="Q145" i="1"/>
  <c r="Q419" i="1"/>
  <c r="Q359" i="1"/>
  <c r="Q782" i="1"/>
  <c r="Q55" i="1"/>
  <c r="Q222" i="1"/>
  <c r="Q370" i="1"/>
  <c r="Q455" i="1"/>
  <c r="Q268" i="1"/>
  <c r="Q82" i="1"/>
  <c r="Q556" i="1"/>
  <c r="Q139" i="1"/>
  <c r="Q404" i="1"/>
  <c r="Q502" i="1"/>
  <c r="Q690" i="1"/>
  <c r="Q559" i="1"/>
  <c r="Q27" i="1"/>
  <c r="Q68" i="1"/>
  <c r="Q165" i="1"/>
  <c r="Q978" i="1"/>
  <c r="Q951" i="1"/>
  <c r="Q51" i="1"/>
  <c r="Q942" i="1"/>
  <c r="Q831" i="1"/>
  <c r="Q915" i="1"/>
  <c r="Q479" i="1"/>
  <c r="Q731" i="1"/>
  <c r="Q194" i="1"/>
  <c r="Q384" i="1"/>
  <c r="Q88" i="1"/>
  <c r="Q985" i="1"/>
  <c r="Q674" i="1"/>
  <c r="Q513" i="1"/>
  <c r="Q766" i="1"/>
  <c r="Q445" i="1"/>
  <c r="Q504" i="1"/>
  <c r="Q121" i="1"/>
  <c r="Q803" i="1"/>
  <c r="Q313" i="1"/>
  <c r="Q654" i="1"/>
  <c r="Q477" i="1"/>
  <c r="Q995" i="1"/>
  <c r="Q85" i="1"/>
  <c r="Q282" i="1"/>
  <c r="Q102" i="1"/>
  <c r="Q960" i="1"/>
  <c r="Q808" i="1"/>
  <c r="Q382" i="1"/>
  <c r="Q297" i="1"/>
  <c r="Q465" i="1"/>
  <c r="Q484" i="1"/>
  <c r="Q250" i="1"/>
  <c r="Q482" i="1"/>
  <c r="Q56" i="1"/>
  <c r="Q457" i="1"/>
  <c r="Q936" i="1"/>
  <c r="Q851" i="1"/>
  <c r="Q806" i="1"/>
  <c r="Q939" i="1"/>
  <c r="Q115" i="1"/>
  <c r="Q379" i="1"/>
  <c r="Q116" i="1"/>
  <c r="Q664" i="1"/>
  <c r="Q639" i="1"/>
  <c r="Q580" i="1"/>
  <c r="Q597" i="1"/>
  <c r="Q821" i="1"/>
  <c r="Q278" i="1"/>
  <c r="Q311" i="1"/>
  <c r="Q164" i="1"/>
  <c r="Q888" i="1"/>
  <c r="Q735" i="1"/>
  <c r="Q948" i="1"/>
  <c r="Q585" i="1"/>
  <c r="Q469" i="1"/>
  <c r="Q645" i="1"/>
  <c r="Q486" i="1"/>
  <c r="Q490" i="1"/>
  <c r="Q671" i="1"/>
  <c r="Q368" i="1"/>
  <c r="Q652" i="1"/>
  <c r="Q308" i="1"/>
  <c r="Q887" i="1"/>
  <c r="Q208" i="1"/>
  <c r="Q450" i="1"/>
  <c r="Q464" i="1"/>
  <c r="Q155" i="1"/>
  <c r="Q908" i="1"/>
  <c r="Q130" i="1"/>
  <c r="Q780" i="1"/>
  <c r="Q26" i="1"/>
  <c r="Q305" i="1"/>
  <c r="Q53" i="1"/>
  <c r="Q969" i="1"/>
  <c r="Q183" i="1"/>
  <c r="Q303" i="1"/>
  <c r="Q220" i="1"/>
  <c r="Q101" i="1"/>
  <c r="Q186" i="1"/>
  <c r="Q538" i="1"/>
  <c r="Q795" i="1"/>
  <c r="Q295" i="1"/>
  <c r="Q62" i="1"/>
  <c r="Q496" i="1"/>
  <c r="Q289" i="1"/>
  <c r="Q142" i="1"/>
  <c r="Q870" i="1"/>
  <c r="Q212" i="1"/>
  <c r="Q41" i="1"/>
  <c r="Q501" i="1"/>
  <c r="Q301" i="1"/>
  <c r="Q911" i="1"/>
  <c r="Q199" i="1"/>
  <c r="Q685" i="1"/>
  <c r="Q466" i="1"/>
  <c r="Q94" i="1"/>
  <c r="Q719" i="1"/>
  <c r="Q925" i="1"/>
  <c r="Q172" i="1"/>
  <c r="Q524" i="1"/>
  <c r="Q536" i="1"/>
  <c r="Q529" i="1"/>
  <c r="Q286" i="1"/>
  <c r="Q540" i="1"/>
  <c r="Q765" i="1"/>
  <c r="Q65" i="1"/>
  <c r="Q510" i="1"/>
  <c r="Q12" i="1"/>
  <c r="Q86" i="1"/>
  <c r="Q138" i="1"/>
  <c r="Q386" i="1"/>
  <c r="Q255" i="1"/>
  <c r="Q298" i="1"/>
  <c r="Q322" i="1"/>
  <c r="Q933" i="1"/>
  <c r="Q726" i="1"/>
  <c r="Q190" i="1"/>
  <c r="Q151" i="1"/>
  <c r="Q272" i="1"/>
  <c r="Q669" i="1"/>
  <c r="Q332" i="1"/>
  <c r="Q383" i="1"/>
  <c r="Q636" i="1"/>
  <c r="Q564" i="1"/>
  <c r="Q994" i="1"/>
  <c r="Q970" i="1"/>
  <c r="Q662" i="1"/>
  <c r="Q823" i="1"/>
  <c r="Q259" i="1"/>
  <c r="Q814" i="1"/>
  <c r="Q924" i="1"/>
  <c r="Q169" i="1"/>
  <c r="Q206" i="1"/>
  <c r="Q590" i="1"/>
  <c r="Q46" i="1"/>
  <c r="Q63" i="1"/>
  <c r="Q483" i="1"/>
  <c r="Q857" i="1"/>
  <c r="Q485" i="1"/>
  <c r="Q923" i="1"/>
  <c r="Q680" i="1"/>
  <c r="Q740" i="1"/>
  <c r="Q372" i="1"/>
  <c r="Q914" i="1"/>
  <c r="Q551" i="1"/>
  <c r="Q185" i="1"/>
  <c r="Q526" i="1"/>
  <c r="Q221" i="1"/>
  <c r="Q739" i="1"/>
  <c r="Q742" i="1"/>
  <c r="Q456" i="1"/>
  <c r="Q855" i="1"/>
  <c r="Q737" i="1"/>
  <c r="Q30" i="1"/>
  <c r="Q812" i="1"/>
  <c r="Q499" i="1"/>
  <c r="Q906" i="1"/>
  <c r="Q777" i="1"/>
  <c r="Q327" i="1"/>
  <c r="Q963" i="1"/>
  <c r="Q570" i="1"/>
  <c r="Q329" i="1"/>
  <c r="Q45" i="1"/>
  <c r="Q525" i="1"/>
  <c r="Q110" i="1"/>
  <c r="Q774" i="1"/>
  <c r="Q196" i="1"/>
  <c r="Q467" i="1"/>
  <c r="Q919" i="1"/>
  <c r="Q899" i="1"/>
  <c r="Q15" i="1"/>
  <c r="Q935" i="1"/>
  <c r="Q555" i="1"/>
  <c r="Q992" i="1"/>
  <c r="Q593" i="1"/>
  <c r="Q537" i="1"/>
  <c r="Q548" i="1"/>
  <c r="Q632" i="1"/>
  <c r="Q274" i="1"/>
  <c r="Q820" i="1"/>
  <c r="Q607" i="1"/>
  <c r="Q341" i="1"/>
  <c r="Q643" i="1"/>
  <c r="Q98" i="1"/>
  <c r="Q623" i="1"/>
  <c r="Q25" i="1"/>
  <c r="Q352" i="1"/>
  <c r="Q505" i="1"/>
  <c r="Q136" i="1"/>
  <c r="Q794" i="1"/>
  <c r="Q527" i="1"/>
  <c r="Q491" i="1"/>
  <c r="Q414" i="1"/>
  <c r="Q90" i="1"/>
  <c r="Q147" i="1"/>
  <c r="Q314" i="1"/>
  <c r="Q347" i="1"/>
  <c r="Q211" i="1"/>
  <c r="Q131" i="1"/>
  <c r="Q869" i="1"/>
  <c r="Q415" i="1"/>
  <c r="Q430" i="1"/>
  <c r="Q875" i="1"/>
  <c r="Q832" i="1"/>
  <c r="Q92" i="1"/>
  <c r="Q434" i="1"/>
  <c r="Q681" i="1"/>
  <c r="Q760" i="1"/>
  <c r="Q515" i="1"/>
  <c r="Q176" i="1"/>
  <c r="Q940" i="1"/>
  <c r="Q826" i="1"/>
  <c r="Q424" i="1"/>
  <c r="Q127" i="1"/>
  <c r="Q584" i="1"/>
  <c r="Q443" i="1"/>
  <c r="Q975" i="1"/>
  <c r="Q336" i="1"/>
  <c r="Q224" i="1"/>
  <c r="Q858" i="1"/>
  <c r="Q588" i="1"/>
  <c r="Q364" i="1"/>
  <c r="Q769" i="1"/>
  <c r="Q358" i="1"/>
  <c r="Q108" i="1"/>
  <c r="Q79" i="1"/>
  <c r="Q459" i="1"/>
  <c r="Q861" i="1"/>
  <c r="Q982" i="1"/>
  <c r="Q210" i="1"/>
  <c r="Q798" i="1"/>
  <c r="Q284" i="1"/>
  <c r="Q75" i="1"/>
  <c r="Q516" i="1"/>
  <c r="Q827" i="1"/>
  <c r="Q411" i="1"/>
  <c r="Q100" i="1"/>
  <c r="Q249" i="1"/>
  <c r="Q150" i="1"/>
  <c r="Q447" i="1"/>
  <c r="Q109" i="1"/>
  <c r="Q59" i="1"/>
  <c r="Q209" i="1"/>
  <c r="Q310" i="1"/>
  <c r="Q732" i="1"/>
  <c r="Q532" i="1"/>
  <c r="Q335" i="1"/>
  <c r="Q550" i="1"/>
  <c r="Q128" i="1"/>
  <c r="Q981" i="1"/>
  <c r="Q610" i="1"/>
  <c r="Q738" i="1"/>
  <c r="Q729" i="1"/>
  <c r="Q141" i="1"/>
  <c r="Q489" i="1"/>
  <c r="Q913" i="1"/>
  <c r="Q180" i="1"/>
  <c r="Q668" i="1"/>
  <c r="Q891" i="1"/>
  <c r="Q106" i="1"/>
  <c r="Q474" i="1"/>
  <c r="Q140" i="1"/>
  <c r="Q957" i="1"/>
  <c r="Q990" i="1"/>
  <c r="Q890" i="1"/>
  <c r="Q711" i="1"/>
  <c r="Q567" i="1"/>
  <c r="Q800" i="1"/>
  <c r="Q612" i="1"/>
  <c r="Q472" i="1"/>
  <c r="Q907" i="1"/>
  <c r="Q656" i="1"/>
  <c r="Q123" i="1"/>
  <c r="Q578" i="1"/>
  <c r="Q189" i="1"/>
  <c r="Q405" i="1"/>
  <c r="Q497" i="1"/>
  <c r="Q573" i="1"/>
  <c r="Q334" i="1"/>
  <c r="Q922" i="1"/>
  <c r="Q816" i="1"/>
  <c r="Q844" i="1"/>
  <c r="Q741" i="1"/>
  <c r="Q956" i="1"/>
  <c r="Q400" i="1"/>
  <c r="Q846" i="1"/>
  <c r="Q976" i="1"/>
  <c r="Q749" i="1"/>
  <c r="Q644" i="1"/>
  <c r="Q836" i="1"/>
  <c r="Q860" i="1"/>
  <c r="Q824" i="1"/>
  <c r="Q340" i="1"/>
  <c r="Q339" i="1"/>
  <c r="Q791" i="1"/>
  <c r="Q393" i="1"/>
  <c r="Q296" i="1"/>
  <c r="Q595" i="1"/>
  <c r="Q518" i="1"/>
  <c r="Q228" i="1"/>
  <c r="Q725" i="1"/>
  <c r="Q387" i="1"/>
  <c r="Q903" i="1"/>
  <c r="Q441" i="1"/>
  <c r="Q876" i="1"/>
  <c r="Q787" i="1"/>
  <c r="Q998" i="1"/>
  <c r="Q276" i="1"/>
  <c r="Q323" i="1"/>
  <c r="Q398" i="1"/>
  <c r="Q198" i="1"/>
  <c r="Q838" i="1"/>
  <c r="Q42" i="1"/>
  <c r="Q727" i="1"/>
  <c r="Q95" i="1"/>
  <c r="Q666" i="1"/>
  <c r="Q417" i="1"/>
  <c r="Q35" i="1"/>
  <c r="Q337" i="1"/>
  <c r="Q967" i="1"/>
  <c r="Q856" i="1"/>
  <c r="Q365" i="1"/>
  <c r="Q76" i="1"/>
  <c r="Q880" i="1"/>
  <c r="Q500" i="1"/>
  <c r="Q333" i="1"/>
  <c r="Q460" i="1"/>
  <c r="Q69" i="1"/>
  <c r="Q545" i="1"/>
  <c r="Q553" i="1"/>
  <c r="Q773" i="1"/>
  <c r="Q258" i="1"/>
  <c r="Q52" i="1"/>
  <c r="Q650" i="1"/>
  <c r="Q549" i="1"/>
  <c r="Q717" i="1"/>
  <c r="Q554" i="1"/>
  <c r="Q649" i="1"/>
  <c r="Q700" i="1"/>
  <c r="Q631" i="1"/>
  <c r="Q240" i="1"/>
  <c r="Q720" i="1"/>
  <c r="Q768" i="1"/>
  <c r="Q598" i="1"/>
  <c r="Q493" i="1"/>
  <c r="Q707" i="1"/>
  <c r="Q877" i="1"/>
  <c r="Q621" i="1"/>
  <c r="Q440" i="1"/>
  <c r="Q770" i="1"/>
  <c r="Q1005" i="1"/>
  <c r="Q747" i="1"/>
  <c r="Q1002" i="1"/>
  <c r="Q746" i="1"/>
  <c r="Q617" i="1"/>
  <c r="Q916" i="1"/>
  <c r="Q786" i="1"/>
  <c r="Q193" i="1"/>
  <c r="Q999" i="1"/>
  <c r="Q349" i="1"/>
  <c r="Q781" i="1"/>
  <c r="Q952" i="1"/>
  <c r="Q192" i="1"/>
  <c r="Q789" i="1"/>
  <c r="Q704" i="1"/>
  <c r="Q470" i="1"/>
  <c r="Q817" i="1"/>
  <c r="Q988" i="1"/>
  <c r="Q830" i="1"/>
  <c r="Q702" i="1"/>
  <c r="Q132" i="1"/>
  <c r="Q113" i="1"/>
  <c r="Q290" i="1"/>
  <c r="Q863" i="1"/>
  <c r="Q112" i="1"/>
  <c r="Q714" i="1"/>
  <c r="Q818" i="1"/>
  <c r="Q184" i="1"/>
  <c r="Q569" i="1"/>
  <c r="Q149" i="1"/>
  <c r="Q974" i="1"/>
  <c r="Q619" i="1"/>
  <c r="Q179" i="1"/>
  <c r="Q931" i="1"/>
  <c r="Q788" i="1"/>
  <c r="Q660" i="1"/>
  <c r="Q523" i="1"/>
  <c r="Q980" i="1"/>
  <c r="Q852" i="1"/>
  <c r="Q966" i="1"/>
  <c r="Q432" i="1"/>
  <c r="Q1001" i="1"/>
  <c r="Q1006" i="1"/>
  <c r="Q878" i="1"/>
  <c r="Q872" i="1"/>
  <c r="Q618" i="1"/>
  <c r="Q853" i="1"/>
  <c r="Q807" i="1"/>
  <c r="Q574" i="1"/>
  <c r="Q937" i="1"/>
  <c r="Q689" i="1"/>
  <c r="Q89" i="1"/>
  <c r="Q420" i="1"/>
  <c r="Q61" i="1"/>
  <c r="Q219" i="1"/>
  <c r="Q764" i="1"/>
  <c r="Q263" i="1"/>
  <c r="Q909" i="1"/>
  <c r="Q326" i="1"/>
  <c r="Q280" i="1"/>
  <c r="Q40" i="1"/>
  <c r="Q261" i="1"/>
  <c r="Q133" i="1"/>
  <c r="Q715" i="1"/>
  <c r="Q103" i="1"/>
  <c r="Q676" i="1"/>
  <c r="Q900" i="1"/>
  <c r="Q772" i="1"/>
  <c r="Q587" i="1"/>
  <c r="Q665" i="1"/>
  <c r="Q964" i="1"/>
  <c r="Q105" i="1"/>
  <c r="Q946" i="1"/>
  <c r="Q285" i="1"/>
  <c r="Q954" i="1"/>
  <c r="Q658" i="1"/>
  <c r="Q637" i="1"/>
  <c r="Q842" i="1"/>
  <c r="Q586" i="1"/>
  <c r="Q750" i="1"/>
  <c r="Q686" i="1"/>
  <c r="Q558" i="1"/>
  <c r="Q785" i="1"/>
  <c r="Q896" i="1"/>
  <c r="Q640" i="1"/>
  <c r="Q401" i="1"/>
  <c r="Q83" i="1"/>
  <c r="Q38" i="1"/>
  <c r="Q705" i="1"/>
  <c r="Q901" i="1"/>
  <c r="Q565" i="1"/>
  <c r="Q841" i="1"/>
  <c r="Q458" i="1"/>
  <c r="Q410" i="1"/>
  <c r="Q31" i="1"/>
  <c r="Q328" i="1"/>
  <c r="Q839" i="1"/>
  <c r="Q396" i="1"/>
  <c r="Q462" i="1"/>
  <c r="Q602" i="1"/>
  <c r="Q225" i="1"/>
  <c r="Q461" i="1"/>
  <c r="Q629" i="1"/>
  <c r="Q395" i="1"/>
  <c r="Q778" i="1"/>
  <c r="Q1004" i="1"/>
  <c r="Q620" i="1"/>
  <c r="Q235" i="1"/>
  <c r="Q475" i="1"/>
  <c r="Q243" i="1"/>
  <c r="Q152" i="1"/>
  <c r="Q517" i="1"/>
  <c r="Q701" i="1"/>
  <c r="Q552" i="1"/>
  <c r="Q902" i="1"/>
  <c r="Q1003" i="1"/>
  <c r="Q533" i="1"/>
  <c r="Q801" i="1"/>
  <c r="Q921" i="1"/>
  <c r="Q854" i="1"/>
  <c r="Q201" i="1"/>
  <c r="Q859" i="1"/>
  <c r="Q14" i="1"/>
  <c r="Q435" i="1"/>
  <c r="Q971" i="1"/>
  <c r="Q682" i="1"/>
  <c r="Q873" i="1"/>
  <c r="Q745" i="1"/>
  <c r="Q613" i="1"/>
  <c r="Q706" i="1"/>
  <c r="Q941" i="1"/>
  <c r="Q495" i="1"/>
  <c r="Q599" i="1"/>
  <c r="Q834" i="1"/>
  <c r="Q531" i="1"/>
  <c r="Q271" i="1"/>
  <c r="Q93" i="1"/>
  <c r="Q633" i="1"/>
  <c r="Q932" i="1"/>
  <c r="Q979" i="1"/>
  <c r="Q825" i="1"/>
  <c r="Q697" i="1"/>
  <c r="Q451" i="1"/>
  <c r="Q628" i="1"/>
  <c r="Q983" i="1"/>
  <c r="Q519" i="1"/>
  <c r="Q453" i="1"/>
  <c r="Q324" i="1"/>
  <c r="Q160" i="1"/>
  <c r="Q107" i="1"/>
  <c r="Q264" i="1"/>
  <c r="Q80" i="1"/>
  <c r="Q949" i="1"/>
  <c r="Q403" i="1"/>
  <c r="Q661" i="1"/>
  <c r="Q576" i="1"/>
  <c r="Q898" i="1"/>
  <c r="Q642" i="1"/>
  <c r="Q592" i="1"/>
  <c r="Q989" i="1"/>
  <c r="Q361" i="1"/>
  <c r="Q233" i="1"/>
  <c r="Q309" i="1"/>
  <c r="Q181" i="1"/>
  <c r="Q522" i="1"/>
  <c r="Q757" i="1"/>
  <c r="Q345" i="1"/>
  <c r="Q315" i="1"/>
  <c r="Q511" i="1"/>
  <c r="Q317" i="1"/>
  <c r="Q802" i="1"/>
  <c r="Q546" i="1"/>
  <c r="Q64" i="1"/>
  <c r="Q626" i="1"/>
  <c r="Q679" i="1"/>
  <c r="Q325" i="1"/>
  <c r="Q197" i="1"/>
  <c r="Q582" i="1"/>
  <c r="Q541" i="1"/>
  <c r="Q389" i="1"/>
  <c r="Q514" i="1"/>
  <c r="Q200" i="1"/>
  <c r="Q492" i="1"/>
  <c r="Q306" i="1"/>
  <c r="Q653" i="1"/>
  <c r="Q843" i="1"/>
  <c r="Q734" i="1"/>
  <c r="Q606" i="1"/>
  <c r="Q615" i="1"/>
  <c r="Q866" i="1"/>
  <c r="Q784" i="1"/>
  <c r="Q126" i="1"/>
  <c r="Q409" i="1"/>
  <c r="Q281" i="1"/>
  <c r="Q421" i="1"/>
  <c r="Q293" i="1"/>
  <c r="Q247" i="1"/>
  <c r="Q687" i="1"/>
  <c r="Q867" i="1"/>
  <c r="Q375" i="1"/>
  <c r="Q659" i="1"/>
  <c r="Q413" i="1"/>
  <c r="Q724" i="1"/>
  <c r="Q596" i="1"/>
  <c r="Q710" i="1"/>
  <c r="Q238" i="1"/>
  <c r="Q622" i="1"/>
  <c r="Q87" i="1"/>
  <c r="Q934" i="1"/>
  <c r="Q678" i="1"/>
  <c r="Q600" i="1"/>
  <c r="Q835" i="1"/>
  <c r="Q380" i="1"/>
  <c r="Q363" i="1"/>
  <c r="Q792" i="1"/>
  <c r="Q77" i="1"/>
  <c r="Q783" i="1"/>
  <c r="Q528" i="1"/>
  <c r="Q608" i="1"/>
  <c r="Q755" i="1"/>
  <c r="Q562" i="1"/>
  <c r="Q488" i="1"/>
  <c r="Q162" i="1"/>
  <c r="Q815" i="1"/>
  <c r="Q993" i="1"/>
  <c r="Q99" i="1"/>
  <c r="Q163" i="1"/>
  <c r="Q144" i="1"/>
  <c r="Q232" i="1"/>
  <c r="Q391" i="1"/>
  <c r="Q406" i="1"/>
  <c r="Q60" i="1"/>
  <c r="Q428" i="1"/>
  <c r="Q230" i="1"/>
  <c r="Q156" i="1"/>
  <c r="Q609" i="1"/>
  <c r="Q730" i="1"/>
  <c r="Q692" i="1"/>
  <c r="Q762" i="1"/>
  <c r="Q377" i="1"/>
  <c r="Q390" i="1"/>
  <c r="Q543" i="1"/>
  <c r="Q494" i="1"/>
  <c r="Q917" i="1"/>
  <c r="Q589" i="1"/>
  <c r="Q879" i="1"/>
  <c r="Q793" i="1"/>
  <c r="Q965" i="1"/>
  <c r="Q388" i="1"/>
  <c r="Q507" i="1"/>
  <c r="Q376" i="1"/>
  <c r="Q120" i="1"/>
  <c r="Q579" i="1"/>
  <c r="Q509" i="1"/>
  <c r="Q811" i="1"/>
  <c r="Q752" i="1"/>
  <c r="Q265" i="1"/>
  <c r="Q137" i="1"/>
  <c r="Q955" i="1"/>
  <c r="Q683" i="1"/>
  <c r="Q542" i="1"/>
  <c r="Q905" i="1"/>
  <c r="Q1000" i="1"/>
  <c r="Q481" i="1"/>
  <c r="Q381" i="1"/>
  <c r="Q125" i="1"/>
  <c r="Q850" i="1"/>
  <c r="Q829" i="1"/>
  <c r="Q771" i="1"/>
  <c r="Q535" i="1"/>
  <c r="Q997" i="1"/>
  <c r="Q736" i="1"/>
  <c r="Q926" i="1"/>
  <c r="Q881" i="1"/>
  <c r="Q693" i="1"/>
  <c r="Q864" i="1"/>
  <c r="Q231" i="1"/>
  <c r="Q215" i="1"/>
  <c r="Q712" i="1"/>
  <c r="Q883" i="1"/>
  <c r="Q444" i="1"/>
  <c r="Q848" i="1"/>
  <c r="Q373" i="1"/>
  <c r="Q245" i="1"/>
  <c r="Q248" i="1"/>
  <c r="Q503" i="1"/>
  <c r="Q437" i="1"/>
  <c r="Q722" i="1"/>
  <c r="Q506" i="1"/>
  <c r="Q425" i="1"/>
  <c r="Q663" i="1"/>
  <c r="Q962" i="1"/>
  <c r="Q893" i="1"/>
  <c r="Q111" i="1"/>
  <c r="Q217" i="1"/>
  <c r="Q651" i="1"/>
  <c r="Q744" i="1"/>
  <c r="Q723" i="1"/>
  <c r="Q889" i="1"/>
  <c r="Q761" i="1"/>
  <c r="Q938" i="1"/>
  <c r="Q71" i="1"/>
  <c r="Q625" i="1"/>
  <c r="Q796" i="1"/>
  <c r="Q884" i="1"/>
  <c r="Q756" i="1"/>
  <c r="Q871" i="1"/>
  <c r="Q743" i="1"/>
  <c r="Q837" i="1"/>
  <c r="Q408" i="1"/>
  <c r="Q57" i="1"/>
  <c r="Q129" i="1"/>
  <c r="Q577" i="1"/>
  <c r="Q698" i="1"/>
  <c r="Q487" i="1"/>
  <c r="Q357" i="1"/>
  <c r="Q344" i="1"/>
  <c r="Q675" i="1"/>
  <c r="Q498" i="1"/>
  <c r="Q355" i="1"/>
  <c r="Q539" i="1"/>
  <c r="Q473" i="1"/>
  <c r="Q775" i="1"/>
  <c r="Q647" i="1"/>
  <c r="Q594" i="1"/>
  <c r="Q520" i="1"/>
  <c r="Q611" i="1"/>
  <c r="Q703" i="1"/>
  <c r="Q984" i="1"/>
  <c r="Q728" i="1"/>
  <c r="Q928" i="1"/>
  <c r="Q672" i="1"/>
  <c r="Q544" i="1"/>
  <c r="Q624" i="1"/>
  <c r="Q721" i="1"/>
  <c r="Q892" i="1"/>
  <c r="Q996" i="1"/>
  <c r="Q868" i="1"/>
  <c r="Q84" i="1"/>
  <c r="T799" i="1"/>
  <c r="C799" i="1" s="1"/>
  <c r="T995" i="1"/>
  <c r="C995" i="1" s="1"/>
  <c r="V4" i="2"/>
  <c r="L4" i="2"/>
  <c r="N4" i="2"/>
  <c r="M4" i="2"/>
  <c r="O4" i="2"/>
  <c r="P4" i="2"/>
  <c r="Q4" i="2"/>
  <c r="S4" i="2"/>
  <c r="U4" i="2"/>
  <c r="T4" i="2"/>
  <c r="R4" i="2"/>
  <c r="M18" i="2"/>
  <c r="O18" i="2"/>
  <c r="L18" i="2"/>
  <c r="N18" i="2"/>
  <c r="L19" i="2"/>
  <c r="T19" i="2"/>
  <c r="P19" i="2"/>
  <c r="P18" i="2"/>
  <c r="U18" i="2"/>
  <c r="U799" i="1"/>
  <c r="R18" i="2"/>
  <c r="U995" i="1"/>
  <c r="T18" i="2"/>
  <c r="S19" i="2"/>
  <c r="N19" i="2"/>
  <c r="O19" i="2"/>
  <c r="Q18" i="2"/>
  <c r="T429" i="1" l="1"/>
  <c r="T892" i="1"/>
  <c r="T409" i="1"/>
  <c r="T56" i="1"/>
  <c r="T617" i="1"/>
  <c r="T134" i="1"/>
  <c r="C134" i="1" s="1"/>
  <c r="T575" i="1"/>
  <c r="T108" i="1"/>
  <c r="T983" i="1"/>
  <c r="T750" i="1"/>
  <c r="C750" i="1" s="1"/>
  <c r="T379" i="1"/>
  <c r="T625" i="1"/>
  <c r="T665" i="1"/>
  <c r="C665" i="1" s="1"/>
  <c r="T222" i="1"/>
  <c r="C222" i="1" s="1"/>
  <c r="T896" i="1"/>
  <c r="T640" i="1"/>
  <c r="T216" i="1"/>
  <c r="C216" i="1" s="1"/>
  <c r="T285" i="1"/>
  <c r="T1003" i="1"/>
  <c r="T453" i="1"/>
  <c r="T587" i="1"/>
  <c r="C587" i="1" s="1"/>
  <c r="T685" i="1"/>
  <c r="C685" i="1" s="1"/>
  <c r="T543" i="1"/>
  <c r="T60" i="1"/>
  <c r="T790" i="1"/>
  <c r="C790" i="1" s="1"/>
  <c r="T996" i="1"/>
  <c r="C996" i="1" s="1"/>
  <c r="T994" i="1"/>
  <c r="T375" i="1"/>
  <c r="T6" i="1"/>
  <c r="T69" i="1"/>
  <c r="T509" i="1"/>
  <c r="T887" i="1"/>
  <c r="T769" i="1"/>
  <c r="C769" i="1" s="1"/>
  <c r="T783" i="1"/>
  <c r="T827" i="1"/>
  <c r="T878" i="1"/>
  <c r="C878" i="1" s="1"/>
  <c r="T147" i="1"/>
  <c r="T364" i="1"/>
  <c r="C364" i="1" s="1"/>
  <c r="T341" i="1"/>
  <c r="T607" i="1"/>
  <c r="T162" i="1"/>
  <c r="T117" i="1"/>
  <c r="C117" i="1" s="1"/>
  <c r="T807" i="1"/>
  <c r="T523" i="1"/>
  <c r="T124" i="1"/>
  <c r="C124" i="1" s="1"/>
  <c r="T751" i="1"/>
  <c r="T720" i="1"/>
  <c r="C720" i="1" s="1"/>
  <c r="T570" i="1"/>
  <c r="T63" i="1"/>
  <c r="C63" i="1" s="1"/>
  <c r="T555" i="1"/>
  <c r="C555" i="1" s="1"/>
  <c r="T462" i="1"/>
  <c r="T885" i="1"/>
  <c r="C885" i="1" s="1"/>
  <c r="T410" i="1"/>
  <c r="C410" i="1" s="1"/>
  <c r="T635" i="1"/>
  <c r="C635" i="1" s="1"/>
  <c r="T466" i="1"/>
  <c r="T74" i="1"/>
  <c r="T599" i="1"/>
  <c r="T614" i="1"/>
  <c r="C614" i="1" s="1"/>
  <c r="T696" i="1"/>
  <c r="T110" i="1"/>
  <c r="T728" i="1"/>
  <c r="C728" i="1" s="1"/>
  <c r="T432" i="1"/>
  <c r="T350" i="1"/>
  <c r="T116" i="1"/>
  <c r="C116" i="1" s="1"/>
  <c r="T442" i="1"/>
  <c r="C442" i="1" s="1"/>
  <c r="T880" i="1"/>
  <c r="C880" i="1" s="1"/>
  <c r="T187" i="1"/>
  <c r="C187" i="1" s="1"/>
  <c r="T253" i="1"/>
  <c r="C253" i="1" s="1"/>
  <c r="T70" i="1"/>
  <c r="T908" i="1"/>
  <c r="T789" i="1"/>
  <c r="T225" i="1"/>
  <c r="C225" i="1" s="1"/>
  <c r="T191" i="1"/>
  <c r="C191" i="1" s="1"/>
  <c r="T368" i="1"/>
  <c r="C368" i="1" s="1"/>
  <c r="T304" i="1"/>
  <c r="T327" i="1"/>
  <c r="T888" i="1"/>
  <c r="C888" i="1" s="1"/>
  <c r="T127" i="1"/>
  <c r="C127" i="1" s="1"/>
  <c r="T272" i="1"/>
  <c r="T795" i="1"/>
  <c r="T26" i="1"/>
  <c r="T915" i="1"/>
  <c r="C915" i="1" s="1"/>
  <c r="T156" i="1"/>
  <c r="C156" i="1" s="1"/>
  <c r="T390" i="1"/>
  <c r="T42" i="1"/>
  <c r="C42" i="1" s="1"/>
  <c r="T413" i="1"/>
  <c r="T121" i="1"/>
  <c r="T278" i="1"/>
  <c r="T779" i="1"/>
  <c r="T323" i="1"/>
  <c r="T581" i="1"/>
  <c r="T474" i="1"/>
  <c r="T22" i="1"/>
  <c r="T743" i="1"/>
  <c r="T992" i="1"/>
  <c r="T51" i="1"/>
  <c r="T419" i="1"/>
  <c r="C419" i="1" s="1"/>
  <c r="T560" i="1"/>
  <c r="T765" i="1"/>
  <c r="T593" i="1"/>
  <c r="C593" i="1" s="1"/>
  <c r="T167" i="1"/>
  <c r="C167" i="1" s="1"/>
  <c r="T956" i="1"/>
  <c r="T484" i="1"/>
  <c r="T873" i="1"/>
  <c r="T694" i="1"/>
  <c r="C694" i="1" s="1"/>
  <c r="T781" i="1"/>
  <c r="C781" i="1" s="1"/>
  <c r="T141" i="1"/>
  <c r="T408" i="1"/>
  <c r="C408" i="1" s="1"/>
  <c r="T691" i="1"/>
  <c r="C691" i="1" s="1"/>
  <c r="T993" i="1"/>
  <c r="C993" i="1" s="1"/>
  <c r="T740" i="1"/>
  <c r="T574" i="1"/>
  <c r="C574" i="1" s="1"/>
  <c r="T595" i="1"/>
  <c r="C595" i="1" s="1"/>
  <c r="T428" i="1"/>
  <c r="C428" i="1" s="1"/>
  <c r="T501" i="1"/>
  <c r="T804" i="1"/>
  <c r="T297" i="1"/>
  <c r="C297" i="1" s="1"/>
  <c r="T345" i="1"/>
  <c r="T561" i="1"/>
  <c r="T138" i="1"/>
  <c r="T55" i="1"/>
  <c r="T912" i="1"/>
  <c r="T988" i="1"/>
  <c r="T122" i="1"/>
  <c r="T951" i="1"/>
  <c r="T240" i="1"/>
  <c r="C240" i="1" s="1"/>
  <c r="T976" i="1"/>
  <c r="T920" i="1"/>
  <c r="T322" i="1"/>
  <c r="C322" i="1" s="1"/>
  <c r="T171" i="1"/>
  <c r="C171" i="1" s="1"/>
  <c r="T537" i="1"/>
  <c r="T618" i="1"/>
  <c r="T317" i="1"/>
  <c r="T405" i="1"/>
  <c r="T630" i="1"/>
  <c r="T764" i="1"/>
  <c r="T805" i="1"/>
  <c r="T967" i="1"/>
  <c r="T882" i="1"/>
  <c r="T91" i="1"/>
  <c r="T173" i="1"/>
  <c r="C173" i="1" s="1"/>
  <c r="T62" i="1"/>
  <c r="T57" i="1"/>
  <c r="T935" i="1"/>
  <c r="T305" i="1"/>
  <c r="C305" i="1" s="1"/>
  <c r="T721" i="1"/>
  <c r="C721" i="1" s="1"/>
  <c r="T29" i="1"/>
  <c r="T564" i="1"/>
  <c r="T232" i="1"/>
  <c r="C232" i="1" s="1"/>
  <c r="T939" i="1"/>
  <c r="C939" i="1" s="1"/>
  <c r="T471" i="1"/>
  <c r="T175" i="1"/>
  <c r="T391" i="1"/>
  <c r="C391" i="1" s="1"/>
  <c r="T522" i="1"/>
  <c r="T284" i="1"/>
  <c r="T37" i="1"/>
  <c r="C37" i="1" s="1"/>
  <c r="T611" i="1"/>
  <c r="T339" i="1"/>
  <c r="C339" i="1" s="1"/>
  <c r="T211" i="1"/>
  <c r="T778" i="1"/>
  <c r="T333" i="1"/>
  <c r="C333" i="1" s="1"/>
  <c r="T544" i="1"/>
  <c r="C544" i="1" s="1"/>
  <c r="T962" i="1"/>
  <c r="T934" i="1"/>
  <c r="C934" i="1" s="1"/>
  <c r="T857" i="1"/>
  <c r="C857" i="1" s="1"/>
  <c r="T316" i="1"/>
  <c r="C316" i="1" s="1"/>
  <c r="T209" i="1"/>
  <c r="T530" i="1"/>
  <c r="T294" i="1"/>
  <c r="C294" i="1" s="1"/>
  <c r="T5" i="1"/>
  <c r="C5" i="1" s="1"/>
  <c r="T968" i="1"/>
  <c r="T92" i="1"/>
  <c r="T28" i="1"/>
  <c r="T72" i="1"/>
  <c r="T989" i="1"/>
  <c r="T772" i="1"/>
  <c r="T158" i="1"/>
  <c r="C158" i="1" s="1"/>
  <c r="T848" i="1"/>
  <c r="C848" i="1" s="1"/>
  <c r="T159" i="1"/>
  <c r="C159" i="1" s="1"/>
  <c r="T627" i="1"/>
  <c r="T183" i="1"/>
  <c r="C183" i="1" s="1"/>
  <c r="T384" i="1"/>
  <c r="C384" i="1" s="1"/>
  <c r="T960" i="1"/>
  <c r="T516" i="1"/>
  <c r="C516" i="1" s="1"/>
  <c r="T940" i="1"/>
  <c r="C940" i="1" s="1"/>
  <c r="T381" i="1"/>
  <c r="T794" i="1"/>
  <c r="T514" i="1"/>
  <c r="T826" i="1"/>
  <c r="C826" i="1" s="1"/>
  <c r="T610" i="1"/>
  <c r="C610" i="1" s="1"/>
  <c r="T88" i="1"/>
  <c r="T242" i="1"/>
  <c r="C242" i="1" s="1"/>
  <c r="T467" i="1"/>
  <c r="T508" i="1"/>
  <c r="T154" i="1"/>
  <c r="T791" i="1"/>
  <c r="C791" i="1" s="1"/>
  <c r="T207" i="1"/>
  <c r="C207" i="1" s="1"/>
  <c r="T118" i="1"/>
  <c r="C118" i="1" s="1"/>
  <c r="T455" i="1"/>
  <c r="T430" i="1"/>
  <c r="T744" i="1"/>
  <c r="C744" i="1" s="1"/>
  <c r="T532" i="1"/>
  <c r="C532" i="1" s="1"/>
  <c r="T424" i="1"/>
  <c r="T370" i="1"/>
  <c r="C370" i="1" s="1"/>
  <c r="T112" i="1"/>
  <c r="C112" i="1" s="1"/>
  <c r="T23" i="1"/>
  <c r="C23" i="1" s="1"/>
  <c r="T226" i="1"/>
  <c r="T668" i="1"/>
  <c r="T407" i="1"/>
  <c r="C407" i="1" s="1"/>
  <c r="T291" i="1"/>
  <c r="C291" i="1" s="1"/>
  <c r="T633" i="1"/>
  <c r="T974" i="1"/>
  <c r="T890" i="1"/>
  <c r="T673" i="1"/>
  <c r="T824" i="1"/>
  <c r="T71" i="1"/>
  <c r="C71" i="1" s="1"/>
  <c r="T734" i="1"/>
  <c r="C734" i="1" s="1"/>
  <c r="T230" i="1"/>
  <c r="T221" i="1"/>
  <c r="T539" i="1"/>
  <c r="T693" i="1"/>
  <c r="T990" i="1"/>
  <c r="C990" i="1" s="1"/>
  <c r="T977" i="1"/>
  <c r="T420" i="1"/>
  <c r="T904" i="1"/>
  <c r="T129" i="1"/>
  <c r="C129" i="1" s="1"/>
  <c r="T452" i="1"/>
  <c r="T487" i="1"/>
  <c r="T664" i="1"/>
  <c r="C664" i="1" s="1"/>
  <c r="T11" i="1"/>
  <c r="C11" i="1" s="1"/>
  <c r="T247" i="1"/>
  <c r="T910" i="1"/>
  <c r="C910" i="1" s="1"/>
  <c r="T224" i="1"/>
  <c r="C224" i="1" s="1"/>
  <c r="T889" i="1"/>
  <c r="C889" i="1" s="1"/>
  <c r="T19" i="1"/>
  <c r="T1000" i="1"/>
  <c r="C1000" i="1" s="1"/>
  <c r="T383" i="1"/>
  <c r="T821" i="1"/>
  <c r="C821" i="1" s="1"/>
  <c r="T937" i="1"/>
  <c r="T67" i="1"/>
  <c r="T922" i="1"/>
  <c r="C922" i="1" s="1"/>
  <c r="T738" i="1"/>
  <c r="C738" i="1" s="1"/>
  <c r="T505" i="1"/>
  <c r="T181" i="1"/>
  <c r="C181" i="1" s="1"/>
  <c r="T31" i="1"/>
  <c r="C31" i="1" s="1"/>
  <c r="T692" i="1"/>
  <c r="C692" i="1" s="1"/>
  <c r="T594" i="1"/>
  <c r="T314" i="1"/>
  <c r="C314" i="1" s="1"/>
  <c r="T548" i="1"/>
  <c r="T649" i="1"/>
  <c r="T451" i="1"/>
  <c r="T670" i="1"/>
  <c r="T609" i="1"/>
  <c r="C609" i="1" s="1"/>
  <c r="T200" i="1"/>
  <c r="C200" i="1" s="1"/>
  <c r="T833" i="1"/>
  <c r="T722" i="1"/>
  <c r="C722" i="1" s="1"/>
  <c r="T313" i="1"/>
  <c r="T955" i="1"/>
  <c r="T75" i="1"/>
  <c r="T64" i="1"/>
  <c r="T43" i="1"/>
  <c r="C43" i="1" s="1"/>
  <c r="T787" i="1"/>
  <c r="T136" i="1"/>
  <c r="T482" i="1"/>
  <c r="C482" i="1" s="1"/>
  <c r="T950" i="1"/>
  <c r="T235" i="1"/>
  <c r="T83" i="1"/>
  <c r="T229" i="1"/>
  <c r="C229" i="1" s="1"/>
  <c r="T897" i="1"/>
  <c r="C897" i="1" s="1"/>
  <c r="T767" i="1"/>
  <c r="C767" i="1" s="1"/>
  <c r="T932" i="1"/>
  <c r="T502" i="1"/>
  <c r="C502" i="1" s="1"/>
  <c r="T490" i="1"/>
  <c r="C490" i="1" s="1"/>
  <c r="T477" i="1"/>
  <c r="T985" i="1"/>
  <c r="T683" i="1"/>
  <c r="C683" i="1" s="1"/>
  <c r="T234" i="1"/>
  <c r="C234" i="1" s="1"/>
  <c r="T660" i="1"/>
  <c r="C660" i="1" s="1"/>
  <c r="T150" i="1"/>
  <c r="T395" i="1"/>
  <c r="C395" i="1" s="1"/>
  <c r="T645" i="1"/>
  <c r="C645" i="1" s="1"/>
  <c r="T377" i="1"/>
  <c r="C377" i="1" s="1"/>
  <c r="T128" i="1"/>
  <c r="T517" i="1"/>
  <c r="C517" i="1" s="1"/>
  <c r="T423" i="1"/>
  <c r="T802" i="1"/>
  <c r="C802" i="1" s="1"/>
  <c r="T35" i="1"/>
  <c r="T657" i="1"/>
  <c r="C657" i="1" s="1"/>
  <c r="T365" i="1"/>
  <c r="C365" i="1" s="1"/>
  <c r="T14" i="1"/>
  <c r="C14" i="1" s="1"/>
  <c r="T325" i="1"/>
  <c r="T479" i="1"/>
  <c r="C479" i="1" s="1"/>
  <c r="T319" i="1"/>
  <c r="C319" i="1" s="1"/>
  <c r="T89" i="1"/>
  <c r="T898" i="1"/>
  <c r="T868" i="1"/>
  <c r="C868" i="1" s="1"/>
  <c r="T520" i="1"/>
  <c r="C520" i="1" s="1"/>
  <c r="T917" i="1"/>
  <c r="C917" i="1" s="1"/>
  <c r="T926" i="1"/>
  <c r="T299" i="1"/>
  <c r="C299" i="1" s="1"/>
  <c r="T17" i="1"/>
  <c r="C17" i="1" s="1"/>
  <c r="T227" i="1"/>
  <c r="C227" i="1" s="1"/>
  <c r="T886" i="1"/>
  <c r="T469" i="1"/>
  <c r="C469" i="1" s="1"/>
  <c r="T204" i="1"/>
  <c r="T87" i="1"/>
  <c r="T39" i="1"/>
  <c r="T280" i="1"/>
  <c r="C280" i="1" s="1"/>
  <c r="T336" i="1"/>
  <c r="C336" i="1" s="1"/>
  <c r="T114" i="1"/>
  <c r="C114" i="1" s="1"/>
  <c r="T930" i="1"/>
  <c r="T481" i="1"/>
  <c r="C481" i="1" s="1"/>
  <c r="T921" i="1"/>
  <c r="C921" i="1" s="1"/>
  <c r="T84" i="1"/>
  <c r="T356" i="1"/>
  <c r="T273" i="1"/>
  <c r="T531" i="1"/>
  <c r="T374" i="1"/>
  <c r="C374" i="1" s="1"/>
  <c r="T780" i="1"/>
  <c r="T373" i="1"/>
  <c r="C373" i="1" s="1"/>
  <c r="T263" i="1"/>
  <c r="C263" i="1" s="1"/>
  <c r="T363" i="1"/>
  <c r="C363" i="1" s="1"/>
  <c r="T687" i="1"/>
  <c r="T348" i="1"/>
  <c r="C348" i="1" s="1"/>
  <c r="T831" i="1"/>
  <c r="C831" i="1" s="1"/>
  <c r="T975" i="1"/>
  <c r="C975" i="1" s="1"/>
  <c r="T881" i="1"/>
  <c r="T736" i="1"/>
  <c r="C736" i="1" s="1"/>
  <c r="T981" i="1"/>
  <c r="C981" i="1" s="1"/>
  <c r="T491" i="1"/>
  <c r="C491" i="1" s="1"/>
  <c r="T402" i="1"/>
  <c r="T675" i="1"/>
  <c r="C675" i="1" s="1"/>
  <c r="T895" i="1"/>
  <c r="C895" i="1" s="1"/>
  <c r="T998" i="1"/>
  <c r="C998" i="1" s="1"/>
  <c r="T869" i="1"/>
  <c r="T132" i="1"/>
  <c r="T900" i="1"/>
  <c r="C900" i="1" s="1"/>
  <c r="T351" i="1"/>
  <c r="T445" i="1"/>
  <c r="T8" i="1"/>
  <c r="C8" i="1" s="1"/>
  <c r="T392" i="1"/>
  <c r="T145" i="1"/>
  <c r="C145" i="1" s="1"/>
  <c r="T497" i="1"/>
  <c r="T800" i="1"/>
  <c r="C800" i="1" s="1"/>
  <c r="T748" i="1"/>
  <c r="C748" i="1" s="1"/>
  <c r="T551" i="1"/>
  <c r="T77" i="1"/>
  <c r="T245" i="1"/>
  <c r="C245" i="1" s="1"/>
  <c r="T328" i="1"/>
  <c r="C328" i="1" s="1"/>
  <c r="T172" i="1"/>
  <c r="T498" i="1"/>
  <c r="T771" i="1"/>
  <c r="C771" i="1" s="1"/>
  <c r="T686" i="1"/>
  <c r="C686" i="1" s="1"/>
  <c r="T598" i="1"/>
  <c r="C598" i="1" s="1"/>
  <c r="T513" i="1"/>
  <c r="T835" i="1"/>
  <c r="C835" i="1" s="1"/>
  <c r="T785" i="1"/>
  <c r="C785" i="1" s="1"/>
  <c r="T784" i="1"/>
  <c r="C784" i="1" s="1"/>
  <c r="T396" i="1"/>
  <c r="T503" i="1"/>
  <c r="C503" i="1" s="1"/>
  <c r="T1005" i="1"/>
  <c r="C1005" i="1" s="1"/>
  <c r="T813" i="1"/>
  <c r="C813" i="1" s="1"/>
  <c r="T733" i="1"/>
  <c r="T580" i="1"/>
  <c r="C580" i="1" s="1"/>
  <c r="T443" i="1"/>
  <c r="T761" i="1"/>
  <c r="C761" i="1" s="1"/>
  <c r="T403" i="1"/>
  <c r="T308" i="1"/>
  <c r="C308" i="1" s="1"/>
  <c r="T411" i="1"/>
  <c r="T347" i="1"/>
  <c r="T123" i="1"/>
  <c r="T980" i="1"/>
  <c r="C980" i="1" s="1"/>
  <c r="T735" i="1"/>
  <c r="C735" i="1" s="1"/>
  <c r="T267" i="1"/>
  <c r="C267" i="1" s="1"/>
  <c r="T389" i="1"/>
  <c r="T475" i="1"/>
  <c r="C475" i="1" s="1"/>
  <c r="T854" i="1"/>
  <c r="T923" i="1"/>
  <c r="C923" i="1" s="1"/>
  <c r="T631" i="1"/>
  <c r="T727" i="1"/>
  <c r="C727" i="1" s="1"/>
  <c r="T143" i="1"/>
  <c r="C143" i="1" s="1"/>
  <c r="T24" i="1"/>
  <c r="T945" i="1"/>
  <c r="T572" i="1"/>
  <c r="C572" i="1" s="1"/>
  <c r="T819" i="1"/>
  <c r="C819" i="1" s="1"/>
  <c r="T511" i="1"/>
  <c r="T584" i="1"/>
  <c r="T840" i="1"/>
  <c r="T133" i="1"/>
  <c r="C133" i="1" s="1"/>
  <c r="T38" i="1"/>
  <c r="T137" i="1"/>
  <c r="T971" i="1"/>
  <c r="C971" i="1" s="1"/>
  <c r="T96" i="1"/>
  <c r="T777" i="1"/>
  <c r="C777" i="1" s="1"/>
  <c r="T53" i="1"/>
  <c r="T312" i="1"/>
  <c r="T265" i="1"/>
  <c r="C265" i="1" s="1"/>
  <c r="T388" i="1"/>
  <c r="C388" i="1" s="1"/>
  <c r="T169" i="1"/>
  <c r="T991" i="1"/>
  <c r="C991" i="1" s="1"/>
  <c r="T163" i="1"/>
  <c r="C163" i="1" s="1"/>
  <c r="T616" i="1"/>
  <c r="T583" i="1"/>
  <c r="T884" i="1"/>
  <c r="C884" i="1" s="1"/>
  <c r="T556" i="1"/>
  <c r="C556" i="1" s="1"/>
  <c r="T836" i="1"/>
  <c r="T982" i="1"/>
  <c r="T170" i="1"/>
  <c r="C170" i="1" s="1"/>
  <c r="T725" i="1"/>
  <c r="C725" i="1" s="1"/>
  <c r="T662" i="1"/>
  <c r="C662" i="1" s="1"/>
  <c r="T321" i="1"/>
  <c r="T585" i="1"/>
  <c r="T672" i="1"/>
  <c r="C672" i="1" s="1"/>
  <c r="T310" i="1"/>
  <c r="T553" i="1"/>
  <c r="T250" i="1"/>
  <c r="C250" i="1" s="1"/>
  <c r="T346" i="1"/>
  <c r="C346" i="1" s="1"/>
  <c r="T674" i="1"/>
  <c r="C674" i="1" s="1"/>
  <c r="T756" i="1"/>
  <c r="T567" i="1"/>
  <c r="C567" i="1" s="1"/>
  <c r="T666" i="1"/>
  <c r="C666" i="1" s="1"/>
  <c r="T334" i="1"/>
  <c r="T52" i="1"/>
  <c r="T303" i="1"/>
  <c r="C303" i="1" s="1"/>
  <c r="T189" i="1"/>
  <c r="C189" i="1" s="1"/>
  <c r="T828" i="1"/>
  <c r="C828" i="1" s="1"/>
  <c r="T942" i="1"/>
  <c r="T104" i="1"/>
  <c r="C104" i="1" s="1"/>
  <c r="T393" i="1"/>
  <c r="C393" i="1" s="1"/>
  <c r="T797" i="1"/>
  <c r="T549" i="1"/>
  <c r="T376" i="1"/>
  <c r="C376" i="1" s="1"/>
  <c r="T292" i="1"/>
  <c r="T259" i="1"/>
  <c r="C259" i="1" s="1"/>
  <c r="T846" i="1"/>
  <c r="T78" i="1"/>
  <c r="C78" i="1" s="1"/>
  <c r="T793" i="1"/>
  <c r="T972" i="1"/>
  <c r="C972" i="1" s="1"/>
  <c r="T488" i="1"/>
  <c r="T295" i="1"/>
  <c r="C295" i="1" s="1"/>
  <c r="T369" i="1"/>
  <c r="T495" i="1"/>
  <c r="T214" i="1"/>
  <c r="T142" i="1"/>
  <c r="T535" i="1"/>
  <c r="C535" i="1" s="1"/>
  <c r="T362" i="1"/>
  <c r="T50" i="1"/>
  <c r="T149" i="1"/>
  <c r="C149" i="1" s="1"/>
  <c r="T283" i="1"/>
  <c r="C283" i="1" s="1"/>
  <c r="T622" i="1"/>
  <c r="C622" i="1" s="1"/>
  <c r="T844" i="1"/>
  <c r="T867" i="1"/>
  <c r="C867" i="1" s="1"/>
  <c r="T196" i="1"/>
  <c r="C196" i="1" s="1"/>
  <c r="T456" i="1"/>
  <c r="C456" i="1" s="1"/>
  <c r="T749" i="1"/>
  <c r="T101" i="1"/>
  <c r="C101" i="1" s="1"/>
  <c r="T690" i="1"/>
  <c r="C690" i="1" s="1"/>
  <c r="T947" i="1"/>
  <c r="T695" i="1"/>
  <c r="T238" i="1"/>
  <c r="C238" i="1" s="1"/>
  <c r="T948" i="1"/>
  <c r="C948" i="1" s="1"/>
  <c r="T533" i="1"/>
  <c r="T438" i="1"/>
  <c r="T814" i="1"/>
  <c r="T500" i="1"/>
  <c r="C500" i="1" s="1"/>
  <c r="T588" i="1"/>
  <c r="C588" i="1" s="1"/>
  <c r="T637" i="1"/>
  <c r="T933" i="1"/>
  <c r="C933" i="1" s="1"/>
  <c r="T109" i="1"/>
  <c r="C109" i="1" s="1"/>
  <c r="T949" i="1"/>
  <c r="C949" i="1" s="1"/>
  <c r="T809" i="1"/>
  <c r="T818" i="1"/>
  <c r="C818" i="1" s="1"/>
  <c r="T130" i="1"/>
  <c r="C130" i="1" s="1"/>
  <c r="T46" i="1"/>
  <c r="C46" i="1" s="1"/>
  <c r="T678" i="1"/>
  <c r="T394" i="1"/>
  <c r="C394" i="1" s="1"/>
  <c r="T80" i="1"/>
  <c r="C80" i="1" s="1"/>
  <c r="T201" i="1"/>
  <c r="C201" i="1" s="1"/>
  <c r="T953" i="1"/>
  <c r="T206" i="1"/>
  <c r="C206" i="1" s="1"/>
  <c r="T907" i="1"/>
  <c r="C907" i="1" s="1"/>
  <c r="T860" i="1"/>
  <c r="T817" i="1"/>
  <c r="C817" i="1" s="1"/>
  <c r="T269" i="1"/>
  <c r="T924" i="1"/>
  <c r="C924" i="1" s="1"/>
  <c r="T545" i="1"/>
  <c r="C545" i="1" s="1"/>
  <c r="T102" i="1"/>
  <c r="T386" i="1"/>
  <c r="C386" i="1" s="1"/>
  <c r="T628" i="1"/>
  <c r="C628" i="1" s="1"/>
  <c r="T582" i="1"/>
  <c r="T478" i="1"/>
  <c r="T626" i="1"/>
  <c r="T775" i="1"/>
  <c r="C775" i="1" s="1"/>
  <c r="T166" i="1"/>
  <c r="C166" i="1" s="1"/>
  <c r="T590" i="1"/>
  <c r="T613" i="1"/>
  <c r="C613" i="1" s="1"/>
  <c r="T709" i="1"/>
  <c r="C709" i="1" s="1"/>
  <c r="T361" i="1"/>
  <c r="C361" i="1" s="1"/>
  <c r="T120" i="1"/>
  <c r="T568" i="1"/>
  <c r="C568" i="1" s="1"/>
  <c r="T872" i="1"/>
  <c r="C872" i="1" s="1"/>
  <c r="T856" i="1"/>
  <c r="C856" i="1" s="1"/>
  <c r="T153" i="1"/>
  <c r="T296" i="1"/>
  <c r="T562" i="1"/>
  <c r="T565" i="1"/>
  <c r="T288" i="1"/>
  <c r="T218" i="1"/>
  <c r="C218" i="1" s="1"/>
  <c r="T426" i="1"/>
  <c r="T714" i="1"/>
  <c r="C714" i="1" s="1"/>
  <c r="T286" i="1"/>
  <c r="T366" i="1"/>
  <c r="C366" i="1" s="1"/>
  <c r="T577" i="1"/>
  <c r="C577" i="1" s="1"/>
  <c r="T293" i="1"/>
  <c r="C293" i="1" s="1"/>
  <c r="T671" i="1"/>
  <c r="T1004" i="1"/>
  <c r="T359" i="1"/>
  <c r="C359" i="1" s="1"/>
  <c r="T506" i="1"/>
  <c r="T437" i="1"/>
  <c r="T774" i="1"/>
  <c r="T676" i="1"/>
  <c r="T401" i="1"/>
  <c r="C401" i="1" s="1"/>
  <c r="T801" i="1"/>
  <c r="T782" i="1"/>
  <c r="C782" i="1" s="1"/>
  <c r="T27" i="1"/>
  <c r="T927" i="1"/>
  <c r="T529" i="1"/>
  <c r="C529" i="1" s="1"/>
  <c r="T654" i="1"/>
  <c r="T768" i="1"/>
  <c r="C768" i="1" s="1"/>
  <c r="T710" i="1"/>
  <c r="C710" i="1" s="1"/>
  <c r="T233" i="1"/>
  <c r="T98" i="1"/>
  <c r="C98" i="1" s="1"/>
  <c r="T400" i="1"/>
  <c r="C400" i="1" s="1"/>
  <c r="T643" i="1"/>
  <c r="C643" i="1" s="1"/>
  <c r="T698" i="1"/>
  <c r="T810" i="1"/>
  <c r="C810" i="1" s="1"/>
  <c r="T682" i="1"/>
  <c r="T540" i="1"/>
  <c r="C540" i="1" s="1"/>
  <c r="T499" i="1"/>
  <c r="T615" i="1"/>
  <c r="C615" i="1" s="1"/>
  <c r="T652" i="1"/>
  <c r="T958" i="1"/>
  <c r="C958" i="1" s="1"/>
  <c r="T68" i="1"/>
  <c r="T863" i="1"/>
  <c r="C863" i="1" s="1"/>
  <c r="T847" i="1"/>
  <c r="C847" i="1" s="1"/>
  <c r="T639" i="1"/>
  <c r="C639" i="1" s="1"/>
  <c r="T20" i="1"/>
  <c r="T301" i="1"/>
  <c r="C301" i="1" s="1"/>
  <c r="T256" i="1"/>
  <c r="T33" i="1"/>
  <c r="T843" i="1"/>
  <c r="T357" i="1"/>
  <c r="C357" i="1" s="1"/>
  <c r="T215" i="1"/>
  <c r="C215" i="1" s="1"/>
  <c r="T816" i="1"/>
  <c r="T246" i="1"/>
  <c r="T648" i="1"/>
  <c r="C648" i="1" s="1"/>
  <c r="T40" i="1"/>
  <c r="C40" i="1" s="1"/>
  <c r="T644" i="1"/>
  <c r="C644" i="1" s="1"/>
  <c r="T986" i="1"/>
  <c r="T862" i="1"/>
  <c r="C862" i="1" s="1"/>
  <c r="T342" i="1"/>
  <c r="C342" i="1" s="1"/>
  <c r="T252" i="1"/>
  <c r="C252" i="1" s="1"/>
  <c r="T858" i="1"/>
  <c r="T608" i="1"/>
  <c r="C608" i="1" s="1"/>
  <c r="T94" i="1"/>
  <c r="C94" i="1" s="1"/>
  <c r="T632" i="1"/>
  <c r="C632" i="1" s="1"/>
  <c r="T726" i="1"/>
  <c r="T507" i="1"/>
  <c r="C507" i="1" s="1"/>
  <c r="T936" i="1"/>
  <c r="C936" i="1" s="1"/>
  <c r="T208" i="1"/>
  <c r="C208" i="1" s="1"/>
  <c r="T601" i="1"/>
  <c r="T157" i="1"/>
  <c r="T702" i="1"/>
  <c r="T820" i="1"/>
  <c r="C820" i="1" s="1"/>
  <c r="T271" i="1"/>
  <c r="T251" i="1"/>
  <c r="C251" i="1" s="1"/>
  <c r="T879" i="1"/>
  <c r="C879" i="1" s="1"/>
  <c r="T485" i="1"/>
  <c r="C485" i="1" s="1"/>
  <c r="T483" i="1"/>
  <c r="T745" i="1"/>
  <c r="C745" i="1" s="1"/>
  <c r="T822" i="1"/>
  <c r="C822" i="1" s="1"/>
  <c r="T338" i="1"/>
  <c r="C338" i="1" s="1"/>
  <c r="T48" i="1"/>
  <c r="T901" i="1"/>
  <c r="T717" i="1"/>
  <c r="T634" i="1"/>
  <c r="C634" i="1" s="1"/>
  <c r="T421" i="1"/>
  <c r="T223" i="1"/>
  <c r="C223" i="1" s="1"/>
  <c r="T210" i="1"/>
  <c r="C210" i="1" s="1"/>
  <c r="T65" i="1"/>
  <c r="C65" i="1" s="1"/>
  <c r="T97" i="1"/>
  <c r="T871" i="1"/>
  <c r="C871" i="1" s="1"/>
  <c r="T909" i="1"/>
  <c r="T331" i="1"/>
  <c r="C331" i="1" s="1"/>
  <c r="T441" i="1"/>
  <c r="T93" i="1"/>
  <c r="C93" i="1" s="1"/>
  <c r="T526" i="1"/>
  <c r="C526" i="1" s="1"/>
  <c r="T343" i="1"/>
  <c r="T164" i="1"/>
  <c r="T111" i="1"/>
  <c r="C111" i="1" s="1"/>
  <c r="T716" i="1"/>
  <c r="C716" i="1" s="1"/>
  <c r="T126" i="1"/>
  <c r="T148" i="1"/>
  <c r="T439" i="1"/>
  <c r="C439" i="1" s="1"/>
  <c r="T894" i="1"/>
  <c r="C894" i="1" s="1"/>
  <c r="T796" i="1"/>
  <c r="T264" i="1"/>
  <c r="T329" i="1"/>
  <c r="T757" i="1"/>
  <c r="T510" i="1"/>
  <c r="T105" i="1"/>
  <c r="C105" i="1" s="1"/>
  <c r="T957" i="1"/>
  <c r="C957" i="1" s="1"/>
  <c r="T527" i="1"/>
  <c r="T58" i="1"/>
  <c r="C58" i="1" s="1"/>
  <c r="T746" i="1"/>
  <c r="T431" i="1"/>
  <c r="T653" i="1"/>
  <c r="C653" i="1" s="1"/>
  <c r="T681" i="1"/>
  <c r="T353" i="1"/>
  <c r="C353" i="1" s="1"/>
  <c r="T521" i="1"/>
  <c r="T378" i="1"/>
  <c r="T489" i="1"/>
  <c r="C489" i="1" s="1"/>
  <c r="T139" i="1"/>
  <c r="T289" i="1"/>
  <c r="C289" i="1" s="1"/>
  <c r="T688" i="1"/>
  <c r="C688" i="1" s="1"/>
  <c r="T194" i="1"/>
  <c r="C194" i="1" s="1"/>
  <c r="T219" i="1"/>
  <c r="C219" i="1" s="1"/>
  <c r="T753" i="1"/>
  <c r="C753" i="1" s="1"/>
  <c r="T849" i="1"/>
  <c r="C849" i="1" s="1"/>
  <c r="T766" i="1"/>
  <c r="C766" i="1" s="1"/>
  <c r="T398" i="1"/>
  <c r="T340" i="1"/>
  <c r="C340" i="1" s="1"/>
  <c r="T113" i="1"/>
  <c r="C113" i="1" s="1"/>
  <c r="T712" i="1"/>
  <c r="T569" i="1"/>
  <c r="T290" i="1"/>
  <c r="C290" i="1" s="1"/>
  <c r="T86" i="1"/>
  <c r="C86" i="1" s="1"/>
  <c r="T918" i="1"/>
  <c r="C918" i="1" s="1"/>
  <c r="T641" i="1"/>
  <c r="T249" i="1"/>
  <c r="C249" i="1" s="1"/>
  <c r="T266" i="1"/>
  <c r="C266" i="1" s="1"/>
  <c r="T236" i="1"/>
  <c r="C236" i="1" s="1"/>
  <c r="T146" i="1"/>
  <c r="C146" i="1" s="1"/>
  <c r="T176" i="1"/>
  <c r="C176" i="1" s="1"/>
  <c r="T752" i="1"/>
  <c r="T597" i="1"/>
  <c r="C597" i="1" s="1"/>
  <c r="T747" i="1"/>
  <c r="T723" i="1"/>
  <c r="C723" i="1" s="1"/>
  <c r="T845" i="1"/>
  <c r="T140" i="1"/>
  <c r="C140" i="1" s="1"/>
  <c r="T700" i="1"/>
  <c r="C700" i="1" s="1"/>
  <c r="T554" i="1"/>
  <c r="C554" i="1" s="1"/>
  <c r="T573" i="1"/>
  <c r="T168" i="1"/>
  <c r="C168" i="1" s="1"/>
  <c r="T605" i="1"/>
  <c r="T486" i="1"/>
  <c r="C486" i="1" s="1"/>
  <c r="T59" i="1"/>
  <c r="C59" i="1" s="1"/>
  <c r="T552" i="1"/>
  <c r="C552" i="1" s="1"/>
  <c r="T792" i="1"/>
  <c r="C792" i="1" s="1"/>
  <c r="T966" i="1"/>
  <c r="C966" i="1" s="1"/>
  <c r="T718" i="1"/>
  <c r="T999" i="1"/>
  <c r="T534" i="1"/>
  <c r="T914" i="1"/>
  <c r="C914" i="1" s="1"/>
  <c r="T463" i="1"/>
  <c r="C463" i="1" s="1"/>
  <c r="T1006" i="1"/>
  <c r="C1006" i="1" s="1"/>
  <c r="T776" i="1"/>
  <c r="C776" i="1" s="1"/>
  <c r="T243" i="1"/>
  <c r="C243" i="1" s="1"/>
  <c r="T715" i="1"/>
  <c r="T536" i="1"/>
  <c r="C536" i="1" s="1"/>
  <c r="T642" i="1"/>
  <c r="C642" i="1" s="1"/>
  <c r="T571" i="1"/>
  <c r="C571" i="1" s="1"/>
  <c r="T952" i="1"/>
  <c r="C952" i="1" s="1"/>
  <c r="T190" i="1"/>
  <c r="C190" i="1" s="1"/>
  <c r="T944" i="1"/>
  <c r="C944" i="1" s="1"/>
  <c r="T928" i="1"/>
  <c r="C928" i="1" s="1"/>
  <c r="T237" i="1"/>
  <c r="C237" i="1" s="1"/>
  <c r="T559" i="1"/>
  <c r="C559" i="1" s="1"/>
  <c r="T837" i="1"/>
  <c r="C837" i="1" s="1"/>
  <c r="T344" i="1"/>
  <c r="C344" i="1" s="1"/>
  <c r="T198" i="1"/>
  <c r="T965" i="1"/>
  <c r="C965" i="1" s="1"/>
  <c r="T199" i="1"/>
  <c r="C199" i="1" s="1"/>
  <c r="T739" i="1"/>
  <c r="T349" i="1"/>
  <c r="T954" i="1"/>
  <c r="C954" i="1" s="1"/>
  <c r="T318" i="1"/>
  <c r="C318" i="1" s="1"/>
  <c r="T337" i="1"/>
  <c r="C337" i="1" s="1"/>
  <c r="T852" i="1"/>
  <c r="C852" i="1" s="1"/>
  <c r="T131" i="1"/>
  <c r="C131" i="1" s="1"/>
  <c r="T825" i="1"/>
  <c r="T1001" i="1"/>
  <c r="T708" i="1"/>
  <c r="T558" i="1"/>
  <c r="T406" i="1"/>
  <c r="C406" i="1" s="1"/>
  <c r="T603" i="1"/>
  <c r="C603" i="1" s="1"/>
  <c r="T433" i="1"/>
  <c r="C433" i="1" s="1"/>
  <c r="T41" i="1"/>
  <c r="C41" i="1" s="1"/>
  <c r="T602" i="1"/>
  <c r="C602" i="1" s="1"/>
  <c r="T943" i="1"/>
  <c r="C943" i="1" s="1"/>
  <c r="T984" i="1"/>
  <c r="C984" i="1" s="1"/>
  <c r="T281" i="1"/>
  <c r="C281" i="1" s="1"/>
  <c r="T832" i="1"/>
  <c r="C832" i="1" s="1"/>
  <c r="T193" i="1"/>
  <c r="C193" i="1" s="1"/>
  <c r="T282" i="1"/>
  <c r="C282" i="1" s="1"/>
  <c r="T528" i="1"/>
  <c r="T755" i="1"/>
  <c r="C755" i="1" s="1"/>
  <c r="T415" i="1"/>
  <c r="C415" i="1" s="1"/>
  <c r="T82" i="1"/>
  <c r="C82" i="1" s="1"/>
  <c r="T397" i="1"/>
  <c r="C397" i="1" s="1"/>
  <c r="T636" i="1"/>
  <c r="C636" i="1" s="1"/>
  <c r="T244" i="1"/>
  <c r="T925" i="1"/>
  <c r="T541" i="1"/>
  <c r="C541" i="1" s="1"/>
  <c r="T279" i="1"/>
  <c r="C279" i="1" s="1"/>
  <c r="T188" i="1"/>
  <c r="C188" i="1" s="1"/>
  <c r="T808" i="1"/>
  <c r="C808" i="1" s="1"/>
  <c r="T476" i="1"/>
  <c r="T468" i="1"/>
  <c r="C468" i="1" s="1"/>
  <c r="T13" i="1"/>
  <c r="C13" i="1" s="1"/>
  <c r="T961" i="1"/>
  <c r="T701" i="1"/>
  <c r="C701" i="1" s="1"/>
  <c r="T25" i="1"/>
  <c r="C25" i="1" s="1"/>
  <c r="T713" i="1"/>
  <c r="C713" i="1" s="1"/>
  <c r="T875" i="1"/>
  <c r="T61" i="1"/>
  <c r="C61" i="1" s="1"/>
  <c r="T518" i="1"/>
  <c r="C518" i="1" s="1"/>
  <c r="T604" i="1"/>
  <c r="T705" i="1"/>
  <c r="T416" i="1"/>
  <c r="C416" i="1" s="1"/>
  <c r="T412" i="1"/>
  <c r="C412" i="1" s="1"/>
  <c r="T309" i="1"/>
  <c r="C309" i="1" s="1"/>
  <c r="T679" i="1"/>
  <c r="C679" i="1" s="1"/>
  <c r="T217" i="1"/>
  <c r="C217" i="1" s="1"/>
  <c r="T16" i="1"/>
  <c r="T619" i="1"/>
  <c r="T941" i="1"/>
  <c r="C941" i="1" s="1"/>
  <c r="T612" i="1"/>
  <c r="C612" i="1" s="1"/>
  <c r="T54" i="1"/>
  <c r="C54" i="1" s="1"/>
  <c r="T788" i="1"/>
  <c r="C788" i="1" s="1"/>
  <c r="T969" i="1"/>
  <c r="C969" i="1" s="1"/>
  <c r="T899" i="1"/>
  <c r="C899" i="1" s="1"/>
  <c r="T494" i="1"/>
  <c r="C494" i="1" s="1"/>
  <c r="T547" i="1"/>
  <c r="T76" i="1"/>
  <c r="C76" i="1" s="1"/>
  <c r="T596" i="1"/>
  <c r="T385" i="1"/>
  <c r="C385" i="1" s="1"/>
  <c r="T987" i="1"/>
  <c r="C987" i="1" s="1"/>
  <c r="T185" i="1"/>
  <c r="C185" i="1" s="1"/>
  <c r="T964" i="1"/>
  <c r="C964" i="1" s="1"/>
  <c r="T557" i="1"/>
  <c r="C557" i="1" s="1"/>
  <c r="T591" i="1"/>
  <c r="C591" i="1" s="1"/>
  <c r="T525" i="1"/>
  <c r="T546" i="1"/>
  <c r="C546" i="1" s="1"/>
  <c r="T464" i="1"/>
  <c r="C464" i="1" s="1"/>
  <c r="T719" i="1"/>
  <c r="C719" i="1" s="1"/>
  <c r="T703" i="1"/>
  <c r="C703" i="1" s="1"/>
  <c r="T21" i="1"/>
  <c r="C21" i="1" s="1"/>
  <c r="T798" i="1"/>
  <c r="C798" i="1" s="1"/>
  <c r="T307" i="1"/>
  <c r="C307" i="1" s="1"/>
  <c r="T524" i="1"/>
  <c r="T205" i="1"/>
  <c r="C205" i="1" s="1"/>
  <c r="T704" i="1"/>
  <c r="C704" i="1" s="1"/>
  <c r="T737" i="1"/>
  <c r="C737" i="1" s="1"/>
  <c r="T7" i="1"/>
  <c r="C7" i="1" s="1"/>
  <c r="T371" i="1"/>
  <c r="C371" i="1" s="1"/>
  <c r="T842" i="1"/>
  <c r="C842" i="1" s="1"/>
  <c r="T107" i="1"/>
  <c r="T655" i="1"/>
  <c r="C655" i="1" s="1"/>
  <c r="T34" i="1"/>
  <c r="C34" i="1" s="1"/>
  <c r="T315" i="1"/>
  <c r="C315" i="1" s="1"/>
  <c r="T174" i="1"/>
  <c r="C174" i="1" s="1"/>
  <c r="T758" i="1"/>
  <c r="C758" i="1" s="1"/>
  <c r="T425" i="1"/>
  <c r="C425" i="1" s="1"/>
  <c r="T231" i="1"/>
  <c r="T472" i="1"/>
  <c r="C472" i="1" s="1"/>
  <c r="T446" i="1"/>
  <c r="C446" i="1" s="1"/>
  <c r="T73" i="1"/>
  <c r="C73" i="1" s="1"/>
  <c r="T699" i="1"/>
  <c r="T440" i="1"/>
  <c r="C440" i="1" s="1"/>
  <c r="T916" i="1"/>
  <c r="C916" i="1" s="1"/>
  <c r="T119" i="1"/>
  <c r="T851" i="1"/>
  <c r="T125" i="1"/>
  <c r="T326" i="1"/>
  <c r="C326" i="1" s="1"/>
  <c r="T823" i="1"/>
  <c r="C823" i="1" s="1"/>
  <c r="T830" i="1"/>
  <c r="C830" i="1" s="1"/>
  <c r="T261" i="1"/>
  <c r="T45" i="1"/>
  <c r="C45" i="1" s="1"/>
  <c r="T268" i="1"/>
  <c r="C268" i="1" s="1"/>
  <c r="T512" i="1"/>
  <c r="C512" i="1" s="1"/>
  <c r="T44" i="1"/>
  <c r="T202" i="1"/>
  <c r="T352" i="1"/>
  <c r="C352" i="1" s="1"/>
  <c r="T730" i="1"/>
  <c r="C730" i="1" s="1"/>
  <c r="T465" i="1"/>
  <c r="C465" i="1" s="1"/>
  <c r="T973" i="1"/>
  <c r="C973" i="1" s="1"/>
  <c r="T473" i="1"/>
  <c r="C473" i="1" s="1"/>
  <c r="T893" i="1"/>
  <c r="C893" i="1" s="1"/>
  <c r="T515" i="1"/>
  <c r="T911" i="1"/>
  <c r="C911" i="1" s="1"/>
  <c r="T741" i="1"/>
  <c r="T47" i="1"/>
  <c r="C47" i="1" s="1"/>
  <c r="T380" i="1"/>
  <c r="T811" i="1"/>
  <c r="C811" i="1" s="1"/>
  <c r="T195" i="1"/>
  <c r="C195" i="1" s="1"/>
  <c r="T248" i="1"/>
  <c r="T324" i="1"/>
  <c r="C324" i="1" s="1"/>
  <c r="T997" i="1"/>
  <c r="T306" i="1"/>
  <c r="C306" i="1" s="1"/>
  <c r="T197" i="1"/>
  <c r="C197" i="1" s="1"/>
  <c r="T763" i="1"/>
  <c r="T454" i="1"/>
  <c r="T66" i="1"/>
  <c r="C66" i="1" s="1"/>
  <c r="T638" i="1"/>
  <c r="T260" i="1"/>
  <c r="C260" i="1" s="1"/>
  <c r="T436" i="1"/>
  <c r="C436" i="1" s="1"/>
  <c r="T330" i="1"/>
  <c r="C330" i="1" s="1"/>
  <c r="T239" i="1"/>
  <c r="C239" i="1" s="1"/>
  <c r="T220" i="1"/>
  <c r="C220" i="1" s="1"/>
  <c r="T9" i="1"/>
  <c r="C9" i="1" s="1"/>
  <c r="T355" i="1"/>
  <c r="T656" i="1"/>
  <c r="T623" i="1"/>
  <c r="C623" i="1" s="1"/>
  <c r="T586" i="1"/>
  <c r="T470" i="1"/>
  <c r="C470" i="1" s="1"/>
  <c r="T320" i="1"/>
  <c r="C320" i="1" s="1"/>
  <c r="T929" i="1"/>
  <c r="C929" i="1" s="1"/>
  <c r="T707" i="1"/>
  <c r="C707" i="1" s="1"/>
  <c r="T460" i="1"/>
  <c r="C460" i="1" s="1"/>
  <c r="T647" i="1"/>
  <c r="T576" i="1"/>
  <c r="C576" i="1" s="1"/>
  <c r="T434" i="1"/>
  <c r="C434" i="1" s="1"/>
  <c r="T970" i="1"/>
  <c r="T241" i="1"/>
  <c r="T1002" i="1"/>
  <c r="T579" i="1"/>
  <c r="C579" i="1" s="1"/>
  <c r="T874" i="1"/>
  <c r="T689" i="1"/>
  <c r="C689" i="1" s="1"/>
  <c r="T865" i="1"/>
  <c r="T891" i="1"/>
  <c r="C891" i="1" s="1"/>
  <c r="T95" i="1"/>
  <c r="T459" i="1"/>
  <c r="C459" i="1" s="1"/>
  <c r="T115" i="1"/>
  <c r="C115" i="1" s="1"/>
  <c r="T49" i="1"/>
  <c r="C49" i="1" s="1"/>
  <c r="T829" i="1"/>
  <c r="T492" i="1"/>
  <c r="C492" i="1" s="1"/>
  <c r="T165" i="1"/>
  <c r="T300" i="1"/>
  <c r="C300" i="1" s="1"/>
  <c r="T815" i="1"/>
  <c r="C815" i="1" s="1"/>
  <c r="T387" i="1"/>
  <c r="T624" i="1"/>
  <c r="T732" i="1"/>
  <c r="C732" i="1" s="1"/>
  <c r="T151" i="1"/>
  <c r="T135" i="1"/>
  <c r="C135" i="1" s="1"/>
  <c r="T444" i="1"/>
  <c r="C444" i="1" s="1"/>
  <c r="T919" i="1"/>
  <c r="C919" i="1" s="1"/>
  <c r="T184" i="1"/>
  <c r="T669" i="1"/>
  <c r="C669" i="1" s="1"/>
  <c r="T864" i="1"/>
  <c r="T161" i="1"/>
  <c r="T192" i="1"/>
  <c r="C192" i="1" s="1"/>
  <c r="T621" i="1"/>
  <c r="C621" i="1" s="1"/>
  <c r="T255" i="1"/>
  <c r="T773" i="1"/>
  <c r="C773" i="1" s="1"/>
  <c r="T404" i="1"/>
  <c r="T85" i="1"/>
  <c r="C85" i="1" s="1"/>
  <c r="T270" i="1"/>
  <c r="T606" i="1"/>
  <c r="C606" i="1" s="1"/>
  <c r="T155" i="1"/>
  <c r="C155" i="1" s="1"/>
  <c r="T422" i="1"/>
  <c r="C422" i="1" s="1"/>
  <c r="T931" i="1"/>
  <c r="T663" i="1"/>
  <c r="C663" i="1" s="1"/>
  <c r="T160" i="1"/>
  <c r="C160" i="1" s="1"/>
  <c r="T447" i="1"/>
  <c r="C447" i="1" s="1"/>
  <c r="T913" i="1"/>
  <c r="T262" i="1"/>
  <c r="C262" i="1" s="1"/>
  <c r="T399" i="1"/>
  <c r="C399" i="1" s="1"/>
  <c r="T760" i="1"/>
  <c r="C760" i="1" s="1"/>
  <c r="T629" i="1"/>
  <c r="T853" i="1"/>
  <c r="C853" i="1" s="1"/>
  <c r="T759" i="1"/>
  <c r="C759" i="1" s="1"/>
  <c r="T729" i="1"/>
  <c r="C729" i="1" s="1"/>
  <c r="T450" i="1"/>
  <c r="C450" i="1" s="1"/>
  <c r="T418" i="1"/>
  <c r="C418" i="1" s="1"/>
  <c r="T448" i="1"/>
  <c r="T179" i="1"/>
  <c r="C179" i="1" s="1"/>
  <c r="T697" i="1"/>
  <c r="T906" i="1"/>
  <c r="C906" i="1" s="1"/>
  <c r="T178" i="1"/>
  <c r="T18" i="1"/>
  <c r="C18" i="1" s="1"/>
  <c r="T963" i="1"/>
  <c r="T332" i="1"/>
  <c r="C332" i="1" s="1"/>
  <c r="T834" i="1"/>
  <c r="C834" i="1" s="1"/>
  <c r="T861" i="1"/>
  <c r="T203" i="1"/>
  <c r="C203" i="1" s="1"/>
  <c r="T850" i="1"/>
  <c r="C850" i="1" s="1"/>
  <c r="T859" i="1"/>
  <c r="C859" i="1" s="1"/>
  <c r="T106" i="1"/>
  <c r="T946" i="1"/>
  <c r="T182" i="1"/>
  <c r="C182" i="1" s="1"/>
  <c r="T12" i="1"/>
  <c r="C12" i="1" s="1"/>
  <c r="T496" i="1"/>
  <c r="C496" i="1" s="1"/>
  <c r="T938" i="1"/>
  <c r="T360" i="1"/>
  <c r="C360" i="1" s="1"/>
  <c r="T457" i="1"/>
  <c r="C457" i="1" s="1"/>
  <c r="T538" i="1"/>
  <c r="C538" i="1" s="1"/>
  <c r="T803" i="1"/>
  <c r="C803" i="1" s="1"/>
  <c r="T600" i="1"/>
  <c r="T786" i="1"/>
  <c r="C786" i="1" s="1"/>
  <c r="T883" i="1"/>
  <c r="C883" i="1" s="1"/>
  <c r="T876" i="1"/>
  <c r="T10" i="1"/>
  <c r="C10" i="1" s="1"/>
  <c r="T298" i="1"/>
  <c r="C298" i="1" s="1"/>
  <c r="T354" i="1"/>
  <c r="C354" i="1" s="1"/>
  <c r="T302" i="1"/>
  <c r="T480" i="1"/>
  <c r="T902" i="1"/>
  <c r="T706" i="1"/>
  <c r="C706" i="1" s="1"/>
  <c r="T724" i="1"/>
  <c r="T855" i="1"/>
  <c r="T806" i="1"/>
  <c r="T461" i="1"/>
  <c r="C461" i="1" s="1"/>
  <c r="T100" i="1"/>
  <c r="C100" i="1" s="1"/>
  <c r="T274" i="1"/>
  <c r="C274" i="1" s="1"/>
  <c r="T493" i="1"/>
  <c r="C493" i="1" s="1"/>
  <c r="T417" i="1"/>
  <c r="T152" i="1"/>
  <c r="T661" i="1"/>
  <c r="C661" i="1" s="1"/>
  <c r="T103" i="1"/>
  <c r="T449" i="1"/>
  <c r="C449" i="1" s="1"/>
  <c r="T414" i="1"/>
  <c r="T566" i="1"/>
  <c r="C566" i="1" s="1"/>
  <c r="T866" i="1"/>
  <c r="C866" i="1" s="1"/>
  <c r="T680" i="1"/>
  <c r="C680" i="1" s="1"/>
  <c r="T838" i="1"/>
  <c r="T658" i="1"/>
  <c r="T367" i="1"/>
  <c r="T870" i="1"/>
  <c r="T186" i="1"/>
  <c r="T684" i="1"/>
  <c r="C684" i="1" s="1"/>
  <c r="T979" i="1"/>
  <c r="C979" i="1" s="1"/>
  <c r="T762" i="1"/>
  <c r="T358" i="1"/>
  <c r="T812" i="1"/>
  <c r="C812" i="1" s="1"/>
  <c r="T592" i="1"/>
  <c r="C592" i="1" s="1"/>
  <c r="T667" i="1"/>
  <c r="C667" i="1" s="1"/>
  <c r="T550" i="1"/>
  <c r="T32" i="1"/>
  <c r="C32" i="1" s="1"/>
  <c r="T519" i="1"/>
  <c r="T959" i="1"/>
  <c r="C959" i="1" s="1"/>
  <c r="T563" i="1"/>
  <c r="T276" i="1"/>
  <c r="C276" i="1" s="1"/>
  <c r="T589" i="1"/>
  <c r="T504" i="1"/>
  <c r="T839" i="1"/>
  <c r="T90" i="1"/>
  <c r="C90" i="1" s="1"/>
  <c r="T435" i="1"/>
  <c r="C435" i="1" s="1"/>
  <c r="T15" i="1"/>
  <c r="C15" i="1" s="1"/>
  <c r="T177" i="1"/>
  <c r="T311" i="1"/>
  <c r="C311" i="1" s="1"/>
  <c r="T81" i="1"/>
  <c r="C81" i="1" s="1"/>
  <c r="T578" i="1"/>
  <c r="C578" i="1" s="1"/>
  <c r="T711" i="1"/>
  <c r="C711" i="1" s="1"/>
  <c r="T650" i="1"/>
  <c r="C650" i="1" s="1"/>
  <c r="T213" i="1"/>
  <c r="T754" i="1"/>
  <c r="C754" i="1" s="1"/>
  <c r="T905" i="1"/>
  <c r="T30" i="1"/>
  <c r="T742" i="1"/>
  <c r="T79" i="1"/>
  <c r="C79" i="1" s="1"/>
  <c r="T659" i="1"/>
  <c r="C659" i="1" s="1"/>
  <c r="T372" i="1"/>
  <c r="C372" i="1" s="1"/>
  <c r="T731" i="1"/>
  <c r="C731" i="1" s="1"/>
  <c r="T36" i="1"/>
  <c r="C36" i="1" s="1"/>
  <c r="T258" i="1"/>
  <c r="T180" i="1"/>
  <c r="T646" i="1"/>
  <c r="C646" i="1" s="1"/>
  <c r="T212" i="1"/>
  <c r="C212" i="1" s="1"/>
  <c r="T287" i="1"/>
  <c r="C287" i="1" s="1"/>
  <c r="T382" i="1"/>
  <c r="C382" i="1" s="1"/>
  <c r="T458" i="1"/>
  <c r="C458" i="1" s="1"/>
  <c r="T254" i="1"/>
  <c r="T542" i="1"/>
  <c r="T841" i="1"/>
  <c r="C841" i="1" s="1"/>
  <c r="T770" i="1"/>
  <c r="C770" i="1" s="1"/>
  <c r="T677" i="1"/>
  <c r="C677" i="1" s="1"/>
  <c r="T335" i="1"/>
  <c r="T99" i="1"/>
  <c r="C99" i="1" s="1"/>
  <c r="T903" i="1"/>
  <c r="C903" i="1" s="1"/>
  <c r="T275" i="1"/>
  <c r="C275" i="1" s="1"/>
  <c r="T651" i="1"/>
  <c r="T877" i="1"/>
  <c r="C877" i="1" s="1"/>
  <c r="T257" i="1"/>
  <c r="C257" i="1" s="1"/>
  <c r="T427" i="1"/>
  <c r="T144" i="1"/>
  <c r="T978" i="1"/>
  <c r="T620" i="1"/>
  <c r="C620" i="1" s="1"/>
  <c r="T228" i="1"/>
  <c r="C228" i="1" s="1"/>
  <c r="T277" i="1"/>
  <c r="C795" i="1"/>
  <c r="C506" i="1"/>
  <c r="C676" i="1"/>
  <c r="C221" i="1"/>
  <c r="C437" i="1"/>
  <c r="C204" i="1"/>
  <c r="C452" i="1"/>
  <c r="C55" i="1"/>
  <c r="C424" i="1"/>
  <c r="C794" i="1"/>
  <c r="C110" i="1"/>
  <c r="C284" i="1"/>
  <c r="C537" i="1"/>
  <c r="C977" i="1"/>
  <c r="C881" i="1"/>
  <c r="C696" i="1"/>
  <c r="C543" i="1"/>
  <c r="C132" i="1"/>
  <c r="C668" i="1"/>
  <c r="C466" i="1"/>
  <c r="C445" i="1"/>
  <c r="C60" i="1"/>
  <c r="C83" i="1"/>
  <c r="C484" i="1"/>
  <c r="C570" i="1"/>
  <c r="C421" i="1"/>
  <c r="C498" i="1"/>
  <c r="C765" i="1"/>
  <c r="C605" i="1"/>
  <c r="C513" i="1"/>
  <c r="C992" i="1"/>
  <c r="C858" i="1"/>
  <c r="C246" i="1"/>
  <c r="C108" i="1"/>
  <c r="C256" i="1"/>
  <c r="C68" i="1"/>
  <c r="C35" i="1"/>
  <c r="C278" i="1"/>
  <c r="C233" i="1"/>
  <c r="C930" i="1"/>
  <c r="C804" i="1"/>
  <c r="C285" i="1"/>
  <c r="C740" i="1"/>
  <c r="C611" i="1"/>
  <c r="C976" i="1"/>
  <c r="C453" i="1"/>
  <c r="C455" i="1"/>
  <c r="C627" i="1"/>
  <c r="C951" i="1"/>
  <c r="C430" i="1"/>
  <c r="C122" i="1"/>
  <c r="C789" i="1"/>
  <c r="C988" i="1"/>
  <c r="C896" i="1"/>
  <c r="C778" i="1"/>
  <c r="C356" i="1"/>
  <c r="C937" i="1"/>
  <c r="C67" i="1"/>
  <c r="C505" i="1"/>
  <c r="C687" i="1"/>
  <c r="C594" i="1"/>
  <c r="C350" i="1"/>
  <c r="C833" i="1"/>
  <c r="C381" i="1"/>
  <c r="C64" i="1"/>
  <c r="C351" i="1"/>
  <c r="C514" i="1"/>
  <c r="C136" i="1"/>
  <c r="C392" i="1"/>
  <c r="C530" i="1"/>
  <c r="C633" i="1"/>
  <c r="C441" i="1"/>
  <c r="C985" i="1"/>
  <c r="C471" i="1"/>
  <c r="C48" i="1"/>
  <c r="C534" i="1"/>
  <c r="C718" i="1"/>
  <c r="C51" i="1"/>
  <c r="C150" i="1"/>
  <c r="C601" i="1"/>
  <c r="C564" i="1"/>
  <c r="C986" i="1"/>
  <c r="C743" i="1"/>
  <c r="C396" i="1"/>
  <c r="C843" i="1"/>
  <c r="C230" i="1"/>
  <c r="C499" i="1"/>
  <c r="C827" i="1"/>
  <c r="C698" i="1"/>
  <c r="C887" i="1"/>
  <c r="C325" i="1"/>
  <c r="C317" i="1"/>
  <c r="C304" i="1"/>
  <c r="C561" i="1"/>
  <c r="C345" i="1"/>
  <c r="C960" i="1"/>
  <c r="C226" i="1"/>
  <c r="C272" i="1"/>
  <c r="C618" i="1"/>
  <c r="C926" i="1"/>
  <c r="C1003" i="1"/>
  <c r="C671" i="1"/>
  <c r="C286" i="1"/>
  <c r="C288" i="1"/>
  <c r="C562" i="1"/>
  <c r="C153" i="1"/>
  <c r="C120" i="1"/>
  <c r="C590" i="1"/>
  <c r="C478" i="1"/>
  <c r="C582" i="1"/>
  <c r="C102" i="1"/>
  <c r="C269" i="1"/>
  <c r="C860" i="1"/>
  <c r="C678" i="1"/>
  <c r="C809" i="1"/>
  <c r="C637" i="1"/>
  <c r="C438" i="1"/>
  <c r="C695" i="1"/>
  <c r="C749" i="1"/>
  <c r="C844" i="1"/>
  <c r="C50" i="1"/>
  <c r="C214" i="1"/>
  <c r="C495" i="1"/>
  <c r="C369" i="1"/>
  <c r="C488" i="1"/>
  <c r="C793" i="1"/>
  <c r="C846" i="1"/>
  <c r="C292" i="1"/>
  <c r="C797" i="1"/>
  <c r="C942" i="1"/>
  <c r="C968" i="1"/>
  <c r="C334" i="1"/>
  <c r="C756" i="1"/>
  <c r="C553" i="1"/>
  <c r="C310" i="1"/>
  <c r="C321" i="1"/>
  <c r="C982" i="1"/>
  <c r="C836" i="1"/>
  <c r="C583" i="1"/>
  <c r="C169" i="1"/>
  <c r="C312" i="1"/>
  <c r="C96" i="1"/>
  <c r="C137" i="1"/>
  <c r="C38" i="1"/>
  <c r="C584" i="1"/>
  <c r="C631" i="1"/>
  <c r="C389" i="1"/>
  <c r="C91" i="1"/>
  <c r="C123" i="1"/>
  <c r="C411" i="1"/>
  <c r="C403" i="1"/>
  <c r="C87" i="1"/>
  <c r="C39" i="1"/>
  <c r="C247" i="1"/>
  <c r="C19" i="1"/>
  <c r="C138" i="1"/>
  <c r="C451" i="1"/>
  <c r="C402" i="1"/>
  <c r="C75" i="1"/>
  <c r="C74" i="1"/>
  <c r="C950" i="1"/>
  <c r="C497" i="1"/>
  <c r="C154" i="1"/>
  <c r="C873" i="1"/>
  <c r="C551" i="1"/>
  <c r="C148" i="1"/>
  <c r="C77" i="1"/>
  <c r="C705" i="1"/>
  <c r="C175" i="1"/>
  <c r="C97" i="1"/>
  <c r="C483" i="1"/>
  <c r="C271" i="1"/>
  <c r="C925" i="1"/>
  <c r="C29" i="1"/>
  <c r="C128" i="1"/>
  <c r="C641" i="1"/>
  <c r="C474" i="1"/>
  <c r="C712" i="1"/>
  <c r="C652" i="1"/>
  <c r="C733" i="1"/>
  <c r="C121" i="1"/>
  <c r="C139" i="1"/>
  <c r="C378" i="1"/>
  <c r="C882" i="1"/>
  <c r="K16" i="2"/>
  <c r="I16" i="2" s="1"/>
  <c r="K17" i="2"/>
  <c r="I17" i="2" s="1"/>
  <c r="K15" i="2"/>
  <c r="I15" i="2" s="1"/>
  <c r="U429" i="1"/>
  <c r="U892" i="1"/>
  <c r="U409" i="1"/>
  <c r="U56" i="1"/>
  <c r="U617" i="1"/>
  <c r="U575" i="1"/>
  <c r="U983" i="1"/>
  <c r="U379" i="1"/>
  <c r="U625" i="1"/>
  <c r="U640" i="1"/>
  <c r="U994" i="1"/>
  <c r="U509" i="1"/>
  <c r="U341" i="1"/>
  <c r="U807" i="1"/>
  <c r="U462" i="1"/>
  <c r="U581" i="1"/>
  <c r="U141" i="1"/>
  <c r="U501" i="1"/>
  <c r="U630" i="1"/>
  <c r="U57" i="1"/>
  <c r="U211" i="1"/>
  <c r="U962" i="1"/>
  <c r="U209" i="1"/>
  <c r="U989" i="1"/>
  <c r="U88" i="1"/>
  <c r="U824" i="1"/>
  <c r="U221" i="1"/>
  <c r="U375" i="1"/>
  <c r="U607" i="1"/>
  <c r="U523" i="1"/>
  <c r="U110" i="1"/>
  <c r="U327" i="1"/>
  <c r="U795" i="1"/>
  <c r="U390" i="1"/>
  <c r="U920" i="1"/>
  <c r="U764" i="1"/>
  <c r="U935" i="1"/>
  <c r="U92" i="1"/>
  <c r="U772" i="1"/>
  <c r="U974" i="1"/>
  <c r="U71" i="1"/>
  <c r="U6" i="1"/>
  <c r="U147" i="1"/>
  <c r="U162" i="1"/>
  <c r="U599" i="1"/>
  <c r="U70" i="1"/>
  <c r="U26" i="1"/>
  <c r="U779" i="1"/>
  <c r="U22" i="1"/>
  <c r="U805" i="1"/>
  <c r="U28" i="1"/>
  <c r="U467" i="1"/>
  <c r="U890" i="1"/>
  <c r="U69" i="1"/>
  <c r="U783" i="1"/>
  <c r="U751" i="1"/>
  <c r="U432" i="1"/>
  <c r="U908" i="1"/>
  <c r="U413" i="1"/>
  <c r="U323" i="1"/>
  <c r="U560" i="1"/>
  <c r="U956" i="1"/>
  <c r="U912" i="1"/>
  <c r="U405" i="1"/>
  <c r="U967" i="1"/>
  <c r="U62" i="1"/>
  <c r="U522" i="1"/>
  <c r="U72" i="1"/>
  <c r="U508" i="1"/>
  <c r="U673" i="1"/>
  <c r="U720" i="1"/>
  <c r="U915" i="1"/>
  <c r="U319" i="1"/>
  <c r="U428" i="1"/>
  <c r="U187" i="1"/>
  <c r="U676" i="1"/>
  <c r="U894" i="1"/>
  <c r="U434" i="1"/>
  <c r="U579" i="1"/>
  <c r="U877" i="1"/>
  <c r="U940" i="1"/>
  <c r="U207" i="1"/>
  <c r="U436" i="1"/>
  <c r="U811" i="1"/>
  <c r="U352" i="1"/>
  <c r="U326" i="1"/>
  <c r="U758" i="1"/>
  <c r="U842" i="1"/>
  <c r="U895" i="1"/>
  <c r="U482" i="1"/>
  <c r="U54" i="1"/>
  <c r="U679" i="1"/>
  <c r="U663" i="1"/>
  <c r="U190" i="1"/>
  <c r="U822" i="1"/>
  <c r="U192" i="1"/>
  <c r="U992" i="1"/>
  <c r="U40" i="1"/>
  <c r="U86" i="1"/>
  <c r="U340" i="1"/>
  <c r="U194" i="1"/>
  <c r="U891" i="1"/>
  <c r="U226" i="1"/>
  <c r="U169" i="1"/>
  <c r="U452" i="1"/>
  <c r="U544" i="1"/>
  <c r="U513" i="1"/>
  <c r="U114" i="1"/>
  <c r="U804" i="1"/>
  <c r="U470" i="1"/>
  <c r="U339" i="1"/>
  <c r="U789" i="1"/>
  <c r="U67" i="1"/>
  <c r="U363" i="1"/>
  <c r="U112" i="1"/>
  <c r="U614" i="1"/>
  <c r="U351" i="1"/>
  <c r="U530" i="1"/>
  <c r="U767" i="1"/>
  <c r="U160" i="1"/>
  <c r="U593" i="1"/>
  <c r="U701" i="1"/>
  <c r="U686" i="1"/>
  <c r="U150" i="1"/>
  <c r="U743" i="1"/>
  <c r="U290" i="1"/>
  <c r="U230" i="1"/>
  <c r="U580" i="1"/>
  <c r="U325" i="1"/>
  <c r="U664" i="1"/>
  <c r="U7" i="1"/>
  <c r="U322" i="1"/>
  <c r="U32" i="1"/>
  <c r="U293" i="1"/>
  <c r="U153" i="1"/>
  <c r="U590" i="1"/>
  <c r="U545" i="1"/>
  <c r="U80" i="1"/>
  <c r="U637" i="1"/>
  <c r="U101" i="1"/>
  <c r="U149" i="1"/>
  <c r="U972" i="1"/>
  <c r="U393" i="1"/>
  <c r="U756" i="1"/>
  <c r="U662" i="1"/>
  <c r="U163" i="1"/>
  <c r="U137" i="1"/>
  <c r="U631" i="1"/>
  <c r="U123" i="1"/>
  <c r="U677" i="1"/>
  <c r="U87" i="1"/>
  <c r="U442" i="1"/>
  <c r="U798" i="1"/>
  <c r="U8" i="1"/>
  <c r="U154" i="1"/>
  <c r="U262" i="1"/>
  <c r="U705" i="1"/>
  <c r="U944" i="1"/>
  <c r="U1006" i="1"/>
  <c r="U925" i="1"/>
  <c r="U128" i="1"/>
  <c r="U113" i="1"/>
  <c r="U219" i="1"/>
  <c r="U14" i="1"/>
  <c r="U537" i="1"/>
  <c r="U227" i="1"/>
  <c r="U973" i="1"/>
  <c r="U446" i="1"/>
  <c r="U609" i="1"/>
  <c r="U722" i="1"/>
  <c r="U132" i="1"/>
  <c r="U445" i="1"/>
  <c r="U826" i="1"/>
  <c r="U399" i="1"/>
  <c r="U416" i="1"/>
  <c r="U237" i="1"/>
  <c r="U85" i="1"/>
  <c r="U485" i="1"/>
  <c r="U554" i="1"/>
  <c r="U117" i="1"/>
  <c r="U918" i="1"/>
  <c r="U802" i="1"/>
  <c r="U602" i="1"/>
  <c r="U489" i="1"/>
  <c r="U289" i="1"/>
  <c r="U267" i="1"/>
  <c r="U173" i="1"/>
  <c r="U333" i="1"/>
  <c r="U469" i="1"/>
  <c r="U384" i="1"/>
  <c r="U740" i="1"/>
  <c r="U320" i="1"/>
  <c r="U455" i="1"/>
  <c r="U122" i="1"/>
  <c r="U937" i="1"/>
  <c r="U181" i="1"/>
  <c r="U516" i="1"/>
  <c r="U981" i="1"/>
  <c r="U408" i="1"/>
  <c r="U392" i="1"/>
  <c r="U897" i="1"/>
  <c r="U502" i="1"/>
  <c r="U871" i="1"/>
  <c r="U536" i="1"/>
  <c r="U534" i="1"/>
  <c r="U59" i="1"/>
  <c r="U700" i="1"/>
  <c r="U986" i="1"/>
  <c r="U282" i="1"/>
  <c r="U958" i="1"/>
  <c r="U353" i="1"/>
  <c r="U791" i="1"/>
  <c r="U532" i="1"/>
  <c r="U457" i="1"/>
  <c r="U37" i="1"/>
  <c r="U311" i="1"/>
  <c r="U959" i="1"/>
  <c r="U577" i="1"/>
  <c r="U856" i="1"/>
  <c r="U166" i="1"/>
  <c r="U924" i="1"/>
  <c r="U394" i="1"/>
  <c r="U933" i="1"/>
  <c r="U690" i="1"/>
  <c r="U283" i="1"/>
  <c r="U488" i="1"/>
  <c r="U797" i="1"/>
  <c r="U567" i="1"/>
  <c r="U321" i="1"/>
  <c r="U583" i="1"/>
  <c r="U96" i="1"/>
  <c r="U572" i="1"/>
  <c r="U980" i="1"/>
  <c r="U240" i="1"/>
  <c r="U297" i="1"/>
  <c r="U407" i="1"/>
  <c r="U759" i="1"/>
  <c r="U309" i="1"/>
  <c r="U526" i="1"/>
  <c r="U606" i="1"/>
  <c r="U13" i="1"/>
  <c r="U188" i="1"/>
  <c r="U781" i="1"/>
  <c r="U159" i="1"/>
  <c r="U134" i="1"/>
  <c r="U574" i="1"/>
  <c r="U998" i="1"/>
  <c r="U506" i="1"/>
  <c r="U401" i="1"/>
  <c r="U131" i="1"/>
  <c r="U205" i="1"/>
  <c r="U769" i="1"/>
  <c r="U156" i="1"/>
  <c r="U993" i="1"/>
  <c r="U610" i="1"/>
  <c r="U437" i="1"/>
  <c r="U105" i="1"/>
  <c r="U228" i="1"/>
  <c r="U158" i="1"/>
  <c r="U9" i="1"/>
  <c r="U197" i="1"/>
  <c r="U473" i="1"/>
  <c r="U45" i="1"/>
  <c r="U73" i="1"/>
  <c r="U34" i="1"/>
  <c r="U691" i="1"/>
  <c r="U332" i="1"/>
  <c r="U899" i="1"/>
  <c r="U294" i="1"/>
  <c r="U954" i="1"/>
  <c r="U518" i="1"/>
  <c r="U642" i="1"/>
  <c r="U124" i="1"/>
  <c r="U605" i="1"/>
  <c r="U862" i="1"/>
  <c r="U815" i="1"/>
  <c r="U1005" i="1"/>
  <c r="U849" i="1"/>
  <c r="U657" i="1"/>
  <c r="U835" i="1"/>
  <c r="U109" i="1"/>
  <c r="U300" i="1"/>
  <c r="U253" i="1"/>
  <c r="U850" i="1"/>
  <c r="U233" i="1"/>
  <c r="U587" i="1"/>
  <c r="U857" i="1"/>
  <c r="U976" i="1"/>
  <c r="U665" i="1"/>
  <c r="U778" i="1"/>
  <c r="U373" i="1"/>
  <c r="U348" i="1"/>
  <c r="U381" i="1"/>
  <c r="U385" i="1"/>
  <c r="U800" i="1"/>
  <c r="U337" i="1"/>
  <c r="U328" i="1"/>
  <c r="U952" i="1"/>
  <c r="U773" i="1"/>
  <c r="U966" i="1"/>
  <c r="U564" i="1"/>
  <c r="U377" i="1"/>
  <c r="U396" i="1"/>
  <c r="U847" i="1"/>
  <c r="U688" i="1"/>
  <c r="U561" i="1"/>
  <c r="U926" i="1"/>
  <c r="U714" i="1"/>
  <c r="U120" i="1"/>
  <c r="U582" i="1"/>
  <c r="U860" i="1"/>
  <c r="U130" i="1"/>
  <c r="U948" i="1"/>
  <c r="U867" i="1"/>
  <c r="U495" i="1"/>
  <c r="U259" i="1"/>
  <c r="U968" i="1"/>
  <c r="U553" i="1"/>
  <c r="U836" i="1"/>
  <c r="U777" i="1"/>
  <c r="U819" i="1"/>
  <c r="U91" i="1"/>
  <c r="U761" i="1"/>
  <c r="U275" i="1"/>
  <c r="U734" i="1"/>
  <c r="U354" i="1"/>
  <c r="U410" i="1"/>
  <c r="U873" i="1"/>
  <c r="U318" i="1"/>
  <c r="U175" i="1"/>
  <c r="U25" i="1"/>
  <c r="U251" i="1"/>
  <c r="U395" i="1"/>
  <c r="U29" i="1"/>
  <c r="U215" i="1"/>
  <c r="U766" i="1"/>
  <c r="U643" i="1"/>
  <c r="U224" i="1"/>
  <c r="U299" i="1"/>
  <c r="U330" i="1"/>
  <c r="U195" i="1"/>
  <c r="U881" i="1"/>
  <c r="U491" i="1"/>
  <c r="U12" i="1"/>
  <c r="U43" i="1"/>
  <c r="U76" i="1"/>
  <c r="U885" i="1"/>
  <c r="U852" i="1"/>
  <c r="U93" i="1"/>
  <c r="U234" i="1"/>
  <c r="U552" i="1"/>
  <c r="U645" i="1"/>
  <c r="U193" i="1"/>
  <c r="U49" i="1"/>
  <c r="U755" i="1"/>
  <c r="U706" i="1"/>
  <c r="U280" i="1"/>
  <c r="U370" i="1"/>
  <c r="U858" i="1"/>
  <c r="U930" i="1"/>
  <c r="U314" i="1"/>
  <c r="U212" i="1"/>
  <c r="U611" i="1"/>
  <c r="U951" i="1"/>
  <c r="U896" i="1"/>
  <c r="U738" i="1"/>
  <c r="U692" i="1"/>
  <c r="U728" i="1"/>
  <c r="U538" i="1"/>
  <c r="U316" i="1"/>
  <c r="U136" i="1"/>
  <c r="U729" i="1"/>
  <c r="U63" i="1"/>
  <c r="U441" i="1"/>
  <c r="U985" i="1"/>
  <c r="U776" i="1"/>
  <c r="U718" i="1"/>
  <c r="U168" i="1"/>
  <c r="U723" i="1"/>
  <c r="U648" i="1"/>
  <c r="U639" i="1"/>
  <c r="U698" i="1"/>
  <c r="U406" i="1"/>
  <c r="U304" i="1"/>
  <c r="U116" i="1"/>
  <c r="U917" i="1"/>
  <c r="U650" i="1"/>
  <c r="U90" i="1"/>
  <c r="U812" i="1"/>
  <c r="U566" i="1"/>
  <c r="U461" i="1"/>
  <c r="U218" i="1"/>
  <c r="U361" i="1"/>
  <c r="U628" i="1"/>
  <c r="U907" i="1"/>
  <c r="U818" i="1"/>
  <c r="U438" i="1"/>
  <c r="U196" i="1"/>
  <c r="U214" i="1"/>
  <c r="U846" i="1"/>
  <c r="U303" i="1"/>
  <c r="U250" i="1"/>
  <c r="U982" i="1"/>
  <c r="U388" i="1"/>
  <c r="U38" i="1"/>
  <c r="U923" i="1"/>
  <c r="U36" i="1"/>
  <c r="U19" i="1"/>
  <c r="U834" i="1"/>
  <c r="U418" i="1"/>
  <c r="U760" i="1"/>
  <c r="U447" i="1"/>
  <c r="U559" i="1"/>
  <c r="U683" i="1"/>
  <c r="U271" i="1"/>
  <c r="U608" i="1"/>
  <c r="U266" i="1"/>
  <c r="U503" i="1"/>
  <c r="U733" i="1"/>
  <c r="U882" i="1"/>
  <c r="U996" i="1"/>
  <c r="U479" i="1"/>
  <c r="U744" i="1"/>
  <c r="U42" i="1"/>
  <c r="U782" i="1"/>
  <c r="U957" i="1"/>
  <c r="U603" i="1"/>
  <c r="U591" i="1"/>
  <c r="U719" i="1"/>
  <c r="U737" i="1"/>
  <c r="U174" i="1"/>
  <c r="U444" i="1"/>
  <c r="U711" i="1"/>
  <c r="U360" i="1"/>
  <c r="U660" i="1"/>
  <c r="U189" i="1"/>
  <c r="U368" i="1"/>
  <c r="U906" i="1"/>
  <c r="U732" i="1"/>
  <c r="U81" i="1"/>
  <c r="U206" i="1"/>
  <c r="U884" i="1"/>
  <c r="U185" i="1"/>
  <c r="U397" i="1"/>
  <c r="U595" i="1"/>
  <c r="U808" i="1"/>
  <c r="U753" i="1"/>
  <c r="U707" i="1"/>
  <c r="U859" i="1"/>
  <c r="U745" i="1"/>
  <c r="U11" i="1"/>
  <c r="U562" i="1"/>
  <c r="U292" i="1"/>
  <c r="U129" i="1"/>
  <c r="U685" i="1"/>
  <c r="U492" i="1"/>
  <c r="U284" i="1"/>
  <c r="U66" i="1"/>
  <c r="U512" i="1"/>
  <c r="U298" i="1"/>
  <c r="U21" i="1"/>
  <c r="U179" i="1"/>
  <c r="U421" i="1"/>
  <c r="U790" i="1"/>
  <c r="U249" i="1"/>
  <c r="U68" i="1"/>
  <c r="U768" i="1"/>
  <c r="U483" i="1"/>
  <c r="U794" i="1"/>
  <c r="U481" i="1"/>
  <c r="U627" i="1"/>
  <c r="U922" i="1"/>
  <c r="U182" i="1"/>
  <c r="U694" i="1"/>
  <c r="U965" i="1"/>
  <c r="U771" i="1"/>
  <c r="U669" i="1"/>
  <c r="U82" i="1"/>
  <c r="U499" i="1"/>
  <c r="U317" i="1"/>
  <c r="U127" i="1"/>
  <c r="U435" i="1"/>
  <c r="U866" i="1"/>
  <c r="U366" i="1"/>
  <c r="U775" i="1"/>
  <c r="U678" i="1"/>
  <c r="U456" i="1"/>
  <c r="U78" i="1"/>
  <c r="U346" i="1"/>
  <c r="U265" i="1"/>
  <c r="U475" i="1"/>
  <c r="U99" i="1"/>
  <c r="U831" i="1"/>
  <c r="U950" i="1"/>
  <c r="U148" i="1"/>
  <c r="U223" i="1"/>
  <c r="U208" i="1"/>
  <c r="U641" i="1"/>
  <c r="U121" i="1"/>
  <c r="U888" i="1"/>
  <c r="U306" i="1"/>
  <c r="U823" i="1"/>
  <c r="U23" i="1"/>
  <c r="U668" i="1"/>
  <c r="U83" i="1"/>
  <c r="U199" i="1"/>
  <c r="U243" i="1"/>
  <c r="U632" i="1"/>
  <c r="U108" i="1"/>
  <c r="U278" i="1"/>
  <c r="U900" i="1"/>
  <c r="U204" i="1"/>
  <c r="U222" i="1"/>
  <c r="U216" i="1"/>
  <c r="U183" i="1"/>
  <c r="U31" i="1"/>
  <c r="U371" i="1"/>
  <c r="U964" i="1"/>
  <c r="U633" i="1"/>
  <c r="U928" i="1"/>
  <c r="U879" i="1"/>
  <c r="U94" i="1"/>
  <c r="U364" i="1"/>
  <c r="U887" i="1"/>
  <c r="U345" i="1"/>
  <c r="U848" i="1"/>
  <c r="U667" i="1"/>
  <c r="U274" i="1"/>
  <c r="U568" i="1"/>
  <c r="U817" i="1"/>
  <c r="U588" i="1"/>
  <c r="U50" i="1"/>
  <c r="U104" i="1"/>
  <c r="U725" i="1"/>
  <c r="U242" i="1"/>
  <c r="U411" i="1"/>
  <c r="U247" i="1"/>
  <c r="U74" i="1"/>
  <c r="U941" i="1"/>
  <c r="U331" i="1"/>
  <c r="U621" i="1"/>
  <c r="U176" i="1"/>
  <c r="U305" i="1"/>
  <c r="U540" i="1"/>
  <c r="U529" i="1"/>
  <c r="M19" i="2"/>
  <c r="U990" i="1"/>
  <c r="U830" i="1"/>
  <c r="U546" i="1"/>
  <c r="U765" i="1"/>
  <c r="U357" i="1"/>
  <c r="U960" i="1"/>
  <c r="U731" i="1"/>
  <c r="U880" i="1"/>
  <c r="U430" i="1"/>
  <c r="U655" i="1"/>
  <c r="U291" i="1"/>
  <c r="U914" i="1"/>
  <c r="U843" i="1"/>
  <c r="U79" i="1"/>
  <c r="U288" i="1"/>
  <c r="U809" i="1"/>
  <c r="U622" i="1"/>
  <c r="U672" i="1"/>
  <c r="U735" i="1"/>
  <c r="U200" i="1"/>
  <c r="U111" i="1"/>
  <c r="U140" i="1"/>
  <c r="U378" i="1"/>
  <c r="U47" i="1"/>
  <c r="U696" i="1"/>
  <c r="U748" i="1"/>
  <c r="U939" i="1"/>
  <c r="U832" i="1"/>
  <c r="U828" i="1"/>
  <c r="U597" i="1"/>
  <c r="U453" i="1"/>
  <c r="U594" i="1"/>
  <c r="U635" i="1"/>
  <c r="U634" i="1"/>
  <c r="U252" i="1"/>
  <c r="U58" i="1"/>
  <c r="U578" i="1"/>
  <c r="U671" i="1"/>
  <c r="U201" i="1"/>
  <c r="U369" i="1"/>
  <c r="U556" i="1"/>
  <c r="U770" i="1"/>
  <c r="U18" i="1"/>
  <c r="U97" i="1"/>
  <c r="U644" i="1"/>
  <c r="U139" i="1"/>
  <c r="Q19" i="2"/>
  <c r="U203" i="1"/>
  <c r="U239" i="1"/>
  <c r="U987" i="1"/>
  <c r="U146" i="1"/>
  <c r="U750" i="1"/>
  <c r="U821" i="1"/>
  <c r="U716" i="1"/>
  <c r="U943" i="1"/>
  <c r="U684" i="1"/>
  <c r="U295" i="1"/>
  <c r="U841" i="1"/>
  <c r="U61" i="1"/>
  <c r="U652" i="1"/>
  <c r="U260" i="1"/>
  <c r="U145" i="1"/>
  <c r="U246" i="1"/>
  <c r="U464" i="1"/>
  <c r="U505" i="1"/>
  <c r="U507" i="1"/>
  <c r="U1003" i="1"/>
  <c r="U949" i="1"/>
  <c r="U312" i="1"/>
  <c r="U788" i="1"/>
  <c r="U785" i="1"/>
  <c r="U19" i="2"/>
  <c r="U786" i="1"/>
  <c r="U493" i="1"/>
  <c r="U646" i="1"/>
  <c r="U458" i="1"/>
  <c r="U257" i="1"/>
  <c r="U620" i="1"/>
  <c r="U324" i="1"/>
  <c r="U883" i="1"/>
  <c r="U245" i="1"/>
  <c r="U936" i="1"/>
  <c r="U615" i="1"/>
  <c r="U893" i="1"/>
  <c r="U929" i="1"/>
  <c r="U263" i="1"/>
  <c r="U64" i="1"/>
  <c r="U422" i="1"/>
  <c r="U279" i="1"/>
  <c r="U115" i="1"/>
  <c r="U171" i="1"/>
  <c r="U661" i="1"/>
  <c r="U386" i="1"/>
  <c r="U376" i="1"/>
  <c r="U971" i="1"/>
  <c r="U372" i="1"/>
  <c r="U497" i="1"/>
  <c r="U338" i="1"/>
  <c r="U474" i="1"/>
  <c r="U17" i="1"/>
  <c r="U440" i="1"/>
  <c r="U466" i="1"/>
  <c r="U344" i="1"/>
  <c r="U135" i="1"/>
  <c r="U810" i="1"/>
  <c r="U55" i="1"/>
  <c r="U315" i="1"/>
  <c r="U356" i="1"/>
  <c r="U704" i="1"/>
  <c r="U412" i="1"/>
  <c r="U51" i="1"/>
  <c r="U813" i="1"/>
  <c r="U736" i="1"/>
  <c r="U979" i="1"/>
  <c r="U613" i="1"/>
  <c r="U238" i="1"/>
  <c r="U334" i="1"/>
  <c r="U584" i="1"/>
  <c r="U138" i="1"/>
  <c r="U551" i="1"/>
  <c r="U598" i="1"/>
  <c r="U712" i="1"/>
  <c r="S18" i="2"/>
  <c r="U724" i="1"/>
  <c r="U358" i="1"/>
  <c r="U177" i="1"/>
  <c r="U472" i="1"/>
  <c r="U155" i="1"/>
  <c r="U459" i="1"/>
  <c r="U496" i="1"/>
  <c r="U675" i="1"/>
  <c r="U820" i="1"/>
  <c r="U425" i="1"/>
  <c r="U709" i="1"/>
  <c r="U666" i="1"/>
  <c r="U921" i="1"/>
  <c r="U792" i="1"/>
  <c r="U268" i="1"/>
  <c r="U391" i="1"/>
  <c r="U35" i="1"/>
  <c r="U1000" i="1"/>
  <c r="U10" i="1"/>
  <c r="U837" i="1"/>
  <c r="U365" i="1"/>
  <c r="U449" i="1"/>
  <c r="U844" i="1"/>
  <c r="U389" i="1"/>
  <c r="U167" i="1"/>
  <c r="U710" i="1"/>
  <c r="U977" i="1"/>
  <c r="U911" i="1"/>
  <c r="U916" i="1"/>
  <c r="U557" i="1"/>
  <c r="U853" i="1"/>
  <c r="U570" i="1"/>
  <c r="U463" i="1"/>
  <c r="U541" i="1"/>
  <c r="U256" i="1"/>
  <c r="U41" i="1"/>
  <c r="U272" i="1"/>
  <c r="U889" i="1"/>
  <c r="U784" i="1"/>
  <c r="U285" i="1"/>
  <c r="U118" i="1"/>
  <c r="U988" i="1"/>
  <c r="U687" i="1"/>
  <c r="U833" i="1"/>
  <c r="U514" i="1"/>
  <c r="U439" i="1"/>
  <c r="U210" i="1"/>
  <c r="U419" i="1"/>
  <c r="U868" i="1"/>
  <c r="U301" i="1"/>
  <c r="U98" i="1"/>
  <c r="U910" i="1"/>
  <c r="U754" i="1"/>
  <c r="U592" i="1"/>
  <c r="U872" i="1"/>
  <c r="U269" i="1"/>
  <c r="U500" i="1"/>
  <c r="U535" i="1"/>
  <c r="U942" i="1"/>
  <c r="U170" i="1"/>
  <c r="U133" i="1"/>
  <c r="U308" i="1"/>
  <c r="U39" i="1"/>
  <c r="U75" i="1"/>
  <c r="U229" i="1"/>
  <c r="U490" i="1"/>
  <c r="U232" i="1"/>
  <c r="U342" i="1"/>
  <c r="U863" i="1"/>
  <c r="U689" i="1"/>
  <c r="U730" i="1"/>
  <c r="U934" i="1"/>
  <c r="U543" i="1"/>
  <c r="U60" i="1"/>
  <c r="U217" i="1"/>
  <c r="U65" i="1"/>
  <c r="U468" i="1"/>
  <c r="U636" i="1"/>
  <c r="U878" i="1"/>
  <c r="U400" i="1"/>
  <c r="U403" i="1"/>
  <c r="U424" i="1"/>
  <c r="U336" i="1"/>
  <c r="U382" i="1"/>
  <c r="U191" i="1"/>
  <c r="U374" i="1"/>
  <c r="U975" i="1"/>
  <c r="U307" i="1"/>
  <c r="U969" i="1"/>
  <c r="U5" i="1"/>
  <c r="U48" i="1"/>
  <c r="U601" i="1"/>
  <c r="U236" i="1"/>
  <c r="U827" i="1"/>
  <c r="U460" i="1"/>
  <c r="U618" i="1"/>
  <c r="U15" i="1"/>
  <c r="U680" i="1"/>
  <c r="U286" i="1"/>
  <c r="U478" i="1"/>
  <c r="U46" i="1"/>
  <c r="U749" i="1"/>
  <c r="U793" i="1"/>
  <c r="U674" i="1"/>
  <c r="U991" i="1"/>
  <c r="U727" i="1"/>
  <c r="U903" i="1"/>
  <c r="U451" i="1"/>
  <c r="U494" i="1"/>
  <c r="U77" i="1"/>
  <c r="U571" i="1"/>
  <c r="U919" i="1"/>
  <c r="U415" i="1"/>
  <c r="U984" i="1"/>
  <c r="U433" i="1"/>
  <c r="R19" i="2"/>
  <c r="U576" i="1"/>
  <c r="U864" i="1"/>
  <c r="U414" i="1"/>
  <c r="U838" i="1"/>
  <c r="U839" i="1"/>
  <c r="U465" i="1"/>
  <c r="U484" i="1"/>
  <c r="U281" i="1"/>
  <c r="U659" i="1"/>
  <c r="U350" i="1"/>
  <c r="U471" i="1"/>
  <c r="U653" i="1"/>
  <c r="U359" i="1"/>
  <c r="U695" i="1"/>
  <c r="U143" i="1"/>
  <c r="U555" i="1"/>
  <c r="U520" i="1"/>
  <c r="U703" i="1"/>
  <c r="U498" i="1"/>
  <c r="U486" i="1"/>
  <c r="U225" i="1"/>
  <c r="U612" i="1"/>
  <c r="U721" i="1"/>
  <c r="U276" i="1"/>
  <c r="U102" i="1"/>
  <c r="U310" i="1"/>
  <c r="U402" i="1"/>
  <c r="U517" i="1"/>
  <c r="U450" i="1"/>
  <c r="U563" i="1"/>
  <c r="U100" i="1"/>
  <c r="U287" i="1"/>
  <c r="U913" i="1"/>
  <c r="U302" i="1"/>
  <c r="C429" i="1" l="1"/>
  <c r="C892" i="1"/>
  <c r="C56" i="1"/>
  <c r="C409" i="1"/>
  <c r="C575" i="1"/>
  <c r="C617" i="1"/>
  <c r="C625" i="1"/>
  <c r="C379" i="1"/>
  <c r="C983" i="1"/>
  <c r="C640" i="1"/>
  <c r="C673" i="1"/>
  <c r="C508" i="1"/>
  <c r="C72" i="1"/>
  <c r="C522" i="1"/>
  <c r="C62" i="1"/>
  <c r="C967" i="1"/>
  <c r="C405" i="1"/>
  <c r="C912" i="1"/>
  <c r="C956" i="1"/>
  <c r="C560" i="1"/>
  <c r="C323" i="1"/>
  <c r="C413" i="1"/>
  <c r="C908" i="1"/>
  <c r="C432" i="1"/>
  <c r="C751" i="1"/>
  <c r="C783" i="1"/>
  <c r="C69" i="1"/>
  <c r="C890" i="1"/>
  <c r="C467" i="1"/>
  <c r="C28" i="1"/>
  <c r="C805" i="1"/>
  <c r="C22" i="1"/>
  <c r="C779" i="1"/>
  <c r="C26" i="1"/>
  <c r="C70" i="1"/>
  <c r="C599" i="1"/>
  <c r="C162" i="1"/>
  <c r="C147" i="1"/>
  <c r="C6" i="1"/>
  <c r="C974" i="1"/>
  <c r="C772" i="1"/>
  <c r="C92" i="1"/>
  <c r="C935" i="1"/>
  <c r="C764" i="1"/>
  <c r="C920" i="1"/>
  <c r="C390" i="1"/>
  <c r="C327" i="1"/>
  <c r="C523" i="1"/>
  <c r="C607" i="1"/>
  <c r="C375" i="1"/>
  <c r="C824" i="1"/>
  <c r="C88" i="1"/>
  <c r="C989" i="1"/>
  <c r="C209" i="1"/>
  <c r="C962" i="1"/>
  <c r="C211" i="1"/>
  <c r="C57" i="1"/>
  <c r="C630" i="1"/>
  <c r="C501" i="1"/>
  <c r="C141" i="1"/>
  <c r="C581" i="1"/>
  <c r="C462" i="1"/>
  <c r="C807" i="1"/>
  <c r="C341" i="1"/>
  <c r="C509" i="1"/>
  <c r="C994" i="1"/>
  <c r="C277" i="1"/>
  <c r="C258" i="1"/>
  <c r="C876" i="1"/>
  <c r="C938" i="1"/>
  <c r="C697" i="1"/>
  <c r="C629" i="1"/>
  <c r="C931" i="1"/>
  <c r="C270" i="1"/>
  <c r="C165" i="1"/>
  <c r="C414" i="1"/>
  <c r="C838" i="1"/>
  <c r="C563" i="1"/>
  <c r="C302" i="1"/>
  <c r="C913" i="1"/>
  <c r="C144" i="1"/>
  <c r="C335" i="1"/>
  <c r="C542" i="1"/>
  <c r="C152" i="1"/>
  <c r="C963" i="1"/>
  <c r="C651" i="1"/>
  <c r="C905" i="1"/>
  <c r="C186" i="1"/>
  <c r="C864" i="1"/>
  <c r="C724" i="1"/>
  <c r="C358" i="1"/>
  <c r="C839" i="1"/>
  <c r="C177" i="1"/>
  <c r="C550" i="1"/>
  <c r="C946" i="1"/>
  <c r="C255" i="1"/>
  <c r="C624" i="1"/>
  <c r="C865" i="1"/>
  <c r="C1002" i="1"/>
  <c r="C763" i="1"/>
  <c r="C380" i="1"/>
  <c r="C515" i="1"/>
  <c r="C44" i="1"/>
  <c r="C261" i="1"/>
  <c r="C125" i="1"/>
  <c r="C107" i="1"/>
  <c r="C547" i="1"/>
  <c r="C619" i="1"/>
  <c r="C604" i="1"/>
  <c r="C244" i="1"/>
  <c r="C1001" i="1"/>
  <c r="C739" i="1"/>
  <c r="C521" i="1"/>
  <c r="C431" i="1"/>
  <c r="C329" i="1"/>
  <c r="C901" i="1"/>
  <c r="C157" i="1"/>
  <c r="C654" i="1"/>
  <c r="C774" i="1"/>
  <c r="C1004" i="1"/>
  <c r="C296" i="1"/>
  <c r="C626" i="1"/>
  <c r="C814" i="1"/>
  <c r="C142" i="1"/>
  <c r="C585" i="1"/>
  <c r="C840" i="1"/>
  <c r="C273" i="1"/>
  <c r="C670" i="1"/>
  <c r="C487" i="1"/>
  <c r="C420" i="1"/>
  <c r="C539" i="1"/>
  <c r="C427" i="1"/>
  <c r="C254" i="1"/>
  <c r="C504" i="1"/>
  <c r="C762" i="1"/>
  <c r="C870" i="1"/>
  <c r="C417" i="1"/>
  <c r="C106" i="1"/>
  <c r="C861" i="1"/>
  <c r="C387" i="1"/>
  <c r="C241" i="1"/>
  <c r="C647" i="1"/>
  <c r="C656" i="1"/>
  <c r="C638" i="1"/>
  <c r="C248" i="1"/>
  <c r="C851" i="1"/>
  <c r="C699" i="1"/>
  <c r="C231" i="1"/>
  <c r="C16" i="1"/>
  <c r="C825" i="1"/>
  <c r="C747" i="1"/>
  <c r="C569" i="1"/>
  <c r="C398" i="1"/>
  <c r="C746" i="1"/>
  <c r="C264" i="1"/>
  <c r="C164" i="1"/>
  <c r="C726" i="1"/>
  <c r="C20" i="1"/>
  <c r="C801" i="1"/>
  <c r="C953" i="1"/>
  <c r="C549" i="1"/>
  <c r="C52" i="1"/>
  <c r="C53" i="1"/>
  <c r="C945" i="1"/>
  <c r="C869" i="1"/>
  <c r="C780" i="1"/>
  <c r="C886" i="1"/>
  <c r="C898" i="1"/>
  <c r="C932" i="1"/>
  <c r="C742" i="1"/>
  <c r="C213" i="1"/>
  <c r="C589" i="1"/>
  <c r="C519" i="1"/>
  <c r="C367" i="1"/>
  <c r="C103" i="1"/>
  <c r="C806" i="1"/>
  <c r="C902" i="1"/>
  <c r="C178" i="1"/>
  <c r="C448" i="1"/>
  <c r="C404" i="1"/>
  <c r="C184" i="1"/>
  <c r="C151" i="1"/>
  <c r="C829" i="1"/>
  <c r="C95" i="1"/>
  <c r="C874" i="1"/>
  <c r="C970" i="1"/>
  <c r="C355" i="1"/>
  <c r="C741" i="1"/>
  <c r="C119" i="1"/>
  <c r="C596" i="1"/>
  <c r="C476" i="1"/>
  <c r="C528" i="1"/>
  <c r="C558" i="1"/>
  <c r="C999" i="1"/>
  <c r="C681" i="1"/>
  <c r="C510" i="1"/>
  <c r="C796" i="1"/>
  <c r="C126" i="1"/>
  <c r="C343" i="1"/>
  <c r="C816" i="1"/>
  <c r="C33" i="1"/>
  <c r="C927" i="1"/>
  <c r="C565" i="1"/>
  <c r="C533" i="1"/>
  <c r="C947" i="1"/>
  <c r="C362" i="1"/>
  <c r="C616" i="1"/>
  <c r="C511" i="1"/>
  <c r="C24" i="1"/>
  <c r="C347" i="1"/>
  <c r="C172" i="1"/>
  <c r="C84" i="1"/>
  <c r="C89" i="1"/>
  <c r="C477" i="1"/>
  <c r="C235" i="1"/>
  <c r="C787" i="1"/>
  <c r="C955" i="1"/>
  <c r="C649" i="1"/>
  <c r="C978" i="1"/>
  <c r="C180" i="1"/>
  <c r="C30" i="1"/>
  <c r="C658" i="1"/>
  <c r="C855" i="1"/>
  <c r="C480" i="1"/>
  <c r="C600" i="1"/>
  <c r="C161" i="1"/>
  <c r="C586" i="1"/>
  <c r="C454" i="1"/>
  <c r="C997" i="1"/>
  <c r="C202" i="1"/>
  <c r="C524" i="1"/>
  <c r="C525" i="1"/>
  <c r="C875" i="1"/>
  <c r="C961" i="1"/>
  <c r="C708" i="1"/>
  <c r="C349" i="1"/>
  <c r="C198" i="1"/>
  <c r="C715" i="1"/>
  <c r="C573" i="1"/>
  <c r="C845" i="1"/>
  <c r="C752" i="1"/>
  <c r="C527" i="1"/>
  <c r="C757" i="1"/>
  <c r="C909" i="1"/>
  <c r="C717" i="1"/>
  <c r="C702" i="1"/>
  <c r="C682" i="1"/>
  <c r="C27" i="1"/>
  <c r="C426" i="1"/>
  <c r="C854" i="1"/>
  <c r="C443" i="1"/>
  <c r="C531" i="1"/>
  <c r="C423" i="1"/>
  <c r="C313" i="1"/>
  <c r="C548" i="1"/>
  <c r="C383" i="1"/>
  <c r="C904" i="1"/>
  <c r="C693" i="1"/>
  <c r="U550" i="1"/>
  <c r="U255" i="1"/>
  <c r="U865" i="1"/>
  <c r="U763" i="1"/>
  <c r="U515" i="1"/>
  <c r="U107" i="1"/>
  <c r="U619" i="1"/>
  <c r="U244" i="1"/>
  <c r="U739" i="1"/>
  <c r="U431" i="1"/>
  <c r="U901" i="1"/>
  <c r="U654" i="1"/>
  <c r="U1004" i="1"/>
  <c r="U626" i="1"/>
  <c r="U142" i="1"/>
  <c r="U840" i="1"/>
  <c r="U420" i="1"/>
  <c r="U95" i="1"/>
  <c r="U528" i="1"/>
  <c r="U525" i="1"/>
  <c r="U349" i="1"/>
  <c r="U845" i="1"/>
  <c r="U527" i="1"/>
  <c r="T15" i="2"/>
  <c r="R17" i="2"/>
  <c r="U16" i="2"/>
  <c r="L16" i="2"/>
  <c r="U277" i="1"/>
  <c r="U876" i="1"/>
  <c r="U697" i="1"/>
  <c r="U931" i="1"/>
  <c r="U165" i="1"/>
  <c r="U144" i="1"/>
  <c r="U946" i="1"/>
  <c r="U547" i="1"/>
  <c r="U427" i="1"/>
  <c r="U504" i="1"/>
  <c r="U870" i="1"/>
  <c r="U106" i="1"/>
  <c r="U387" i="1"/>
  <c r="U647" i="1"/>
  <c r="U638" i="1"/>
  <c r="U851" i="1"/>
  <c r="U231" i="1"/>
  <c r="U825" i="1"/>
  <c r="U569" i="1"/>
  <c r="U746" i="1"/>
  <c r="U164" i="1"/>
  <c r="U20" i="1"/>
  <c r="U953" i="1"/>
  <c r="U52" i="1"/>
  <c r="U945" i="1"/>
  <c r="U780" i="1"/>
  <c r="U898" i="1"/>
  <c r="U742" i="1"/>
  <c r="U589" i="1"/>
  <c r="U367" i="1"/>
  <c r="U806" i="1"/>
  <c r="U178" i="1"/>
  <c r="U404" i="1"/>
  <c r="U151" i="1"/>
  <c r="U970" i="1"/>
  <c r="U741" i="1"/>
  <c r="U596" i="1"/>
  <c r="U999" i="1"/>
  <c r="U510" i="1"/>
  <c r="U126" i="1"/>
  <c r="U816" i="1"/>
  <c r="U927" i="1"/>
  <c r="U533" i="1"/>
  <c r="U362" i="1"/>
  <c r="U511" i="1"/>
  <c r="U347" i="1"/>
  <c r="U84" i="1"/>
  <c r="U477" i="1"/>
  <c r="U787" i="1"/>
  <c r="U649" i="1"/>
  <c r="U180" i="1"/>
  <c r="U658" i="1"/>
  <c r="U480" i="1"/>
  <c r="U161" i="1"/>
  <c r="U454" i="1"/>
  <c r="U202" i="1"/>
  <c r="U961" i="1"/>
  <c r="U715" i="1"/>
  <c r="U909" i="1"/>
  <c r="U702" i="1"/>
  <c r="U27" i="1"/>
  <c r="U854" i="1"/>
  <c r="U531" i="1"/>
  <c r="U313" i="1"/>
  <c r="U383" i="1"/>
  <c r="U693" i="1"/>
  <c r="U938" i="1"/>
  <c r="U220" i="1"/>
  <c r="U542" i="1"/>
  <c r="U963" i="1"/>
  <c r="U905" i="1"/>
  <c r="U624" i="1"/>
  <c r="U1002" i="1"/>
  <c r="U380" i="1"/>
  <c r="U44" i="1"/>
  <c r="U125" i="1"/>
  <c r="U604" i="1"/>
  <c r="U1001" i="1"/>
  <c r="U521" i="1"/>
  <c r="U329" i="1"/>
  <c r="U157" i="1"/>
  <c r="U774" i="1"/>
  <c r="U296" i="1"/>
  <c r="U814" i="1"/>
  <c r="U585" i="1"/>
  <c r="U273" i="1"/>
  <c r="U487" i="1"/>
  <c r="U539" i="1"/>
  <c r="U861" i="1"/>
  <c r="U241" i="1"/>
  <c r="U801" i="1"/>
  <c r="U24" i="1"/>
  <c r="U172" i="1"/>
  <c r="U978" i="1"/>
  <c r="U752" i="1"/>
  <c r="U717" i="1"/>
  <c r="U258" i="1"/>
  <c r="U629" i="1"/>
  <c r="U270" i="1"/>
  <c r="U803" i="1"/>
  <c r="U335" i="1"/>
  <c r="U152" i="1"/>
  <c r="U651" i="1"/>
  <c r="U186" i="1"/>
  <c r="U623" i="1"/>
  <c r="U261" i="1"/>
  <c r="U670" i="1"/>
  <c r="U713" i="1"/>
  <c r="U254" i="1"/>
  <c r="U762" i="1"/>
  <c r="U417" i="1"/>
  <c r="U656" i="1"/>
  <c r="U248" i="1"/>
  <c r="U699" i="1"/>
  <c r="U16" i="1"/>
  <c r="U747" i="1"/>
  <c r="U398" i="1"/>
  <c r="U264" i="1"/>
  <c r="U726" i="1"/>
  <c r="U549" i="1"/>
  <c r="U53" i="1"/>
  <c r="U869" i="1"/>
  <c r="U886" i="1"/>
  <c r="U932" i="1"/>
  <c r="U213" i="1"/>
  <c r="U519" i="1"/>
  <c r="U103" i="1"/>
  <c r="U902" i="1"/>
  <c r="U448" i="1"/>
  <c r="U184" i="1"/>
  <c r="U829" i="1"/>
  <c r="U874" i="1"/>
  <c r="U355" i="1"/>
  <c r="U119" i="1"/>
  <c r="U476" i="1"/>
  <c r="U558" i="1"/>
  <c r="U681" i="1"/>
  <c r="U796" i="1"/>
  <c r="U343" i="1"/>
  <c r="U33" i="1"/>
  <c r="U565" i="1"/>
  <c r="U947" i="1"/>
  <c r="U616" i="1"/>
  <c r="U89" i="1"/>
  <c r="U235" i="1"/>
  <c r="U955" i="1"/>
  <c r="U30" i="1"/>
  <c r="U855" i="1"/>
  <c r="U600" i="1"/>
  <c r="U586" i="1"/>
  <c r="U997" i="1"/>
  <c r="U524" i="1"/>
  <c r="U875" i="1"/>
  <c r="U708" i="1"/>
  <c r="U198" i="1"/>
  <c r="U573" i="1"/>
  <c r="U757" i="1"/>
  <c r="U682" i="1"/>
  <c r="U426" i="1"/>
  <c r="U443" i="1"/>
  <c r="U423" i="1"/>
  <c r="U548" i="1"/>
  <c r="U904" i="1"/>
  <c r="O17" i="2"/>
  <c r="U17" i="2"/>
  <c r="M16" i="2"/>
  <c r="N17" i="2"/>
  <c r="R15" i="2"/>
  <c r="R16" i="2"/>
  <c r="V15" i="2"/>
  <c r="Q16" i="2"/>
  <c r="U15" i="2"/>
  <c r="Q15" i="2"/>
  <c r="S17" i="2"/>
  <c r="P15" i="2"/>
  <c r="P16" i="2"/>
  <c r="O16" i="2"/>
  <c r="O15" i="2"/>
  <c r="N15" i="2"/>
  <c r="M15" i="2"/>
  <c r="M17" i="2"/>
  <c r="L15" i="2"/>
  <c r="Q17" i="2"/>
  <c r="N16" i="2"/>
  <c r="S15" i="2"/>
  <c r="P17" i="2"/>
  <c r="T16" i="2"/>
  <c r="L17" i="2"/>
  <c r="S16" i="2"/>
  <c r="T17" i="2"/>
  <c r="B853" i="1" l="1"/>
  <c r="X853" i="1" s="1"/>
  <c r="B1005" i="1"/>
  <c r="B649" i="1"/>
  <c r="X649" i="1" s="1"/>
  <c r="B945" i="1"/>
  <c r="B227" i="1"/>
  <c r="B609" i="1"/>
  <c r="B496" i="1"/>
  <c r="B812" i="1"/>
  <c r="B373" i="1"/>
  <c r="B38" i="1"/>
  <c r="B281" i="1"/>
  <c r="B45" i="1"/>
  <c r="B621" i="1"/>
  <c r="B195" i="1"/>
  <c r="B782" i="1"/>
  <c r="B966" i="1"/>
  <c r="B430" i="1"/>
  <c r="B590" i="1"/>
  <c r="B487" i="1"/>
  <c r="B312" i="1"/>
  <c r="B54" i="1"/>
  <c r="B4" i="1"/>
  <c r="B256" i="1"/>
  <c r="B707" i="1"/>
  <c r="B593" i="1"/>
  <c r="X593" i="1" s="1"/>
  <c r="B762" i="1"/>
  <c r="B595" i="1"/>
  <c r="B916" i="1"/>
  <c r="B789" i="1"/>
  <c r="B670" i="1"/>
  <c r="B11" i="1"/>
  <c r="B896" i="1"/>
  <c r="B284" i="1"/>
  <c r="B976" i="1"/>
  <c r="B758" i="1"/>
  <c r="B744" i="1"/>
  <c r="B207" i="1"/>
  <c r="B693" i="1"/>
  <c r="B337" i="1"/>
  <c r="B669" i="1"/>
  <c r="B774" i="1"/>
  <c r="B458" i="1"/>
  <c r="B434" i="1"/>
  <c r="X434" i="1" s="1"/>
  <c r="B313" i="1"/>
  <c r="B854" i="1"/>
  <c r="B961" i="1"/>
  <c r="B658" i="1"/>
  <c r="B884" i="1"/>
  <c r="B746" i="1"/>
  <c r="B825" i="1"/>
  <c r="B515" i="1"/>
  <c r="B335" i="1"/>
  <c r="B563" i="1"/>
  <c r="B270" i="1"/>
  <c r="B783" i="1"/>
  <c r="B912" i="1"/>
  <c r="X912" i="1" s="1"/>
  <c r="B640" i="1"/>
  <c r="X640" i="1" s="1"/>
  <c r="B617" i="1"/>
  <c r="B719" i="1"/>
  <c r="B237" i="1"/>
  <c r="B245" i="1"/>
  <c r="B172" i="1"/>
  <c r="B340" i="1"/>
  <c r="B242" i="1"/>
  <c r="B802" i="1"/>
  <c r="X802" i="1" s="1"/>
  <c r="B485" i="1"/>
  <c r="B92" i="1"/>
  <c r="B683" i="1"/>
  <c r="B629" i="1"/>
  <c r="X629" i="1" s="1"/>
  <c r="B519" i="1"/>
  <c r="B360" i="1"/>
  <c r="B667" i="1"/>
  <c r="B585" i="1"/>
  <c r="B194" i="1"/>
  <c r="B624" i="1"/>
  <c r="X624" i="1" s="1"/>
  <c r="B735" i="1"/>
  <c r="B968" i="1"/>
  <c r="B274" i="1"/>
  <c r="X274" i="1" s="1"/>
  <c r="B715" i="1"/>
  <c r="B477" i="1"/>
  <c r="B927" i="1"/>
  <c r="B596" i="1"/>
  <c r="B151" i="1"/>
  <c r="X151" i="1" s="1"/>
  <c r="B780" i="1"/>
  <c r="B851" i="1"/>
  <c r="B106" i="1"/>
  <c r="B626" i="1"/>
  <c r="B244" i="1"/>
  <c r="B724" i="1"/>
  <c r="B994" i="1"/>
  <c r="B630" i="1"/>
  <c r="B147" i="1"/>
  <c r="X147" i="1" s="1"/>
  <c r="B28" i="1"/>
  <c r="B716" i="1"/>
  <c r="B21" i="1"/>
  <c r="B898" i="1"/>
  <c r="B656" i="1"/>
  <c r="B66" i="1"/>
  <c r="B409" i="1"/>
  <c r="B772" i="1"/>
  <c r="B220" i="1"/>
  <c r="B870" i="1"/>
  <c r="B249" i="1"/>
  <c r="B987" i="1"/>
  <c r="B40" i="1"/>
  <c r="B586" i="1"/>
  <c r="B339" i="1"/>
  <c r="X339" i="1" s="1"/>
  <c r="B435" i="1"/>
  <c r="X435" i="1" s="1"/>
  <c r="B88" i="1"/>
  <c r="B559" i="1"/>
  <c r="X559" i="1" s="1"/>
  <c r="B696" i="1"/>
  <c r="B18" i="1"/>
  <c r="B76" i="1"/>
  <c r="B324" i="1"/>
  <c r="B913" i="1"/>
  <c r="B155" i="1"/>
  <c r="B804" i="1"/>
  <c r="B665" i="1"/>
  <c r="B363" i="1"/>
  <c r="X363" i="1" s="1"/>
  <c r="B351" i="1"/>
  <c r="X351" i="1" s="1"/>
  <c r="B150" i="1"/>
  <c r="X150" i="1" s="1"/>
  <c r="B418" i="1"/>
  <c r="B954" i="1"/>
  <c r="B996" i="1"/>
  <c r="X996" i="1" s="1"/>
  <c r="B160" i="1"/>
  <c r="B922" i="1"/>
  <c r="B47" i="1"/>
  <c r="B575" i="1"/>
  <c r="B467" i="1"/>
  <c r="B501" i="1"/>
  <c r="B445" i="1"/>
  <c r="X445" i="1" s="1"/>
  <c r="B426" i="1"/>
  <c r="X426" i="1" s="1"/>
  <c r="B109" i="1"/>
  <c r="B372" i="1"/>
  <c r="B191" i="1"/>
  <c r="B614" i="1"/>
  <c r="B962" i="1"/>
  <c r="B921" i="1"/>
  <c r="B267" i="1"/>
  <c r="B983" i="1"/>
  <c r="B80" i="1"/>
  <c r="B868" i="1"/>
  <c r="B755" i="1"/>
  <c r="B65" i="1"/>
  <c r="B319" i="1"/>
  <c r="B645" i="1"/>
  <c r="B897" i="1"/>
  <c r="X897" i="1" s="1"/>
  <c r="B639" i="1"/>
  <c r="X639" i="1" s="1"/>
  <c r="B704" i="1"/>
  <c r="B995" i="1"/>
  <c r="X995" i="1" s="1"/>
  <c r="B22" i="1"/>
  <c r="B406" i="1"/>
  <c r="B702" i="1"/>
  <c r="B202" i="1"/>
  <c r="B362" i="1"/>
  <c r="B999" i="1"/>
  <c r="B178" i="1"/>
  <c r="X178" i="1" s="1"/>
  <c r="B742" i="1"/>
  <c r="B5" i="1"/>
  <c r="B835" i="1"/>
  <c r="X835" i="1" s="1"/>
  <c r="B250" i="1"/>
  <c r="B740" i="1"/>
  <c r="X740" i="1" s="1"/>
  <c r="B919" i="1"/>
  <c r="B978" i="1"/>
  <c r="B488" i="1"/>
  <c r="B101" i="1"/>
  <c r="B378" i="1"/>
  <c r="X378" i="1" s="1"/>
  <c r="B521" i="1"/>
  <c r="B361" i="1"/>
  <c r="B796" i="1"/>
  <c r="B831" i="1"/>
  <c r="B889" i="1"/>
  <c r="B863" i="1"/>
  <c r="B950" i="1"/>
  <c r="B662" i="1"/>
  <c r="B860" i="1"/>
  <c r="B32" i="1"/>
  <c r="B926" i="1"/>
  <c r="X926" i="1" s="1"/>
  <c r="B233" i="1"/>
  <c r="X233" i="1" s="1"/>
  <c r="B303" i="1"/>
  <c r="B565" i="1"/>
  <c r="X565" i="1" s="1"/>
  <c r="B55" i="1"/>
  <c r="B419" i="1"/>
  <c r="B642" i="1"/>
  <c r="B832" i="1"/>
  <c r="X832" i="1" s="1"/>
  <c r="B234" i="1"/>
  <c r="B1004" i="1"/>
  <c r="B806" i="1"/>
  <c r="B184" i="1"/>
  <c r="B289" i="1"/>
  <c r="B479" i="1"/>
  <c r="B808" i="1"/>
  <c r="B15" i="1"/>
  <c r="B616" i="1"/>
  <c r="B355" i="1"/>
  <c r="B136" i="1"/>
  <c r="B16" i="1"/>
  <c r="B518" i="1"/>
  <c r="B336" i="1"/>
  <c r="X336" i="1" s="1"/>
  <c r="B226" i="1"/>
  <c r="B505" i="1"/>
  <c r="B489" i="1"/>
  <c r="X489" i="1" s="1"/>
  <c r="B294" i="1"/>
  <c r="X294" i="1" s="1"/>
  <c r="B974" i="1"/>
  <c r="B454" i="1"/>
  <c r="B584" i="1"/>
  <c r="B964" i="1"/>
  <c r="B141" i="1"/>
  <c r="B685" i="1"/>
  <c r="B156" i="1"/>
  <c r="B53" i="1"/>
  <c r="B661" i="1"/>
  <c r="B759" i="1"/>
  <c r="B231" i="1"/>
  <c r="B631" i="1"/>
  <c r="X631" i="1" s="1"/>
  <c r="B204" i="1"/>
  <c r="X204" i="1" s="1"/>
  <c r="B262" i="1"/>
  <c r="B881" i="1"/>
  <c r="B507" i="1"/>
  <c r="B739" i="1"/>
  <c r="B269" i="1"/>
  <c r="B908" i="1"/>
  <c r="B12" i="1"/>
  <c r="B845" i="1"/>
  <c r="B829" i="1"/>
  <c r="X829" i="1" s="1"/>
  <c r="B164" i="1"/>
  <c r="B666" i="1"/>
  <c r="B468" i="1"/>
  <c r="B904" i="1"/>
  <c r="B368" i="1"/>
  <c r="X368" i="1" s="1"/>
  <c r="B879" i="1"/>
  <c r="B770" i="1"/>
  <c r="B712" i="1"/>
  <c r="B35" i="1"/>
  <c r="B328" i="1"/>
  <c r="B292" i="1"/>
  <c r="B408" i="1"/>
  <c r="B541" i="1"/>
  <c r="B57" i="1"/>
  <c r="B967" i="1"/>
  <c r="X967" i="1" s="1"/>
  <c r="B211" i="1"/>
  <c r="B791" i="1"/>
  <c r="B121" i="1"/>
  <c r="X121" i="1" s="1"/>
  <c r="B528" i="1"/>
  <c r="B779" i="1"/>
  <c r="B652" i="1"/>
  <c r="B714" i="1"/>
  <c r="X714" i="1" s="1"/>
  <c r="B757" i="1"/>
  <c r="B395" i="1"/>
  <c r="B39" i="1"/>
  <c r="B942" i="1"/>
  <c r="X942" i="1" s="1"/>
  <c r="B120" i="1"/>
  <c r="X120" i="1" s="1"/>
  <c r="B839" i="1"/>
  <c r="X839" i="1" s="1"/>
  <c r="B272" i="1"/>
  <c r="X272" i="1" s="1"/>
  <c r="B84" i="1"/>
  <c r="B993" i="1"/>
  <c r="B132" i="1"/>
  <c r="B134" i="1"/>
  <c r="B371" i="1"/>
  <c r="B603" i="1"/>
  <c r="B320" i="1"/>
  <c r="X320" i="1" s="1"/>
  <c r="B792" i="1"/>
  <c r="X792" i="1" s="1"/>
  <c r="B506" i="1"/>
  <c r="B416" i="1"/>
  <c r="B613" i="1"/>
  <c r="B848" i="1"/>
  <c r="B713" i="1"/>
  <c r="B604" i="1"/>
  <c r="B573" i="1"/>
  <c r="B544" i="1"/>
  <c r="X544" i="1" s="1"/>
  <c r="B316" i="1"/>
  <c r="X316" i="1" s="1"/>
  <c r="B723" i="1"/>
  <c r="B388" i="1"/>
  <c r="B469" i="1"/>
  <c r="B844" i="1"/>
  <c r="B517" i="1"/>
  <c r="B953" i="1"/>
  <c r="B678" i="1"/>
  <c r="B917" i="1"/>
  <c r="X917" i="1" s="1"/>
  <c r="B192" i="1"/>
  <c r="B315" i="1"/>
  <c r="X315" i="1" s="1"/>
  <c r="B906" i="1"/>
  <c r="B10" i="1"/>
  <c r="B965" i="1"/>
  <c r="B404" i="1"/>
  <c r="B296" i="1"/>
  <c r="B402" i="1"/>
  <c r="B260" i="1"/>
  <c r="B849" i="1"/>
  <c r="B407" i="1"/>
  <c r="B872" i="1"/>
  <c r="B513" i="1"/>
  <c r="B257" i="1"/>
  <c r="B668" i="1"/>
  <c r="B162" i="1"/>
  <c r="B539" i="1"/>
  <c r="B383" i="1"/>
  <c r="B277" i="1"/>
  <c r="B89" i="1"/>
  <c r="B893" i="1"/>
  <c r="B398" i="1"/>
  <c r="B306" i="1"/>
  <c r="B697" i="1"/>
  <c r="B643" i="1"/>
  <c r="B763" i="1"/>
  <c r="B246" i="1"/>
  <c r="B208" i="1"/>
  <c r="B680" i="1"/>
  <c r="B216" i="1"/>
  <c r="B891" i="1"/>
  <c r="B554" i="1"/>
  <c r="B672" i="1"/>
  <c r="B176" i="1"/>
  <c r="B102" i="1"/>
  <c r="B455" i="1"/>
  <c r="B264" i="1"/>
  <c r="B673" i="1"/>
  <c r="B751" i="1"/>
  <c r="B119" i="1"/>
  <c r="X119" i="1" s="1"/>
  <c r="B75" i="1"/>
  <c r="B29" i="1"/>
  <c r="B798" i="1"/>
  <c r="X798" i="1" s="1"/>
  <c r="B81" i="1"/>
  <c r="B61" i="1"/>
  <c r="B414" i="1"/>
  <c r="B577" i="1"/>
  <c r="B338" i="1"/>
  <c r="B308" i="1"/>
  <c r="B535" i="1"/>
  <c r="B177" i="1"/>
  <c r="B391" i="1"/>
  <c r="B17" i="1"/>
  <c r="B309" i="1"/>
  <c r="X309" i="1" s="1"/>
  <c r="B679" i="1"/>
  <c r="B981" i="1"/>
  <c r="B641" i="1"/>
  <c r="X641" i="1" s="1"/>
  <c r="B1002" i="1"/>
  <c r="B766" i="1"/>
  <c r="B170" i="1"/>
  <c r="B753" i="1"/>
  <c r="B918" i="1"/>
  <c r="B259" i="1"/>
  <c r="B591" i="1"/>
  <c r="B574" i="1"/>
  <c r="B8" i="1"/>
  <c r="B997" i="1"/>
  <c r="B37" i="1"/>
  <c r="B448" i="1"/>
  <c r="B638" i="1"/>
  <c r="X638" i="1" s="1"/>
  <c r="B607" i="1"/>
  <c r="B809" i="1"/>
  <c r="B503" i="1"/>
  <c r="B230" i="1"/>
  <c r="B318" i="1"/>
  <c r="X318" i="1" s="1"/>
  <c r="B815" i="1"/>
  <c r="B537" i="1"/>
  <c r="B894" i="1"/>
  <c r="B730" i="1"/>
  <c r="B986" i="1"/>
  <c r="X986" i="1" s="1"/>
  <c r="B558" i="1"/>
  <c r="X558" i="1" s="1"/>
  <c r="B947" i="1"/>
  <c r="B752" i="1"/>
  <c r="X752" i="1" s="1"/>
  <c r="B123" i="1"/>
  <c r="X123" i="1" s="1"/>
  <c r="B278" i="1"/>
  <c r="B777" i="1"/>
  <c r="B862" i="1"/>
  <c r="B369" i="1"/>
  <c r="B399" i="1"/>
  <c r="B473" i="1"/>
  <c r="B551" i="1"/>
  <c r="B914" i="1"/>
  <c r="B7" i="1"/>
  <c r="B159" i="1"/>
  <c r="B549" i="1"/>
  <c r="B828" i="1"/>
  <c r="B787" i="1"/>
  <c r="B874" i="1"/>
  <c r="X874" i="1" s="1"/>
  <c r="B747" i="1"/>
  <c r="X747" i="1" s="1"/>
  <c r="B920" i="1"/>
  <c r="B858" i="1"/>
  <c r="X858" i="1" s="1"/>
  <c r="B955" i="1"/>
  <c r="B692" i="1"/>
  <c r="B286" i="1"/>
  <c r="B310" i="1"/>
  <c r="X310" i="1" s="1"/>
  <c r="B397" i="1"/>
  <c r="B542" i="1"/>
  <c r="B816" i="1"/>
  <c r="B689" i="1"/>
  <c r="B185" i="1"/>
  <c r="B265" i="1"/>
  <c r="B482" i="1"/>
  <c r="B131" i="1"/>
  <c r="X131" i="1" s="1"/>
  <c r="B655" i="1"/>
  <c r="B152" i="1"/>
  <c r="X152" i="1" s="1"/>
  <c r="B797" i="1"/>
  <c r="B1001" i="1"/>
  <c r="B387" i="1"/>
  <c r="B103" i="1"/>
  <c r="B70" i="1"/>
  <c r="B255" i="1"/>
  <c r="B241" i="1"/>
  <c r="B540" i="1"/>
  <c r="B472" i="1"/>
  <c r="B821" i="1"/>
  <c r="X821" i="1" s="1"/>
  <c r="B33" i="1"/>
  <c r="B424" i="1"/>
  <c r="B903" i="1"/>
  <c r="B243" i="1"/>
  <c r="B217" i="1"/>
  <c r="B154" i="1"/>
  <c r="X154" i="1" s="1"/>
  <c r="B761" i="1"/>
  <c r="B963" i="1"/>
  <c r="B417" i="1"/>
  <c r="B198" i="1"/>
  <c r="B648" i="1"/>
  <c r="B644" i="1"/>
  <c r="X644" i="1" s="1"/>
  <c r="B722" i="1"/>
  <c r="X722" i="1" s="1"/>
  <c r="B377" i="1"/>
  <c r="X377" i="1" s="1"/>
  <c r="B492" i="1"/>
  <c r="B341" i="1"/>
  <c r="X341" i="1" s="1"/>
  <c r="B77" i="1"/>
  <c r="B480" i="1"/>
  <c r="B464" i="1"/>
  <c r="B572" i="1"/>
  <c r="B329" i="1"/>
  <c r="B263" i="1"/>
  <c r="X263" i="1" s="1"/>
  <c r="B890" i="1"/>
  <c r="B531" i="1"/>
  <c r="B59" i="1"/>
  <c r="B446" i="1"/>
  <c r="X446" i="1" s="1"/>
  <c r="B466" i="1"/>
  <c r="B538" i="1"/>
  <c r="B46" i="1"/>
  <c r="B852" i="1"/>
  <c r="B650" i="1"/>
  <c r="B937" i="1"/>
  <c r="X937" i="1" s="1"/>
  <c r="B333" i="1"/>
  <c r="B552" i="1"/>
  <c r="X552" i="1" s="1"/>
  <c r="B122" i="1"/>
  <c r="X122" i="1" s="1"/>
  <c r="B861" i="1"/>
  <c r="X861" i="1" s="1"/>
  <c r="B710" i="1"/>
  <c r="B93" i="1"/>
  <c r="B502" i="1"/>
  <c r="B436" i="1"/>
  <c r="B108" i="1"/>
  <c r="B578" i="1"/>
  <c r="B936" i="1"/>
  <c r="B606" i="1"/>
  <c r="B236" i="1"/>
  <c r="X236" i="1" s="1"/>
  <c r="B384" i="1"/>
  <c r="B379" i="1"/>
  <c r="B392" i="1"/>
  <c r="B366" i="1"/>
  <c r="B353" i="1"/>
  <c r="B344" i="1"/>
  <c r="B222" i="1"/>
  <c r="X222" i="1" s="1"/>
  <c r="B389" i="1"/>
  <c r="B58" i="1"/>
  <c r="B205" i="1"/>
  <c r="B933" i="1"/>
  <c r="B352" i="1"/>
  <c r="B706" i="1"/>
  <c r="B42" i="1"/>
  <c r="B817" i="1"/>
  <c r="B533" i="1"/>
  <c r="B956" i="1"/>
  <c r="X956" i="1" s="1"/>
  <c r="B148" i="1"/>
  <c r="X148" i="1" s="1"/>
  <c r="B98" i="1"/>
  <c r="B500" i="1"/>
  <c r="B869" i="1"/>
  <c r="B225" i="1"/>
  <c r="B928" i="1"/>
  <c r="B892" i="1"/>
  <c r="B690" i="1"/>
  <c r="B694" i="1"/>
  <c r="B235" i="1"/>
  <c r="B691" i="1"/>
  <c r="B681" i="1"/>
  <c r="B428" i="1"/>
  <c r="B525" i="1"/>
  <c r="B140" i="1"/>
  <c r="B332" i="1"/>
  <c r="X332" i="1" s="1"/>
  <c r="B87" i="1"/>
  <c r="B847" i="1"/>
  <c r="B842" i="1"/>
  <c r="X842" i="1" s="1"/>
  <c r="B63" i="1"/>
  <c r="B169" i="1"/>
  <c r="B924" i="1"/>
  <c r="B474" i="1"/>
  <c r="B342" i="1"/>
  <c r="B297" i="1"/>
  <c r="X297" i="1" s="1"/>
  <c r="B494" i="1"/>
  <c r="B628" i="1"/>
  <c r="B909" i="1"/>
  <c r="X909" i="1" s="1"/>
  <c r="B50" i="1"/>
  <c r="B25" i="1"/>
  <c r="B124" i="1"/>
  <c r="B750" i="1"/>
  <c r="B465" i="1"/>
  <c r="X465" i="1" s="1"/>
  <c r="B105" i="1"/>
  <c r="B210" i="1"/>
  <c r="B326" i="1"/>
  <c r="B598" i="1"/>
  <c r="B801" i="1"/>
  <c r="X801" i="1" s="1"/>
  <c r="B818" i="1"/>
  <c r="B699" i="1"/>
  <c r="B717" i="1"/>
  <c r="B305" i="1"/>
  <c r="B579" i="1"/>
  <c r="B589" i="1"/>
  <c r="B165" i="1"/>
  <c r="B866" i="1"/>
  <c r="B749" i="1"/>
  <c r="B608" i="1"/>
  <c r="B988" i="1"/>
  <c r="X988" i="1" s="1"/>
  <c r="B637" i="1"/>
  <c r="B990" i="1"/>
  <c r="B557" i="1"/>
  <c r="X557" i="1" s="1"/>
  <c r="B127" i="1"/>
  <c r="B824" i="1"/>
  <c r="B588" i="1"/>
  <c r="B187" i="1"/>
  <c r="B359" i="1"/>
  <c r="B837" i="1"/>
  <c r="X837" i="1" s="1"/>
  <c r="B452" i="1"/>
  <c r="B276" i="1"/>
  <c r="B422" i="1"/>
  <c r="B731" i="1"/>
  <c r="X731" i="1" s="1"/>
  <c r="B957" i="1"/>
  <c r="X957" i="1" s="1"/>
  <c r="B737" i="1"/>
  <c r="B71" i="1"/>
  <c r="B618" i="1"/>
  <c r="B432" i="1"/>
  <c r="B62" i="1"/>
  <c r="B282" i="1"/>
  <c r="B795" i="1"/>
  <c r="B385" i="1"/>
  <c r="B149" i="1"/>
  <c r="B74" i="1"/>
  <c r="B726" i="1"/>
  <c r="B636" i="1"/>
  <c r="X636" i="1" s="1"/>
  <c r="B675" i="1"/>
  <c r="B883" i="1"/>
  <c r="B633" i="1"/>
  <c r="B619" i="1"/>
  <c r="B186" i="1"/>
  <c r="B738" i="1"/>
  <c r="B461" i="1"/>
  <c r="B48" i="1"/>
  <c r="B100" i="1"/>
  <c r="B592" i="1"/>
  <c r="B493" i="1"/>
  <c r="B228" i="1"/>
  <c r="B433" i="1"/>
  <c r="B19" i="1"/>
  <c r="B443" i="1"/>
  <c r="B196" i="1"/>
  <c r="X196" i="1" s="1"/>
  <c r="B915" i="1"/>
  <c r="X915" i="1" s="1"/>
  <c r="B605" i="1"/>
  <c r="B663" i="1"/>
  <c r="B776" i="1"/>
  <c r="B252" i="1"/>
  <c r="B331" i="1"/>
  <c r="X331" i="1" s="1"/>
  <c r="B508" i="1"/>
  <c r="B688" i="1"/>
  <c r="B288" i="1"/>
  <c r="X288" i="1" s="1"/>
  <c r="B60" i="1"/>
  <c r="B526" i="1"/>
  <c r="B969" i="1"/>
  <c r="X969" i="1" s="1"/>
  <c r="B975" i="1"/>
  <c r="B676" i="1"/>
  <c r="B285" i="1"/>
  <c r="B571" i="1"/>
  <c r="B741" i="1"/>
  <c r="X741" i="1" s="1"/>
  <c r="B283" i="1"/>
  <c r="X283" i="1" s="1"/>
  <c r="B566" i="1"/>
  <c r="B720" i="1"/>
  <c r="X720" i="1" s="1"/>
  <c r="B736" i="1"/>
  <c r="B410" i="1"/>
  <c r="B311" i="1"/>
  <c r="B611" i="1"/>
  <c r="B814" i="1"/>
  <c r="B979" i="1"/>
  <c r="B118" i="1"/>
  <c r="X118" i="1" s="1"/>
  <c r="B873" i="1"/>
  <c r="B547" i="1"/>
  <c r="X547" i="1" s="1"/>
  <c r="B144" i="1"/>
  <c r="B939" i="1"/>
  <c r="B110" i="1"/>
  <c r="B157" i="1"/>
  <c r="B380" i="1"/>
  <c r="B97" i="1"/>
  <c r="B511" i="1"/>
  <c r="B871" i="1"/>
  <c r="B705" i="1"/>
  <c r="B471" i="1"/>
  <c r="B980" i="1"/>
  <c r="B290" i="1"/>
  <c r="X290" i="1" s="1"/>
  <c r="B973" i="1"/>
  <c r="B182" i="1"/>
  <c r="B72" i="1"/>
  <c r="B671" i="1"/>
  <c r="B427" i="1"/>
  <c r="X427" i="1" s="1"/>
  <c r="B438" i="1"/>
  <c r="B478" i="1"/>
  <c r="B95" i="1"/>
  <c r="B674" i="1"/>
  <c r="B876" i="1"/>
  <c r="B94" i="1"/>
  <c r="B442" i="1"/>
  <c r="X442" i="1" s="1"/>
  <c r="B646" i="1"/>
  <c r="B587" i="1"/>
  <c r="B382" i="1"/>
  <c r="B129" i="1"/>
  <c r="X129" i="1" s="1"/>
  <c r="B304" i="1"/>
  <c r="B625" i="1"/>
  <c r="B145" i="1"/>
  <c r="X145" i="1" s="1"/>
  <c r="B135" i="1"/>
  <c r="B612" i="1"/>
  <c r="X612" i="1" s="1"/>
  <c r="B721" i="1"/>
  <c r="B343" i="1"/>
  <c r="B594" i="1"/>
  <c r="X594" i="1" s="1"/>
  <c r="B299" i="1"/>
  <c r="B929" i="1"/>
  <c r="B700" i="1"/>
  <c r="B364" i="1"/>
  <c r="B583" i="1"/>
  <c r="B183" i="1"/>
  <c r="B888" i="1"/>
  <c r="X888" i="1" s="1"/>
  <c r="B711" i="1"/>
  <c r="B193" i="1"/>
  <c r="B901" i="1"/>
  <c r="B56" i="1"/>
  <c r="B460" i="1"/>
  <c r="B923" i="1"/>
  <c r="B536" i="1"/>
  <c r="B905" i="1"/>
  <c r="B985" i="1"/>
  <c r="X985" i="1" s="1"/>
  <c r="B412" i="1"/>
  <c r="B826" i="1"/>
  <c r="B946" i="1"/>
  <c r="B972" i="1"/>
  <c r="B266" i="1"/>
  <c r="X266" i="1" s="1"/>
  <c r="B346" i="1"/>
  <c r="X346" i="1" s="1"/>
  <c r="B556" i="1"/>
  <c r="B386" i="1"/>
  <c r="B846" i="1"/>
  <c r="B396" i="1"/>
  <c r="B158" i="1"/>
  <c r="B567" i="1"/>
  <c r="B166" i="1"/>
  <c r="B279" i="1"/>
  <c r="B769" i="1"/>
  <c r="B822" i="1"/>
  <c r="X822" i="1" s="1"/>
  <c r="B834" i="1"/>
  <c r="B275" i="1"/>
  <c r="X275" i="1" s="1"/>
  <c r="B984" i="1"/>
  <c r="B287" i="1"/>
  <c r="B867" i="1"/>
  <c r="B450" i="1"/>
  <c r="X450" i="1" s="1"/>
  <c r="B180" i="1"/>
  <c r="B247" i="1"/>
  <c r="B114" i="1"/>
  <c r="X114" i="1" s="1"/>
  <c r="B977" i="1"/>
  <c r="B86" i="1"/>
  <c r="B411" i="1"/>
  <c r="X411" i="1" s="1"/>
  <c r="B365" i="1"/>
  <c r="X365" i="1" s="1"/>
  <c r="B201" i="1"/>
  <c r="B261" i="1"/>
  <c r="B203" i="1"/>
  <c r="B298" i="1"/>
  <c r="B197" i="1"/>
  <c r="X197" i="1" s="1"/>
  <c r="B444" i="1"/>
  <c r="X444" i="1" s="1"/>
  <c r="B498" i="1"/>
  <c r="B627" i="1"/>
  <c r="B317" i="1"/>
  <c r="B943" i="1"/>
  <c r="X943" i="1" s="1"/>
  <c r="B564" i="1"/>
  <c r="B767" i="1"/>
  <c r="B229" i="1"/>
  <c r="X229" i="1" s="1"/>
  <c r="B756" i="1"/>
  <c r="B582" i="1"/>
  <c r="B807" i="1"/>
  <c r="B484" i="1"/>
  <c r="B989" i="1"/>
  <c r="B232" i="1"/>
  <c r="B560" i="1"/>
  <c r="B709" i="1"/>
  <c r="B174" i="1"/>
  <c r="B175" i="1"/>
  <c r="B580" i="1"/>
  <c r="B1003" i="1"/>
  <c r="B771" i="1"/>
  <c r="B841" i="1"/>
  <c r="B78" i="1"/>
  <c r="B838" i="1"/>
  <c r="X838" i="1" s="1"/>
  <c r="B902" i="1"/>
  <c r="B405" i="1"/>
  <c r="B581" i="1"/>
  <c r="B599" i="1"/>
  <c r="X599" i="1" s="1"/>
  <c r="B112" i="1"/>
  <c r="X112" i="1" s="1"/>
  <c r="B510" i="1"/>
  <c r="B400" i="1"/>
  <c r="B509" i="1"/>
  <c r="B833" i="1"/>
  <c r="B952" i="1"/>
  <c r="B476" i="1"/>
  <c r="B475" i="1"/>
  <c r="B794" i="1"/>
  <c r="X794" i="1" s="1"/>
  <c r="B900" i="1"/>
  <c r="X900" i="1" s="1"/>
  <c r="B725" i="1"/>
  <c r="B887" i="1"/>
  <c r="B30" i="1"/>
  <c r="B934" i="1"/>
  <c r="B439" i="1"/>
  <c r="B168" i="1"/>
  <c r="B113" i="1"/>
  <c r="B330" i="1"/>
  <c r="X330" i="1" s="1"/>
  <c r="B568" i="1"/>
  <c r="B421" i="1"/>
  <c r="B516" i="1"/>
  <c r="B899" i="1"/>
  <c r="X899" i="1" s="1"/>
  <c r="B940" i="1"/>
  <c r="X940" i="1" s="1"/>
  <c r="B116" i="1"/>
  <c r="B481" i="1"/>
  <c r="B334" i="1"/>
  <c r="B827" i="1"/>
  <c r="X827" i="1" s="1"/>
  <c r="B357" i="1"/>
  <c r="B91" i="1"/>
  <c r="B659" i="1"/>
  <c r="B991" i="1"/>
  <c r="B24" i="1"/>
  <c r="B698" i="1"/>
  <c r="B146" i="1"/>
  <c r="B600" i="1"/>
  <c r="B138" i="1"/>
  <c r="X138" i="1" s="1"/>
  <c r="B221" i="1"/>
  <c r="B880" i="1"/>
  <c r="B453" i="1"/>
  <c r="B403" i="1"/>
  <c r="B401" i="1"/>
  <c r="B219" i="1"/>
  <c r="X219" i="1" s="1"/>
  <c r="B350" i="1"/>
  <c r="X350" i="1" s="1"/>
  <c r="B206" i="1"/>
  <c r="X206" i="1" s="1"/>
  <c r="B632" i="1"/>
  <c r="B218" i="1"/>
  <c r="B486" i="1"/>
  <c r="B562" i="1"/>
  <c r="B982" i="1"/>
  <c r="B998" i="1"/>
  <c r="B653" i="1"/>
  <c r="B843" i="1"/>
  <c r="B686" i="1"/>
  <c r="B128" i="1"/>
  <c r="B99" i="1"/>
  <c r="B295" i="1"/>
  <c r="B358" i="1"/>
  <c r="B1000" i="1"/>
  <c r="X1000" i="1" s="1"/>
  <c r="B775" i="1"/>
  <c r="B214" i="1"/>
  <c r="B634" i="1"/>
  <c r="X634" i="1" s="1"/>
  <c r="B83" i="1"/>
  <c r="B49" i="1"/>
  <c r="B345" i="1"/>
  <c r="X345" i="1" s="1"/>
  <c r="B941" i="1"/>
  <c r="B394" i="1"/>
  <c r="B251" i="1"/>
  <c r="B133" i="1"/>
  <c r="B695" i="1"/>
  <c r="B875" i="1"/>
  <c r="B142" i="1"/>
  <c r="B877" i="1"/>
  <c r="B491" i="1"/>
  <c r="B301" i="1"/>
  <c r="X301" i="1" s="1"/>
  <c r="B718" i="1"/>
  <c r="X718" i="1" s="1"/>
  <c r="B440" i="1"/>
  <c r="B34" i="1"/>
  <c r="B810" i="1"/>
  <c r="B602" i="1"/>
  <c r="B512" i="1"/>
  <c r="B64" i="1"/>
  <c r="B555" i="1"/>
  <c r="X555" i="1" s="1"/>
  <c r="B971" i="1"/>
  <c r="B820" i="1"/>
  <c r="B117" i="1"/>
  <c r="X117" i="1" s="1"/>
  <c r="B356" i="1"/>
  <c r="B728" i="1"/>
  <c r="B415" i="1"/>
  <c r="X415" i="1" s="1"/>
  <c r="B307" i="1"/>
  <c r="B859" i="1"/>
  <c r="B449" i="1"/>
  <c r="B932" i="1"/>
  <c r="X932" i="1" s="1"/>
  <c r="B745" i="1"/>
  <c r="B457" i="1"/>
  <c r="B238" i="1"/>
  <c r="B878" i="1"/>
  <c r="B51" i="1"/>
  <c r="B96" i="1"/>
  <c r="B895" i="1"/>
  <c r="B911" i="1"/>
  <c r="X911" i="1" s="1"/>
  <c r="B657" i="1"/>
  <c r="B534" i="1"/>
  <c r="B459" i="1"/>
  <c r="B754" i="1"/>
  <c r="B325" i="1"/>
  <c r="B548" i="1"/>
  <c r="B239" i="1"/>
  <c r="B951" i="1"/>
  <c r="X951" i="1" s="1"/>
  <c r="B803" i="1"/>
  <c r="B514" i="1"/>
  <c r="B819" i="1"/>
  <c r="B524" i="1"/>
  <c r="B708" i="1"/>
  <c r="X708" i="1" s="1"/>
  <c r="B830" i="1"/>
  <c r="X830" i="1" s="1"/>
  <c r="B664" i="1"/>
  <c r="B137" i="1"/>
  <c r="B85" i="1"/>
  <c r="B784" i="1"/>
  <c r="B793" i="1"/>
  <c r="X793" i="1" s="1"/>
  <c r="B677" i="1"/>
  <c r="B935" i="1"/>
  <c r="X935" i="1" s="1"/>
  <c r="B882" i="1"/>
  <c r="B813" i="1"/>
  <c r="B27" i="1"/>
  <c r="B181" i="1"/>
  <c r="B958" i="1"/>
  <c r="B960" i="1"/>
  <c r="B115" i="1"/>
  <c r="B732" i="1"/>
  <c r="B773" i="1"/>
  <c r="B864" i="1"/>
  <c r="B143" i="1"/>
  <c r="X143" i="1" s="1"/>
  <c r="B456" i="1"/>
  <c r="B327" i="1"/>
  <c r="B910" i="1"/>
  <c r="B463" i="1"/>
  <c r="B280" i="1"/>
  <c r="X280" i="1" s="1"/>
  <c r="B743" i="1"/>
  <c r="B393" i="1"/>
  <c r="B104" i="1"/>
  <c r="X104" i="1" s="1"/>
  <c r="B615" i="1"/>
  <c r="B930" i="1"/>
  <c r="B90" i="1"/>
  <c r="B111" i="1"/>
  <c r="X111" i="1" s="1"/>
  <c r="B163" i="1"/>
  <c r="B130" i="1"/>
  <c r="B73" i="1"/>
  <c r="B576" i="1"/>
  <c r="B212" i="1"/>
  <c r="B623" i="1"/>
  <c r="B682" i="1"/>
  <c r="B429" i="1"/>
  <c r="B703" i="1"/>
  <c r="B41" i="1"/>
  <c r="B1006" i="1"/>
  <c r="X1006" i="1" s="1"/>
  <c r="B68" i="1"/>
  <c r="B907" i="1"/>
  <c r="X907" i="1" s="1"/>
  <c r="B300" i="1"/>
  <c r="B497" i="1"/>
  <c r="B553" i="1"/>
  <c r="B153" i="1"/>
  <c r="B855" i="1"/>
  <c r="B647" i="1"/>
  <c r="B840" i="1"/>
  <c r="X840" i="1" s="1"/>
  <c r="B431" i="1"/>
  <c r="B550" i="1"/>
  <c r="X550" i="1" s="1"/>
  <c r="B938" i="1"/>
  <c r="B462" i="1"/>
  <c r="B375" i="1"/>
  <c r="B390" i="1"/>
  <c r="B26" i="1"/>
  <c r="B413" i="1"/>
  <c r="B273" i="1"/>
  <c r="X273" i="1" s="1"/>
  <c r="B13" i="1"/>
  <c r="B213" i="1"/>
  <c r="B268" i="1"/>
  <c r="B931" i="1"/>
  <c r="B200" i="1"/>
  <c r="B748" i="1"/>
  <c r="B765" i="1"/>
  <c r="B43" i="1"/>
  <c r="B9" i="1"/>
  <c r="B44" i="1"/>
  <c r="B173" i="1"/>
  <c r="B82" i="1"/>
  <c r="B441" i="1"/>
  <c r="X441" i="1" s="1"/>
  <c r="B349" i="1"/>
  <c r="B322" i="1"/>
  <c r="X322" i="1" s="1"/>
  <c r="B635" i="1"/>
  <c r="B532" i="1"/>
  <c r="B271" i="1"/>
  <c r="B188" i="1"/>
  <c r="B546" i="1"/>
  <c r="B570" i="1"/>
  <c r="B660" i="1"/>
  <c r="B857" i="1"/>
  <c r="X857" i="1" s="1"/>
  <c r="B778" i="1"/>
  <c r="B348" i="1"/>
  <c r="B800" i="1"/>
  <c r="X800" i="1" s="1"/>
  <c r="B190" i="1"/>
  <c r="B167" i="1"/>
  <c r="B370" i="1"/>
  <c r="B254" i="1"/>
  <c r="B523" i="1"/>
  <c r="B253" i="1"/>
  <c r="B610" i="1"/>
  <c r="X610" i="1" s="1"/>
  <c r="B805" i="1"/>
  <c r="B69" i="1"/>
  <c r="B323" i="1"/>
  <c r="B768" i="1"/>
  <c r="B622" i="1"/>
  <c r="X622" i="1" s="1"/>
  <c r="B223" i="1"/>
  <c r="B139" i="1"/>
  <c r="B885" i="1"/>
  <c r="B727" i="1"/>
  <c r="B569" i="1"/>
  <c r="B836" i="1"/>
  <c r="B499" i="1"/>
  <c r="B543" i="1"/>
  <c r="B823" i="1"/>
  <c r="X823" i="1" s="1"/>
  <c r="B764" i="1"/>
  <c r="B788" i="1"/>
  <c r="B992" i="1"/>
  <c r="B423" i="1"/>
  <c r="B948" i="1"/>
  <c r="B620" i="1"/>
  <c r="X620" i="1" s="1"/>
  <c r="B199" i="1"/>
  <c r="B495" i="1"/>
  <c r="B527" i="1"/>
  <c r="B161" i="1"/>
  <c r="B347" i="1"/>
  <c r="B126" i="1"/>
  <c r="B970" i="1"/>
  <c r="B367" i="1"/>
  <c r="B52" i="1"/>
  <c r="B504" i="1"/>
  <c r="B420" i="1"/>
  <c r="B654" i="1"/>
  <c r="B107" i="1"/>
  <c r="B865" i="1"/>
  <c r="B651" i="1"/>
  <c r="B209" i="1"/>
  <c r="X209" i="1" s="1"/>
  <c r="B522" i="1"/>
  <c r="B23" i="1"/>
  <c r="B799" i="1"/>
  <c r="B451" i="1"/>
  <c r="X451" i="1" s="1"/>
  <c r="B224" i="1"/>
  <c r="X224" i="1" s="1"/>
  <c r="B734" i="1"/>
  <c r="B785" i="1"/>
  <c r="B215" i="1"/>
  <c r="B687" i="1"/>
  <c r="B20" i="1"/>
  <c r="B291" i="1"/>
  <c r="B14" i="1"/>
  <c r="B293" i="1"/>
  <c r="B811" i="1"/>
  <c r="B447" i="1"/>
  <c r="X447" i="1" s="1"/>
  <c r="B240" i="1"/>
  <c r="X240" i="1" s="1"/>
  <c r="B949" i="1"/>
  <c r="B302" i="1"/>
  <c r="X302" i="1" s="1"/>
  <c r="B321" i="1"/>
  <c r="X321" i="1" s="1"/>
  <c r="B733" i="1"/>
  <c r="B437" i="1"/>
  <c r="B179" i="1"/>
  <c r="B597" i="1"/>
  <c r="B790" i="1"/>
  <c r="B470" i="1"/>
  <c r="B67" i="1"/>
  <c r="B381" i="1"/>
  <c r="B701" i="1"/>
  <c r="B886" i="1"/>
  <c r="X886" i="1" s="1"/>
  <c r="B530" i="1"/>
  <c r="B959" i="1"/>
  <c r="B520" i="1"/>
  <c r="B856" i="1"/>
  <c r="X856" i="1" s="1"/>
  <c r="B314" i="1"/>
  <c r="B601" i="1"/>
  <c r="X601" i="1" s="1"/>
  <c r="B786" i="1"/>
  <c r="B760" i="1"/>
  <c r="B561" i="1"/>
  <c r="X561" i="1" s="1"/>
  <c r="B31" i="1"/>
  <c r="B248" i="1"/>
  <c r="B376" i="1"/>
  <c r="B925" i="1"/>
  <c r="B354" i="1"/>
  <c r="B545" i="1"/>
  <c r="X545" i="1" s="1"/>
  <c r="B529" i="1"/>
  <c r="B850" i="1"/>
  <c r="X850" i="1" s="1"/>
  <c r="B781" i="1"/>
  <c r="B483" i="1"/>
  <c r="B79" i="1"/>
  <c r="B684" i="1"/>
  <c r="B258" i="1"/>
  <c r="B171" i="1"/>
  <c r="B189" i="1"/>
  <c r="B425" i="1"/>
  <c r="B944" i="1"/>
  <c r="B374" i="1"/>
  <c r="B125" i="1"/>
  <c r="B729" i="1"/>
  <c r="X729" i="1" s="1"/>
  <c r="B36" i="1"/>
  <c r="B490" i="1"/>
  <c r="B6" i="1"/>
  <c r="W904" i="1"/>
  <c r="W548" i="1"/>
  <c r="W423" i="1"/>
  <c r="W443" i="1"/>
  <c r="W426" i="1"/>
  <c r="Y426" i="1" s="1"/>
  <c r="W682" i="1"/>
  <c r="W757" i="1"/>
  <c r="W573" i="1"/>
  <c r="W198" i="1"/>
  <c r="W708" i="1"/>
  <c r="Y708" i="1" s="1"/>
  <c r="W875" i="1"/>
  <c r="W524" i="1"/>
  <c r="W997" i="1"/>
  <c r="W586" i="1"/>
  <c r="W600" i="1"/>
  <c r="W855" i="1"/>
  <c r="W30" i="1"/>
  <c r="W955" i="1"/>
  <c r="W235" i="1"/>
  <c r="W89" i="1"/>
  <c r="W616" i="1"/>
  <c r="W947" i="1"/>
  <c r="W565" i="1"/>
  <c r="W33" i="1"/>
  <c r="W343" i="1"/>
  <c r="W796" i="1"/>
  <c r="W681" i="1"/>
  <c r="W558" i="1"/>
  <c r="Y558" i="1" s="1"/>
  <c r="W476" i="1"/>
  <c r="W119" i="1"/>
  <c r="W355" i="1"/>
  <c r="W874" i="1"/>
  <c r="Y874" i="1" s="1"/>
  <c r="W829" i="1"/>
  <c r="W184" i="1"/>
  <c r="W448" i="1"/>
  <c r="W902" i="1"/>
  <c r="W103" i="1"/>
  <c r="W519" i="1"/>
  <c r="W213" i="1"/>
  <c r="W932" i="1"/>
  <c r="W886" i="1"/>
  <c r="W869" i="1"/>
  <c r="W53" i="1"/>
  <c r="W549" i="1"/>
  <c r="W726" i="1"/>
  <c r="W264" i="1"/>
  <c r="W398" i="1"/>
  <c r="W747" i="1"/>
  <c r="Y747" i="1" s="1"/>
  <c r="W882" i="1"/>
  <c r="W733" i="1"/>
  <c r="W503" i="1"/>
  <c r="W266" i="1"/>
  <c r="Y266" i="1" s="1"/>
  <c r="W608" i="1"/>
  <c r="W271" i="1"/>
  <c r="W683" i="1"/>
  <c r="W559" i="1"/>
  <c r="W447" i="1"/>
  <c r="W760" i="1"/>
  <c r="W418" i="1"/>
  <c r="W834" i="1"/>
  <c r="W19" i="1"/>
  <c r="W36" i="1"/>
  <c r="W923" i="1"/>
  <c r="W38" i="1"/>
  <c r="W388" i="1"/>
  <c r="W982" i="1"/>
  <c r="W250" i="1"/>
  <c r="W303" i="1"/>
  <c r="W846" i="1"/>
  <c r="W214" i="1"/>
  <c r="W196" i="1"/>
  <c r="W438" i="1"/>
  <c r="W818" i="1"/>
  <c r="W907" i="1"/>
  <c r="Y907" i="1" s="1"/>
  <c r="W628" i="1"/>
  <c r="W361" i="1"/>
  <c r="W218" i="1"/>
  <c r="W461" i="1"/>
  <c r="W566" i="1"/>
  <c r="W812" i="1"/>
  <c r="W90" i="1"/>
  <c r="W650" i="1"/>
  <c r="W917" i="1"/>
  <c r="W116" i="1"/>
  <c r="W304" i="1"/>
  <c r="W406" i="1"/>
  <c r="W698" i="1"/>
  <c r="W639" i="1"/>
  <c r="W648" i="1"/>
  <c r="W723" i="1"/>
  <c r="W168" i="1"/>
  <c r="W718" i="1"/>
  <c r="Y718" i="1" s="1"/>
  <c r="W776" i="1"/>
  <c r="W985" i="1"/>
  <c r="W441" i="1"/>
  <c r="W56" i="1"/>
  <c r="W141" i="1"/>
  <c r="W523" i="1"/>
  <c r="W22" i="1"/>
  <c r="W620" i="1"/>
  <c r="W989" i="1"/>
  <c r="W221" i="1"/>
  <c r="W625" i="1"/>
  <c r="W617" i="1"/>
  <c r="W807" i="1"/>
  <c r="W915" i="1"/>
  <c r="Y915" i="1" s="1"/>
  <c r="W72" i="1"/>
  <c r="W26" i="1"/>
  <c r="W779" i="1"/>
  <c r="W962" i="1"/>
  <c r="W508" i="1"/>
  <c r="W211" i="1"/>
  <c r="W983" i="1"/>
  <c r="W16" i="1"/>
  <c r="W630" i="1"/>
  <c r="W744" i="1"/>
  <c r="W156" i="1"/>
  <c r="W751" i="1"/>
  <c r="W805" i="1"/>
  <c r="W228" i="1"/>
  <c r="W412" i="1"/>
  <c r="W612" i="1"/>
  <c r="W635" i="1"/>
  <c r="W859" i="1"/>
  <c r="W704" i="1"/>
  <c r="W10" i="1"/>
  <c r="W594" i="1"/>
  <c r="W505" i="1"/>
  <c r="W356" i="1"/>
  <c r="W225" i="1"/>
  <c r="W453" i="1"/>
  <c r="W707" i="1"/>
  <c r="W315" i="1"/>
  <c r="Y315" i="1" s="1"/>
  <c r="W1000" i="1"/>
  <c r="W597" i="1"/>
  <c r="W464" i="1"/>
  <c r="W55" i="1"/>
  <c r="W486" i="1"/>
  <c r="W828" i="1"/>
  <c r="W753" i="1"/>
  <c r="W810" i="1"/>
  <c r="W35" i="1"/>
  <c r="W832" i="1"/>
  <c r="W246" i="1"/>
  <c r="W135" i="1"/>
  <c r="W808" i="1"/>
  <c r="W939" i="1"/>
  <c r="W498" i="1"/>
  <c r="W344" i="1"/>
  <c r="W391" i="1"/>
  <c r="W748" i="1"/>
  <c r="W145" i="1"/>
  <c r="Y145" i="1" s="1"/>
  <c r="W466" i="1"/>
  <c r="W703" i="1"/>
  <c r="W696" i="1"/>
  <c r="W595" i="1"/>
  <c r="W440" i="1"/>
  <c r="W268" i="1"/>
  <c r="W47" i="1"/>
  <c r="W260" i="1"/>
  <c r="W17" i="1"/>
  <c r="W520" i="1"/>
  <c r="W378" i="1"/>
  <c r="W652" i="1"/>
  <c r="W474" i="1"/>
  <c r="W397" i="1"/>
  <c r="W140" i="1"/>
  <c r="W792" i="1"/>
  <c r="Y792" i="1" s="1"/>
  <c r="W338" i="1"/>
  <c r="W61" i="1"/>
  <c r="W111" i="1"/>
  <c r="W555" i="1"/>
  <c r="W497" i="1"/>
  <c r="W185" i="1"/>
  <c r="W200" i="1"/>
  <c r="W921" i="1"/>
  <c r="W372" i="1"/>
  <c r="W841" i="1"/>
  <c r="W735" i="1"/>
  <c r="W143" i="1"/>
  <c r="W971" i="1"/>
  <c r="W884" i="1"/>
  <c r="W672" i="1"/>
  <c r="W666" i="1"/>
  <c r="W376" i="1"/>
  <c r="W295" i="1"/>
  <c r="W622" i="1"/>
  <c r="W695" i="1"/>
  <c r="W809" i="1"/>
  <c r="W206" i="1"/>
  <c r="W386" i="1"/>
  <c r="W709" i="1"/>
  <c r="W288" i="1"/>
  <c r="Y288" i="1" s="1"/>
  <c r="W359" i="1"/>
  <c r="W661" i="1"/>
  <c r="W684" i="1"/>
  <c r="W563" i="1"/>
  <c r="W81" i="1"/>
  <c r="W171" i="1"/>
  <c r="W425" i="1"/>
  <c r="W79" i="1"/>
  <c r="W653" i="1"/>
  <c r="W115" i="1"/>
  <c r="W943" i="1"/>
  <c r="Y943" i="1" s="1"/>
  <c r="W843" i="1"/>
  <c r="W732" i="1"/>
  <c r="W279" i="1"/>
  <c r="W820" i="1"/>
  <c r="W914" i="1"/>
  <c r="W471" i="1"/>
  <c r="W422" i="1"/>
  <c r="W716" i="1"/>
  <c r="W291" i="1"/>
  <c r="W906" i="1"/>
  <c r="W64" i="1"/>
  <c r="W675" i="1"/>
  <c r="W655" i="1"/>
  <c r="W350" i="1"/>
  <c r="W263" i="1"/>
  <c r="Y263" i="1" s="1"/>
  <c r="W821" i="1"/>
  <c r="Y821" i="1" s="1"/>
  <c r="W430" i="1"/>
  <c r="W368" i="1"/>
  <c r="Y368" i="1" s="1"/>
  <c r="W929" i="1"/>
  <c r="W496" i="1"/>
  <c r="W880" i="1"/>
  <c r="W659" i="1"/>
  <c r="W893" i="1"/>
  <c r="W750" i="1"/>
  <c r="W731" i="1"/>
  <c r="Y731" i="1" s="1"/>
  <c r="W189" i="1"/>
  <c r="W960" i="1"/>
  <c r="W459" i="1"/>
  <c r="W615" i="1"/>
  <c r="W281" i="1"/>
  <c r="W357" i="1"/>
  <c r="W146" i="1"/>
  <c r="W936" i="1"/>
  <c r="W660" i="1"/>
  <c r="W765" i="1"/>
  <c r="W155" i="1"/>
  <c r="W245" i="1"/>
  <c r="W484" i="1"/>
  <c r="W450" i="1"/>
  <c r="W987" i="1"/>
  <c r="W546" i="1"/>
  <c r="W360" i="1"/>
  <c r="W883" i="1"/>
  <c r="W472" i="1"/>
  <c r="W830" i="1"/>
  <c r="Y830" i="1" s="1"/>
  <c r="W465" i="1"/>
  <c r="Y465" i="1" s="1"/>
  <c r="W324" i="1"/>
  <c r="W239" i="1"/>
  <c r="W990" i="1"/>
  <c r="W738" i="1"/>
  <c r="W314" i="1"/>
  <c r="W370" i="1"/>
  <c r="W755" i="1"/>
  <c r="W49" i="1"/>
  <c r="W552" i="1"/>
  <c r="W852" i="1"/>
  <c r="W43" i="1"/>
  <c r="W881" i="1"/>
  <c r="W195" i="1"/>
  <c r="W224" i="1"/>
  <c r="Y224" i="1" s="1"/>
  <c r="W215" i="1"/>
  <c r="W251" i="1"/>
  <c r="W318" i="1"/>
  <c r="Y318" i="1" s="1"/>
  <c r="W591" i="1"/>
  <c r="W734" i="1"/>
  <c r="W433" i="1"/>
  <c r="W492" i="1"/>
  <c r="W305" i="1"/>
  <c r="W644" i="1"/>
  <c r="Y644" i="1" s="1"/>
  <c r="W919" i="1"/>
  <c r="W621" i="1"/>
  <c r="W571" i="1"/>
  <c r="W331" i="1"/>
  <c r="Y331" i="1" s="1"/>
  <c r="W77" i="1"/>
  <c r="W941" i="1"/>
  <c r="W494" i="1"/>
  <c r="W74" i="1"/>
  <c r="W451" i="1"/>
  <c r="W247" i="1"/>
  <c r="W903" i="1"/>
  <c r="W411" i="1"/>
  <c r="Y411" i="1" s="1"/>
  <c r="W727" i="1"/>
  <c r="W242" i="1"/>
  <c r="W991" i="1"/>
  <c r="W725" i="1"/>
  <c r="W674" i="1"/>
  <c r="W104" i="1"/>
  <c r="W793" i="1"/>
  <c r="Y793" i="1" s="1"/>
  <c r="W50" i="1"/>
  <c r="W749" i="1"/>
  <c r="W588" i="1"/>
  <c r="W46" i="1"/>
  <c r="W817" i="1"/>
  <c r="W478" i="1"/>
  <c r="W568" i="1"/>
  <c r="W286" i="1"/>
  <c r="W274" i="1"/>
  <c r="Y274" i="1" s="1"/>
  <c r="W680" i="1"/>
  <c r="W667" i="1"/>
  <c r="W15" i="1"/>
  <c r="W848" i="1"/>
  <c r="W618" i="1"/>
  <c r="W345" i="1"/>
  <c r="W460" i="1"/>
  <c r="W887" i="1"/>
  <c r="W827" i="1"/>
  <c r="W364" i="1"/>
  <c r="W236" i="1"/>
  <c r="Y236" i="1" s="1"/>
  <c r="W94" i="1"/>
  <c r="W601" i="1"/>
  <c r="W879" i="1"/>
  <c r="W48" i="1"/>
  <c r="W928" i="1"/>
  <c r="W205" i="1"/>
  <c r="W5" i="1"/>
  <c r="W912" i="1"/>
  <c r="Y912" i="1" s="1"/>
  <c r="W105" i="1"/>
  <c r="W413" i="1"/>
  <c r="W579" i="1"/>
  <c r="W994" i="1"/>
  <c r="W720" i="1"/>
  <c r="Y720" i="1" s="1"/>
  <c r="W560" i="1"/>
  <c r="W462" i="1"/>
  <c r="W405" i="1"/>
  <c r="W401" i="1"/>
  <c r="W607" i="1"/>
  <c r="W782" i="1"/>
  <c r="W769" i="1"/>
  <c r="W795" i="1"/>
  <c r="W134" i="1"/>
  <c r="W824" i="1"/>
  <c r="W57" i="1"/>
  <c r="W908" i="1"/>
  <c r="W92" i="1"/>
  <c r="W327" i="1"/>
  <c r="W70" i="1"/>
  <c r="W676" i="1"/>
  <c r="W409" i="1"/>
  <c r="W131" i="1"/>
  <c r="Y131" i="1" s="1"/>
  <c r="W159" i="1"/>
  <c r="W640" i="1"/>
  <c r="Y640" i="1" s="1"/>
  <c r="W63" i="1"/>
  <c r="W729" i="1"/>
  <c r="W136" i="1"/>
  <c r="W316" i="1"/>
  <c r="W538" i="1"/>
  <c r="W728" i="1"/>
  <c r="W692" i="1"/>
  <c r="W951" i="1"/>
  <c r="Y951" i="1" s="1"/>
  <c r="W611" i="1"/>
  <c r="W930" i="1"/>
  <c r="W280" i="1"/>
  <c r="Y280" i="1" s="1"/>
  <c r="W193" i="1"/>
  <c r="W234" i="1"/>
  <c r="W885" i="1"/>
  <c r="W491" i="1"/>
  <c r="W299" i="1"/>
  <c r="W766" i="1"/>
  <c r="W395" i="1"/>
  <c r="W175" i="1"/>
  <c r="W410" i="1"/>
  <c r="W529" i="1"/>
  <c r="W139" i="1"/>
  <c r="W984" i="1"/>
  <c r="W517" i="1"/>
  <c r="W176" i="1"/>
  <c r="W188" i="1"/>
  <c r="W13" i="1"/>
  <c r="W606" i="1"/>
  <c r="W526" i="1"/>
  <c r="W309" i="1"/>
  <c r="Y309" i="1" s="1"/>
  <c r="W759" i="1"/>
  <c r="W407" i="1"/>
  <c r="W297" i="1"/>
  <c r="Y297" i="1" s="1"/>
  <c r="W240" i="1"/>
  <c r="W980" i="1"/>
  <c r="W572" i="1"/>
  <c r="W96" i="1"/>
  <c r="W583" i="1"/>
  <c r="W321" i="1"/>
  <c r="Y321" i="1" s="1"/>
  <c r="W567" i="1"/>
  <c r="W797" i="1"/>
  <c r="W488" i="1"/>
  <c r="W283" i="1"/>
  <c r="Y283" i="1" s="1"/>
  <c r="W690" i="1"/>
  <c r="W933" i="1"/>
  <c r="W394" i="1"/>
  <c r="W924" i="1"/>
  <c r="W166" i="1"/>
  <c r="W856" i="1"/>
  <c r="W577" i="1"/>
  <c r="W959" i="1"/>
  <c r="W311" i="1"/>
  <c r="W37" i="1"/>
  <c r="W457" i="1"/>
  <c r="W532" i="1"/>
  <c r="W791" i="1"/>
  <c r="W353" i="1"/>
  <c r="W958" i="1"/>
  <c r="W282" i="1"/>
  <c r="W986" i="1"/>
  <c r="Y986" i="1" s="1"/>
  <c r="W700" i="1"/>
  <c r="W59" i="1"/>
  <c r="W534" i="1"/>
  <c r="W536" i="1"/>
  <c r="W871" i="1"/>
  <c r="W894" i="1"/>
  <c r="W69" i="1"/>
  <c r="W877" i="1"/>
  <c r="W993" i="1"/>
  <c r="W319" i="1"/>
  <c r="W935" i="1"/>
  <c r="Y935" i="1" s="1"/>
  <c r="W162" i="1"/>
  <c r="W581" i="1"/>
  <c r="W996" i="1"/>
  <c r="W501" i="1"/>
  <c r="W479" i="1"/>
  <c r="W575" i="1"/>
  <c r="W506" i="1"/>
  <c r="W890" i="1"/>
  <c r="W88" i="1"/>
  <c r="W673" i="1"/>
  <c r="W28" i="1"/>
  <c r="W428" i="1"/>
  <c r="W209" i="1"/>
  <c r="Y209" i="1" s="1"/>
  <c r="W783" i="1"/>
  <c r="W42" i="1"/>
  <c r="W429" i="1"/>
  <c r="W764" i="1"/>
  <c r="W110" i="1"/>
  <c r="W799" i="1"/>
  <c r="W633" i="1"/>
  <c r="W969" i="1"/>
  <c r="Y969" i="1" s="1"/>
  <c r="W964" i="1"/>
  <c r="W307" i="1"/>
  <c r="W371" i="1"/>
  <c r="W975" i="1"/>
  <c r="W31" i="1"/>
  <c r="W374" i="1"/>
  <c r="W183" i="1"/>
  <c r="W191" i="1"/>
  <c r="W382" i="1"/>
  <c r="W216" i="1"/>
  <c r="W336" i="1"/>
  <c r="Y336" i="1" s="1"/>
  <c r="W222" i="1"/>
  <c r="Y222" i="1" s="1"/>
  <c r="W424" i="1"/>
  <c r="W204" i="1"/>
  <c r="W403" i="1"/>
  <c r="W900" i="1"/>
  <c r="Y900" i="1" s="1"/>
  <c r="W400" i="1"/>
  <c r="W278" i="1"/>
  <c r="W878" i="1"/>
  <c r="W108" i="1"/>
  <c r="W636" i="1"/>
  <c r="Y636" i="1" s="1"/>
  <c r="W632" i="1"/>
  <c r="W468" i="1"/>
  <c r="W243" i="1"/>
  <c r="W65" i="1"/>
  <c r="W199" i="1"/>
  <c r="W217" i="1"/>
  <c r="W83" i="1"/>
  <c r="W60" i="1"/>
  <c r="W668" i="1"/>
  <c r="W543" i="1"/>
  <c r="W23" i="1"/>
  <c r="W934" i="1"/>
  <c r="W823" i="1"/>
  <c r="W730" i="1"/>
  <c r="W306" i="1"/>
  <c r="W888" i="1"/>
  <c r="Y888" i="1" s="1"/>
  <c r="W689" i="1"/>
  <c r="W121" i="1"/>
  <c r="Y121" i="1" s="1"/>
  <c r="W863" i="1"/>
  <c r="W641" i="1"/>
  <c r="Y641" i="1" s="1"/>
  <c r="W342" i="1"/>
  <c r="W208" i="1"/>
  <c r="W232" i="1"/>
  <c r="W223" i="1"/>
  <c r="W490" i="1"/>
  <c r="W148" i="1"/>
  <c r="Y148" i="1" s="1"/>
  <c r="W229" i="1"/>
  <c r="Y229" i="1" s="1"/>
  <c r="W950" i="1"/>
  <c r="W75" i="1"/>
  <c r="W831" i="1"/>
  <c r="W39" i="1"/>
  <c r="W99" i="1"/>
  <c r="W308" i="1"/>
  <c r="W475" i="1"/>
  <c r="W133" i="1"/>
  <c r="W265" i="1"/>
  <c r="W170" i="1"/>
  <c r="W346" i="1"/>
  <c r="Y346" i="1" s="1"/>
  <c r="W942" i="1"/>
  <c r="Y942" i="1" s="1"/>
  <c r="W78" i="1"/>
  <c r="W535" i="1"/>
  <c r="W456" i="1"/>
  <c r="W500" i="1"/>
  <c r="W678" i="1"/>
  <c r="W269" i="1"/>
  <c r="W775" i="1"/>
  <c r="W872" i="1"/>
  <c r="W366" i="1"/>
  <c r="W100" i="1"/>
  <c r="W866" i="1"/>
  <c r="W592" i="1"/>
  <c r="W435" i="1"/>
  <c r="Y435" i="1" s="1"/>
  <c r="W754" i="1"/>
  <c r="W127" i="1"/>
  <c r="W910" i="1"/>
  <c r="W317" i="1"/>
  <c r="W98" i="1"/>
  <c r="W499" i="1"/>
  <c r="W301" i="1"/>
  <c r="Y301" i="1" s="1"/>
  <c r="W82" i="1"/>
  <c r="W868" i="1"/>
  <c r="W669" i="1"/>
  <c r="W419" i="1"/>
  <c r="W771" i="1"/>
  <c r="W210" i="1"/>
  <c r="W965" i="1"/>
  <c r="W439" i="1"/>
  <c r="W694" i="1"/>
  <c r="W514" i="1"/>
  <c r="W182" i="1"/>
  <c r="W833" i="1"/>
  <c r="W302" i="1"/>
  <c r="W687" i="1"/>
  <c r="W922" i="1"/>
  <c r="W988" i="1"/>
  <c r="Y988" i="1" s="1"/>
  <c r="W627" i="1"/>
  <c r="W118" i="1"/>
  <c r="Y118" i="1" s="1"/>
  <c r="W287" i="1"/>
  <c r="W285" i="1"/>
  <c r="W481" i="1"/>
  <c r="W784" i="1"/>
  <c r="W794" i="1"/>
  <c r="W889" i="1"/>
  <c r="W483" i="1"/>
  <c r="W272" i="1"/>
  <c r="Y272" i="1" s="1"/>
  <c r="W768" i="1"/>
  <c r="W41" i="1"/>
  <c r="W68" i="1"/>
  <c r="W256" i="1"/>
  <c r="W249" i="1"/>
  <c r="W541" i="1"/>
  <c r="W790" i="1"/>
  <c r="W463" i="1"/>
  <c r="W421" i="1"/>
  <c r="W570" i="1"/>
  <c r="W913" i="1"/>
  <c r="W853" i="1"/>
  <c r="Y853" i="1" s="1"/>
  <c r="W179" i="1"/>
  <c r="W557" i="1"/>
  <c r="Y557" i="1" s="1"/>
  <c r="W21" i="1"/>
  <c r="W298" i="1"/>
  <c r="W916" i="1"/>
  <c r="W512" i="1"/>
  <c r="W911" i="1"/>
  <c r="W66" i="1"/>
  <c r="W977" i="1"/>
  <c r="W284" i="1"/>
  <c r="W710" i="1"/>
  <c r="W540" i="1"/>
  <c r="W712" i="1"/>
  <c r="W415" i="1"/>
  <c r="W785" i="1"/>
  <c r="W598" i="1"/>
  <c r="W685" i="1"/>
  <c r="W97" i="1"/>
  <c r="W167" i="1"/>
  <c r="W551" i="1"/>
  <c r="W788" i="1"/>
  <c r="W18" i="1"/>
  <c r="W402" i="1"/>
  <c r="W138" i="1"/>
  <c r="Y138" i="1" s="1"/>
  <c r="W129" i="1"/>
  <c r="Y129" i="1" s="1"/>
  <c r="W770" i="1"/>
  <c r="W389" i="1"/>
  <c r="W584" i="1"/>
  <c r="W312" i="1"/>
  <c r="W556" i="1"/>
  <c r="W310" i="1"/>
  <c r="Y310" i="1" s="1"/>
  <c r="W334" i="1"/>
  <c r="W292" i="1"/>
  <c r="W369" i="1"/>
  <c r="W844" i="1"/>
  <c r="W238" i="1"/>
  <c r="W949" i="1"/>
  <c r="W201" i="1"/>
  <c r="W102" i="1"/>
  <c r="W613" i="1"/>
  <c r="W562" i="1"/>
  <c r="W671" i="1"/>
  <c r="W449" i="1"/>
  <c r="W979" i="1"/>
  <c r="W276" i="1"/>
  <c r="W578" i="1"/>
  <c r="W1003" i="1"/>
  <c r="W736" i="1"/>
  <c r="W11" i="1"/>
  <c r="W58" i="1"/>
  <c r="W365" i="1"/>
  <c r="W813" i="1"/>
  <c r="W721" i="1"/>
  <c r="W252" i="1"/>
  <c r="W507" i="1"/>
  <c r="W51" i="1"/>
  <c r="W745" i="1"/>
  <c r="W634" i="1"/>
  <c r="Y634" i="1" s="1"/>
  <c r="W837" i="1"/>
  <c r="Y837" i="1" s="1"/>
  <c r="W892" i="1"/>
  <c r="W920" i="1"/>
  <c r="W957" i="1"/>
  <c r="Y957" i="1" s="1"/>
  <c r="W772" i="1"/>
  <c r="W998" i="1"/>
  <c r="W437" i="1"/>
  <c r="W257" i="1"/>
  <c r="W71" i="1"/>
  <c r="W379" i="1"/>
  <c r="W434" i="1"/>
  <c r="Y434" i="1" s="1"/>
  <c r="W432" i="1"/>
  <c r="W599" i="1"/>
  <c r="Y599" i="1" s="1"/>
  <c r="W187" i="1"/>
  <c r="W375" i="1"/>
  <c r="W995" i="1"/>
  <c r="Y995" i="1" s="1"/>
  <c r="W574" i="1"/>
  <c r="W390" i="1"/>
  <c r="W522" i="1"/>
  <c r="W956" i="1"/>
  <c r="Y956" i="1" s="1"/>
  <c r="W509" i="1"/>
  <c r="W781" i="1"/>
  <c r="W6" i="1"/>
  <c r="W147" i="1"/>
  <c r="Y147" i="1" s="1"/>
  <c r="W62" i="1"/>
  <c r="W323" i="1"/>
  <c r="W341" i="1"/>
  <c r="Y341" i="1" s="1"/>
  <c r="W967" i="1"/>
  <c r="Y967" i="1" s="1"/>
  <c r="W467" i="1"/>
  <c r="W974" i="1"/>
  <c r="W610" i="1"/>
  <c r="Y610" i="1" s="1"/>
  <c r="W502" i="1"/>
  <c r="W897" i="1"/>
  <c r="Y897" i="1" s="1"/>
  <c r="W392" i="1"/>
  <c r="W408" i="1"/>
  <c r="W981" i="1"/>
  <c r="W516" i="1"/>
  <c r="W181" i="1"/>
  <c r="W937" i="1"/>
  <c r="Y937" i="1" s="1"/>
  <c r="W122" i="1"/>
  <c r="Y122" i="1" s="1"/>
  <c r="W455" i="1"/>
  <c r="W320" i="1"/>
  <c r="Y320" i="1" s="1"/>
  <c r="W740" i="1"/>
  <c r="Y740" i="1" s="1"/>
  <c r="W384" i="1"/>
  <c r="W469" i="1"/>
  <c r="W333" i="1"/>
  <c r="W173" i="1"/>
  <c r="W267" i="1"/>
  <c r="W289" i="1"/>
  <c r="W489" i="1"/>
  <c r="W602" i="1"/>
  <c r="W802" i="1"/>
  <c r="Y802" i="1" s="1"/>
  <c r="W918" i="1"/>
  <c r="W117" i="1"/>
  <c r="Y117" i="1" s="1"/>
  <c r="W554" i="1"/>
  <c r="W485" i="1"/>
  <c r="W85" i="1"/>
  <c r="W237" i="1"/>
  <c r="W416" i="1"/>
  <c r="W399" i="1"/>
  <c r="W826" i="1"/>
  <c r="W445" i="1"/>
  <c r="Y445" i="1" s="1"/>
  <c r="W132" i="1"/>
  <c r="W722" i="1"/>
  <c r="Y722" i="1" s="1"/>
  <c r="W609" i="1"/>
  <c r="W446" i="1"/>
  <c r="Y446" i="1" s="1"/>
  <c r="W973" i="1"/>
  <c r="W227" i="1"/>
  <c r="W537" i="1"/>
  <c r="W14" i="1"/>
  <c r="W219" i="1"/>
  <c r="Y219" i="1" s="1"/>
  <c r="W113" i="1"/>
  <c r="W128" i="1"/>
  <c r="W925" i="1"/>
  <c r="W864" i="1"/>
  <c r="W1006" i="1"/>
  <c r="W944" i="1"/>
  <c r="W705" i="1"/>
  <c r="W262" i="1"/>
  <c r="W154" i="1"/>
  <c r="Y154" i="1" s="1"/>
  <c r="W8" i="1"/>
  <c r="W798" i="1"/>
  <c r="Y798" i="1" s="1"/>
  <c r="W442" i="1"/>
  <c r="Y442" i="1" s="1"/>
  <c r="W87" i="1"/>
  <c r="W677" i="1"/>
  <c r="W123" i="1"/>
  <c r="Y123" i="1" s="1"/>
  <c r="W631" i="1"/>
  <c r="Y631" i="1" s="1"/>
  <c r="W137" i="1"/>
  <c r="W163" i="1"/>
  <c r="W662" i="1"/>
  <c r="W756" i="1"/>
  <c r="W393" i="1"/>
  <c r="W972" i="1"/>
  <c r="W149" i="1"/>
  <c r="W101" i="1"/>
  <c r="W637" i="1"/>
  <c r="W80" i="1"/>
  <c r="W545" i="1"/>
  <c r="Y545" i="1" s="1"/>
  <c r="W590" i="1"/>
  <c r="W153" i="1"/>
  <c r="W293" i="1"/>
  <c r="W493" i="1"/>
  <c r="W838" i="1"/>
  <c r="Y838" i="1" s="1"/>
  <c r="W32" i="1"/>
  <c r="W177" i="1"/>
  <c r="W322" i="1"/>
  <c r="Y322" i="1" s="1"/>
  <c r="W7" i="1"/>
  <c r="W664" i="1"/>
  <c r="W325" i="1"/>
  <c r="W580" i="1"/>
  <c r="W230" i="1"/>
  <c r="W290" i="1"/>
  <c r="Y290" i="1" s="1"/>
  <c r="W743" i="1"/>
  <c r="W444" i="1"/>
  <c r="Y444" i="1" s="1"/>
  <c r="W150" i="1"/>
  <c r="Y150" i="1" s="1"/>
  <c r="W686" i="1"/>
  <c r="W701" i="1"/>
  <c r="W593" i="1"/>
  <c r="Y593" i="1" s="1"/>
  <c r="W160" i="1"/>
  <c r="W767" i="1"/>
  <c r="W530" i="1"/>
  <c r="W351" i="1"/>
  <c r="Y351" i="1" s="1"/>
  <c r="W614" i="1"/>
  <c r="W786" i="1"/>
  <c r="W112" i="1"/>
  <c r="Y112" i="1" s="1"/>
  <c r="W363" i="1"/>
  <c r="Y363" i="1" s="1"/>
  <c r="W67" i="1"/>
  <c r="W789" i="1"/>
  <c r="W339" i="1"/>
  <c r="Y339" i="1" s="1"/>
  <c r="W470" i="1"/>
  <c r="W458" i="1"/>
  <c r="W804" i="1"/>
  <c r="W114" i="1"/>
  <c r="Y114" i="1" s="1"/>
  <c r="W513" i="1"/>
  <c r="W544" i="1"/>
  <c r="Y544" i="1" s="1"/>
  <c r="W452" i="1"/>
  <c r="W169" i="1"/>
  <c r="W226" i="1"/>
  <c r="W891" i="1"/>
  <c r="W194" i="1"/>
  <c r="W340" i="1"/>
  <c r="W86" i="1"/>
  <c r="W40" i="1"/>
  <c r="W992" i="1"/>
  <c r="W192" i="1"/>
  <c r="W822" i="1"/>
  <c r="Y822" i="1" s="1"/>
  <c r="W190" i="1"/>
  <c r="W663" i="1"/>
  <c r="W679" i="1"/>
  <c r="W54" i="1"/>
  <c r="W482" i="1"/>
  <c r="W203" i="1"/>
  <c r="W895" i="1"/>
  <c r="W842" i="1"/>
  <c r="Y842" i="1" s="1"/>
  <c r="W758" i="1"/>
  <c r="W326" i="1"/>
  <c r="W352" i="1"/>
  <c r="W811" i="1"/>
  <c r="W436" i="1"/>
  <c r="W207" i="1"/>
  <c r="W940" i="1"/>
  <c r="Y940" i="1" s="1"/>
  <c r="W896" i="1"/>
  <c r="W212" i="1"/>
  <c r="W858" i="1"/>
  <c r="Y858" i="1" s="1"/>
  <c r="W706" i="1"/>
  <c r="W645" i="1"/>
  <c r="W93" i="1"/>
  <c r="W76" i="1"/>
  <c r="W12" i="1"/>
  <c r="W330" i="1"/>
  <c r="Y330" i="1" s="1"/>
  <c r="W643" i="1"/>
  <c r="W29" i="1"/>
  <c r="W25" i="1"/>
  <c r="W873" i="1"/>
  <c r="W354" i="1"/>
  <c r="W275" i="1"/>
  <c r="Y275" i="1" s="1"/>
  <c r="W777" i="1"/>
  <c r="W259" i="1"/>
  <c r="W130" i="1"/>
  <c r="W714" i="1"/>
  <c r="Y714" i="1" s="1"/>
  <c r="W839" i="1"/>
  <c r="Y839" i="1" s="1"/>
  <c r="W576" i="1"/>
  <c r="W396" i="1"/>
  <c r="W773" i="1"/>
  <c r="W800" i="1"/>
  <c r="W174" i="1"/>
  <c r="W665" i="1"/>
  <c r="W587" i="1"/>
  <c r="W300" i="1"/>
  <c r="W849" i="1"/>
  <c r="W605" i="1"/>
  <c r="W954" i="1"/>
  <c r="W691" i="1"/>
  <c r="W45" i="1"/>
  <c r="W158" i="1"/>
  <c r="W761" i="1"/>
  <c r="W836" i="1"/>
  <c r="W495" i="1"/>
  <c r="W860" i="1"/>
  <c r="W724" i="1"/>
  <c r="W711" i="1"/>
  <c r="W603" i="1"/>
  <c r="W377" i="1"/>
  <c r="Y377" i="1" s="1"/>
  <c r="W952" i="1"/>
  <c r="W385" i="1"/>
  <c r="W348" i="1"/>
  <c r="W976" i="1"/>
  <c r="W233" i="1"/>
  <c r="Y233" i="1" s="1"/>
  <c r="W109" i="1"/>
  <c r="W1005" i="1"/>
  <c r="W124" i="1"/>
  <c r="W294" i="1"/>
  <c r="Y294" i="1" s="1"/>
  <c r="W737" i="1"/>
  <c r="W473" i="1"/>
  <c r="W91" i="1"/>
  <c r="W553" i="1"/>
  <c r="W867" i="1"/>
  <c r="W582" i="1"/>
  <c r="W414" i="1"/>
  <c r="W926" i="1"/>
  <c r="Y926" i="1" s="1"/>
  <c r="W688" i="1"/>
  <c r="W564" i="1"/>
  <c r="W328" i="1"/>
  <c r="W719" i="1"/>
  <c r="W373" i="1"/>
  <c r="W646" i="1"/>
  <c r="W850" i="1"/>
  <c r="Y850" i="1" s="1"/>
  <c r="W835" i="1"/>
  <c r="Y835" i="1" s="1"/>
  <c r="W815" i="1"/>
  <c r="W642" i="1"/>
  <c r="W899" i="1"/>
  <c r="Y899" i="1" s="1"/>
  <c r="W34" i="1"/>
  <c r="W197" i="1"/>
  <c r="Y197" i="1" s="1"/>
  <c r="W819" i="1"/>
  <c r="W968" i="1"/>
  <c r="W948" i="1"/>
  <c r="W120" i="1"/>
  <c r="Y120" i="1" s="1"/>
  <c r="W358" i="1"/>
  <c r="W561" i="1"/>
  <c r="Y561" i="1" s="1"/>
  <c r="W847" i="1"/>
  <c r="W966" i="1"/>
  <c r="W337" i="1"/>
  <c r="W381" i="1"/>
  <c r="W778" i="1"/>
  <c r="W857" i="1"/>
  <c r="Y857" i="1" s="1"/>
  <c r="W253" i="1"/>
  <c r="W657" i="1"/>
  <c r="W862" i="1"/>
  <c r="W518" i="1"/>
  <c r="W332" i="1"/>
  <c r="Y332" i="1" s="1"/>
  <c r="W73" i="1"/>
  <c r="W9" i="1"/>
  <c r="W699" i="1"/>
  <c r="W248" i="1"/>
  <c r="W656" i="1"/>
  <c r="W417" i="1"/>
  <c r="W762" i="1"/>
  <c r="W254" i="1"/>
  <c r="W713" i="1"/>
  <c r="W670" i="1"/>
  <c r="W261" i="1"/>
  <c r="W623" i="1"/>
  <c r="W186" i="1"/>
  <c r="W651" i="1"/>
  <c r="W152" i="1"/>
  <c r="Y152" i="1" s="1"/>
  <c r="W335" i="1"/>
  <c r="W803" i="1"/>
  <c r="W270" i="1"/>
  <c r="W629" i="1"/>
  <c r="Y629" i="1" s="1"/>
  <c r="W258" i="1"/>
  <c r="W717" i="1"/>
  <c r="W752" i="1"/>
  <c r="Y752" i="1" s="1"/>
  <c r="W978" i="1"/>
  <c r="W172" i="1"/>
  <c r="W24" i="1"/>
  <c r="W801" i="1"/>
  <c r="Y801" i="1" s="1"/>
  <c r="W241" i="1"/>
  <c r="W861" i="1"/>
  <c r="Y861" i="1" s="1"/>
  <c r="W539" i="1"/>
  <c r="W487" i="1"/>
  <c r="W273" i="1"/>
  <c r="Y273" i="1" s="1"/>
  <c r="W585" i="1"/>
  <c r="W814" i="1"/>
  <c r="W296" i="1"/>
  <c r="W774" i="1"/>
  <c r="W157" i="1"/>
  <c r="W329" i="1"/>
  <c r="W521" i="1"/>
  <c r="W1001" i="1"/>
  <c r="W604" i="1"/>
  <c r="W125" i="1"/>
  <c r="W44" i="1"/>
  <c r="W380" i="1"/>
  <c r="W1002" i="1"/>
  <c r="W624" i="1"/>
  <c r="Y624" i="1" s="1"/>
  <c r="W905" i="1"/>
  <c r="W963" i="1"/>
  <c r="W542" i="1"/>
  <c r="W220" i="1"/>
  <c r="W938" i="1"/>
  <c r="W693" i="1"/>
  <c r="W383" i="1"/>
  <c r="W313" i="1"/>
  <c r="W531" i="1"/>
  <c r="W854" i="1"/>
  <c r="W27" i="1"/>
  <c r="W702" i="1"/>
  <c r="W909" i="1"/>
  <c r="Y909" i="1" s="1"/>
  <c r="W715" i="1"/>
  <c r="W961" i="1"/>
  <c r="W202" i="1"/>
  <c r="W454" i="1"/>
  <c r="W161" i="1"/>
  <c r="W480" i="1"/>
  <c r="W658" i="1"/>
  <c r="W180" i="1"/>
  <c r="W649" i="1"/>
  <c r="Y649" i="1" s="1"/>
  <c r="W787" i="1"/>
  <c r="W477" i="1"/>
  <c r="W84" i="1"/>
  <c r="W347" i="1"/>
  <c r="W511" i="1"/>
  <c r="W362" i="1"/>
  <c r="W533" i="1"/>
  <c r="W927" i="1"/>
  <c r="W816" i="1"/>
  <c r="W126" i="1"/>
  <c r="W510" i="1"/>
  <c r="W999" i="1"/>
  <c r="W596" i="1"/>
  <c r="W741" i="1"/>
  <c r="Y741" i="1" s="1"/>
  <c r="W970" i="1"/>
  <c r="W151" i="1"/>
  <c r="Y151" i="1" s="1"/>
  <c r="W404" i="1"/>
  <c r="W178" i="1"/>
  <c r="Y178" i="1" s="1"/>
  <c r="W806" i="1"/>
  <c r="W367" i="1"/>
  <c r="W589" i="1"/>
  <c r="W742" i="1"/>
  <c r="W898" i="1"/>
  <c r="W780" i="1"/>
  <c r="W945" i="1"/>
  <c r="W52" i="1"/>
  <c r="W953" i="1"/>
  <c r="W20" i="1"/>
  <c r="W164" i="1"/>
  <c r="W746" i="1"/>
  <c r="W569" i="1"/>
  <c r="W825" i="1"/>
  <c r="W231" i="1"/>
  <c r="W851" i="1"/>
  <c r="W638" i="1"/>
  <c r="Y638" i="1" s="1"/>
  <c r="W647" i="1"/>
  <c r="W387" i="1"/>
  <c r="W106" i="1"/>
  <c r="W870" i="1"/>
  <c r="W504" i="1"/>
  <c r="W427" i="1"/>
  <c r="Y427" i="1" s="1"/>
  <c r="W547" i="1"/>
  <c r="Y547" i="1" s="1"/>
  <c r="W946" i="1"/>
  <c r="W144" i="1"/>
  <c r="W165" i="1"/>
  <c r="W931" i="1"/>
  <c r="W697" i="1"/>
  <c r="W876" i="1"/>
  <c r="W277" i="1"/>
  <c r="W527" i="1"/>
  <c r="W845" i="1"/>
  <c r="W349" i="1"/>
  <c r="W525" i="1"/>
  <c r="W528" i="1"/>
  <c r="W95" i="1"/>
  <c r="W420" i="1"/>
  <c r="W840" i="1"/>
  <c r="Y840" i="1" s="1"/>
  <c r="W142" i="1"/>
  <c r="W626" i="1"/>
  <c r="W1004" i="1"/>
  <c r="W654" i="1"/>
  <c r="W901" i="1"/>
  <c r="W431" i="1"/>
  <c r="W739" i="1"/>
  <c r="W244" i="1"/>
  <c r="W619" i="1"/>
  <c r="W107" i="1"/>
  <c r="W515" i="1"/>
  <c r="W763" i="1"/>
  <c r="W865" i="1"/>
  <c r="W255" i="1"/>
  <c r="W550" i="1"/>
  <c r="Y550" i="1" s="1"/>
  <c r="Y196" i="1"/>
  <c r="Y565" i="1"/>
  <c r="Y104" i="1"/>
  <c r="Y345" i="1"/>
  <c r="Y823" i="1"/>
  <c r="Y639" i="1"/>
  <c r="Y827" i="1"/>
  <c r="Y365" i="1"/>
  <c r="Y996" i="1"/>
  <c r="Y204" i="1"/>
  <c r="Y917" i="1"/>
  <c r="Y829" i="1"/>
  <c r="Y601" i="1"/>
  <c r="Y552" i="1"/>
  <c r="Y415" i="1"/>
  <c r="Y350" i="1"/>
  <c r="Y206" i="1"/>
  <c r="Y555" i="1"/>
  <c r="Y316" i="1"/>
  <c r="Y1000" i="1"/>
  <c r="Y985" i="1"/>
  <c r="X510" i="1"/>
  <c r="Y832" i="1"/>
  <c r="Y119" i="1"/>
  <c r="Y612" i="1"/>
  <c r="Y378" i="1"/>
  <c r="Y594" i="1"/>
  <c r="X522" i="1"/>
  <c r="X491" i="1"/>
  <c r="X488" i="1"/>
  <c r="Y488" i="1" s="1"/>
  <c r="X281" i="1"/>
  <c r="Y281" i="1" s="1"/>
  <c r="X503" i="1"/>
  <c r="Y503" i="1" s="1"/>
  <c r="Y794" i="1"/>
  <c r="Y450" i="1"/>
  <c r="X323" i="1"/>
  <c r="X286" i="1"/>
  <c r="X613" i="1"/>
  <c r="Y613" i="1" s="1"/>
  <c r="X502" i="1"/>
  <c r="X517" i="1"/>
  <c r="X515" i="1"/>
  <c r="X282" i="1"/>
  <c r="Y282" i="1" s="1"/>
  <c r="X526" i="1"/>
  <c r="Y526" i="1" s="1"/>
  <c r="Y451" i="1"/>
  <c r="X498" i="1"/>
  <c r="X520" i="1"/>
  <c r="Y520" i="1" s="1"/>
  <c r="X504" i="1"/>
  <c r="Y441" i="1"/>
  <c r="Y447" i="1"/>
  <c r="Y559" i="1"/>
  <c r="X501" i="1"/>
  <c r="Y501" i="1" s="1"/>
  <c r="X509" i="1"/>
  <c r="X512" i="1"/>
  <c r="Y240" i="1"/>
  <c r="Y932" i="1" l="1"/>
  <c r="Y111" i="1"/>
  <c r="Y302" i="1"/>
  <c r="Y620" i="1"/>
  <c r="Y509" i="1"/>
  <c r="X10" i="1"/>
  <c r="Y10" i="1" s="1"/>
  <c r="X14" i="1"/>
  <c r="Y856" i="1"/>
  <c r="X470" i="1"/>
  <c r="Y622" i="1"/>
  <c r="X660" i="1"/>
  <c r="Y660" i="1" s="1"/>
  <c r="X497" i="1"/>
  <c r="Y497" i="1" s="1"/>
  <c r="X137" i="1"/>
  <c r="X514" i="1"/>
  <c r="Y514" i="1" s="1"/>
  <c r="X518" i="1"/>
  <c r="X607" i="1"/>
  <c r="Y607" i="1" s="1"/>
  <c r="X519" i="1"/>
  <c r="Y519" i="1" s="1"/>
  <c r="X493" i="1"/>
  <c r="X616" i="1"/>
  <c r="Y616" i="1" s="1"/>
  <c r="X524" i="1"/>
  <c r="Y524" i="1" s="1"/>
  <c r="X495" i="1"/>
  <c r="X313" i="1"/>
  <c r="X475" i="1"/>
  <c r="X525" i="1"/>
  <c r="Y525" i="1" s="1"/>
  <c r="X479" i="1"/>
  <c r="X627" i="1"/>
  <c r="Y627" i="1" s="1"/>
  <c r="Y491" i="1"/>
  <c r="X877" i="1"/>
  <c r="Y877" i="1" s="1"/>
  <c r="X492" i="1"/>
  <c r="Y492" i="1" s="1"/>
  <c r="X653" i="1"/>
  <c r="Y653" i="1" s="1"/>
  <c r="X182" i="1"/>
  <c r="X267" i="1"/>
  <c r="Y267" i="1" s="1"/>
  <c r="X947" i="1"/>
  <c r="Y947" i="1" s="1"/>
  <c r="X289" i="1"/>
  <c r="X725" i="1"/>
  <c r="X12" i="1"/>
  <c r="Y12" i="1" s="1"/>
  <c r="X173" i="1"/>
  <c r="Y1006" i="1"/>
  <c r="X485" i="1"/>
  <c r="X483" i="1"/>
  <c r="Y483" i="1" s="1"/>
  <c r="X490" i="1"/>
  <c r="Y490" i="1" s="1"/>
  <c r="X499" i="1"/>
  <c r="Y499" i="1" s="1"/>
  <c r="X761" i="1"/>
  <c r="X867" i="1"/>
  <c r="Y867" i="1" s="1"/>
  <c r="X862" i="1"/>
  <c r="X308" i="1"/>
  <c r="Y308" i="1" s="1"/>
  <c r="X521" i="1"/>
  <c r="X319" i="1"/>
  <c r="Y319" i="1" s="1"/>
  <c r="X496" i="1"/>
  <c r="Y496" i="1" s="1"/>
  <c r="X482" i="1"/>
  <c r="X732" i="1"/>
  <c r="Y732" i="1" s="1"/>
  <c r="X734" i="1"/>
  <c r="Y734" i="1" s="1"/>
  <c r="X931" i="1"/>
  <c r="X974" i="1"/>
  <c r="X484" i="1"/>
  <c r="Y484" i="1" s="1"/>
  <c r="X673" i="1"/>
  <c r="Y673" i="1" s="1"/>
  <c r="X477" i="1"/>
  <c r="X513" i="1"/>
  <c r="X511" i="1"/>
  <c r="X494" i="1"/>
  <c r="Y494" i="1" s="1"/>
  <c r="X21" i="1"/>
  <c r="Y21" i="1" s="1"/>
  <c r="X474" i="1"/>
  <c r="X523" i="1"/>
  <c r="Y523" i="1" s="1"/>
  <c r="X472" i="1"/>
  <c r="Y472" i="1" s="1"/>
  <c r="X190" i="1"/>
  <c r="Y190" i="1" s="1"/>
  <c r="Y286" i="1"/>
  <c r="X469" i="1"/>
  <c r="Y469" i="1" s="1"/>
  <c r="X9" i="1"/>
  <c r="Y9" i="1" s="1"/>
  <c r="X467" i="1"/>
  <c r="Y467" i="1" s="1"/>
  <c r="X516" i="1"/>
  <c r="Y516" i="1" s="1"/>
  <c r="X11" i="1"/>
  <c r="X39" i="1"/>
  <c r="Y39" i="1" s="1"/>
  <c r="X15" i="1"/>
  <c r="Y15" i="1" s="1"/>
  <c r="X133" i="1"/>
  <c r="X185" i="1"/>
  <c r="Y185" i="1" s="1"/>
  <c r="X13" i="1"/>
  <c r="Y13" i="1" s="1"/>
  <c r="X865" i="1"/>
  <c r="X898" i="1"/>
  <c r="X815" i="1"/>
  <c r="X243" i="1"/>
  <c r="Y243" i="1" s="1"/>
  <c r="X480" i="1"/>
  <c r="Y480" i="1" s="1"/>
  <c r="X507" i="1"/>
  <c r="Y507" i="1" s="1"/>
  <c r="X478" i="1"/>
  <c r="Y478" i="1" s="1"/>
  <c r="X978" i="1"/>
  <c r="Y978" i="1" s="1"/>
  <c r="X140" i="1"/>
  <c r="Y140" i="1" s="1"/>
  <c r="X227" i="1"/>
  <c r="X795" i="1"/>
  <c r="X528" i="1"/>
  <c r="X966" i="1"/>
  <c r="Y966" i="1" s="1"/>
  <c r="X500" i="1"/>
  <c r="Y498" i="1"/>
  <c r="X486" i="1"/>
  <c r="Y486" i="1" s="1"/>
  <c r="X764" i="1"/>
  <c r="Y764" i="1" s="1"/>
  <c r="X505" i="1"/>
  <c r="Y505" i="1" s="1"/>
  <c r="X735" i="1"/>
  <c r="Y735" i="1" s="1"/>
  <c r="X630" i="1"/>
  <c r="Y630" i="1" s="1"/>
  <c r="X663" i="1"/>
  <c r="Y663" i="1" s="1"/>
  <c r="X468" i="1"/>
  <c r="X473" i="1"/>
  <c r="X506" i="1"/>
  <c r="Y506" i="1" s="1"/>
  <c r="X471" i="1"/>
  <c r="Y471" i="1" s="1"/>
  <c r="X314" i="1"/>
  <c r="Y314" i="1" s="1"/>
  <c r="X194" i="1"/>
  <c r="X825" i="1"/>
  <c r="X588" i="1"/>
  <c r="Y588" i="1" s="1"/>
  <c r="X109" i="1"/>
  <c r="Y109" i="1" s="1"/>
  <c r="X539" i="1"/>
  <c r="Y539" i="1" s="1"/>
  <c r="X16" i="1"/>
  <c r="Y16" i="1" s="1"/>
  <c r="X184" i="1"/>
  <c r="Y184" i="1" s="1"/>
  <c r="X643" i="1"/>
  <c r="Y643" i="1" s="1"/>
  <c r="X934" i="1"/>
  <c r="Y934" i="1" s="1"/>
  <c r="Y800" i="1"/>
  <c r="Y485" i="1"/>
  <c r="Y474" i="1"/>
  <c r="Y133" i="1"/>
  <c r="Y795" i="1"/>
  <c r="Y517" i="1"/>
  <c r="Y143" i="1"/>
  <c r="Y468" i="1"/>
  <c r="Y512" i="1"/>
  <c r="Y500" i="1"/>
  <c r="Y502" i="1"/>
  <c r="Y479" i="1"/>
  <c r="Y725" i="1"/>
  <c r="Y911" i="1"/>
  <c r="Y482" i="1"/>
  <c r="Y522" i="1"/>
  <c r="Y475" i="1"/>
  <c r="Y323" i="1"/>
  <c r="Y182" i="1"/>
  <c r="Y173" i="1"/>
  <c r="Y11" i="1"/>
  <c r="Y137" i="1"/>
  <c r="Y493" i="1"/>
  <c r="Y495" i="1"/>
  <c r="Y473" i="1"/>
  <c r="Y14" i="1"/>
  <c r="Y974" i="1"/>
  <c r="Y513" i="1"/>
  <c r="Y470" i="1"/>
  <c r="Y194" i="1"/>
  <c r="Y227" i="1"/>
  <c r="Y729" i="1"/>
  <c r="Y761" i="1"/>
  <c r="Y862" i="1"/>
  <c r="Y518" i="1"/>
  <c r="Y886" i="1"/>
  <c r="Y289" i="1"/>
  <c r="Y489" i="1"/>
  <c r="X1005" i="1"/>
  <c r="Y1005" i="1" s="1"/>
  <c r="X879" i="1"/>
  <c r="Y879" i="1" s="1"/>
  <c r="Y815" i="1"/>
  <c r="Y313" i="1"/>
  <c r="Y477" i="1"/>
  <c r="X767" i="1"/>
  <c r="Y767" i="1" s="1"/>
  <c r="X174" i="1"/>
  <c r="Y174" i="1" s="1"/>
  <c r="X78" i="1"/>
  <c r="Y78" i="1" s="1"/>
  <c r="X833" i="1"/>
  <c r="Y833" i="1" s="1"/>
  <c r="X248" i="1"/>
  <c r="Y248" i="1" s="1"/>
  <c r="X430" i="1"/>
  <c r="Y430" i="1" s="1"/>
  <c r="X707" i="1"/>
  <c r="Y707" i="1" s="1"/>
  <c r="X971" i="1"/>
  <c r="Y971" i="1" s="1"/>
  <c r="X179" i="1"/>
  <c r="Y179" i="1" s="1"/>
  <c r="X293" i="1"/>
  <c r="Y293" i="1" s="1"/>
  <c r="X106" i="1"/>
  <c r="Y106" i="1" s="1"/>
  <c r="X743" i="1"/>
  <c r="Y743" i="1" s="1"/>
  <c r="X73" i="1"/>
  <c r="Y73" i="1" s="1"/>
  <c r="X703" i="1"/>
  <c r="Y703" i="1" s="1"/>
  <c r="X153" i="1"/>
  <c r="Y153" i="1" s="1"/>
  <c r="X253" i="1"/>
  <c r="Y253" i="1" s="1"/>
  <c r="X778" i="1"/>
  <c r="X271" i="1"/>
  <c r="Y271" i="1" s="1"/>
  <c r="X270" i="1"/>
  <c r="Y270" i="1" s="1"/>
  <c r="X765" i="1"/>
  <c r="Y765" i="1" s="1"/>
  <c r="X213" i="1"/>
  <c r="Y213" i="1" s="1"/>
  <c r="X304" i="1"/>
  <c r="Y304" i="1" s="1"/>
  <c r="X423" i="1"/>
  <c r="Y423" i="1" s="1"/>
  <c r="X425" i="1"/>
  <c r="Y425" i="1" s="1"/>
  <c r="X360" i="1"/>
  <c r="Y360" i="1" s="1"/>
  <c r="X543" i="1"/>
  <c r="Y543" i="1" s="1"/>
  <c r="X836" i="1"/>
  <c r="Y836" i="1" s="1"/>
  <c r="X983" i="1"/>
  <c r="Y983" i="1" s="1"/>
  <c r="X968" i="1"/>
  <c r="Y968" i="1" s="1"/>
  <c r="X354" i="1"/>
  <c r="Y354" i="1" s="1"/>
  <c r="X372" i="1"/>
  <c r="Y372" i="1" s="1"/>
  <c r="X922" i="1"/>
  <c r="Y922" i="1" s="1"/>
  <c r="X804" i="1"/>
  <c r="Y804" i="1" s="1"/>
  <c r="X76" i="1"/>
  <c r="Y76" i="1" s="1"/>
  <c r="X195" i="1"/>
  <c r="Y195" i="1" s="1"/>
  <c r="X621" i="1"/>
  <c r="Y621" i="1" s="1"/>
  <c r="X215" i="1"/>
  <c r="Y215" i="1" s="1"/>
  <c r="X586" i="1"/>
  <c r="Y586" i="1" s="1"/>
  <c r="X656" i="1"/>
  <c r="Y656" i="1" s="1"/>
  <c r="X40" i="1"/>
  <c r="Y40" i="1" s="1"/>
  <c r="X66" i="1"/>
  <c r="Y66" i="1" s="1"/>
  <c r="X54" i="1"/>
  <c r="Y54" i="1" s="1"/>
  <c r="X595" i="1"/>
  <c r="Y595" i="1" s="1"/>
  <c r="X670" i="1"/>
  <c r="Y670" i="1" s="1"/>
  <c r="Y778" i="1"/>
  <c r="X807" i="1"/>
  <c r="Y807" i="1" s="1"/>
  <c r="X175" i="1"/>
  <c r="Y175" i="1" s="1"/>
  <c r="X405" i="1"/>
  <c r="Y405" i="1" s="1"/>
  <c r="X952" i="1"/>
  <c r="Y952" i="1" s="1"/>
  <c r="X172" i="1"/>
  <c r="X609" i="1"/>
  <c r="Y609" i="1" s="1"/>
  <c r="X719" i="1"/>
  <c r="Y719" i="1" s="1"/>
  <c r="X31" i="1"/>
  <c r="Y31" i="1" s="1"/>
  <c r="X437" i="1"/>
  <c r="Y437" i="1" s="1"/>
  <c r="X548" i="1"/>
  <c r="Y548" i="1" s="1"/>
  <c r="X327" i="1"/>
  <c r="Y327" i="1" s="1"/>
  <c r="X930" i="1"/>
  <c r="Y930" i="1" s="1"/>
  <c r="X576" i="1"/>
  <c r="Y576" i="1" s="1"/>
  <c r="X41" i="1"/>
  <c r="Y41" i="1" s="1"/>
  <c r="X855" i="1"/>
  <c r="Y855" i="1" s="1"/>
  <c r="X370" i="1"/>
  <c r="Y370" i="1" s="1"/>
  <c r="X570" i="1"/>
  <c r="Y570" i="1" s="1"/>
  <c r="X532" i="1"/>
  <c r="Y532" i="1" s="1"/>
  <c r="X82" i="1"/>
  <c r="Y82" i="1" s="1"/>
  <c r="X748" i="1"/>
  <c r="Y748" i="1" s="1"/>
  <c r="X94" i="1"/>
  <c r="Y94" i="1" s="1"/>
  <c r="X299" i="1"/>
  <c r="Y299" i="1" s="1"/>
  <c r="X667" i="1"/>
  <c r="Y667" i="1" s="1"/>
  <c r="X645" i="1"/>
  <c r="Y645" i="1" s="1"/>
  <c r="X258" i="1"/>
  <c r="X458" i="1"/>
  <c r="Y458" i="1" s="1"/>
  <c r="X80" i="1"/>
  <c r="Y80" i="1" s="1"/>
  <c r="X727" i="1"/>
  <c r="Y727" i="1" s="1"/>
  <c r="X885" i="1"/>
  <c r="Y885" i="1" s="1"/>
  <c r="X139" i="1"/>
  <c r="Y139" i="1" s="1"/>
  <c r="X376" i="1"/>
  <c r="Y376" i="1" s="1"/>
  <c r="X954" i="1"/>
  <c r="Y954" i="1" s="1"/>
  <c r="X155" i="1"/>
  <c r="Y155" i="1" s="1"/>
  <c r="X256" i="1"/>
  <c r="Y256" i="1" s="1"/>
  <c r="X812" i="1"/>
  <c r="Y812" i="1" s="1"/>
  <c r="X291" i="1"/>
  <c r="Y291" i="1" s="1"/>
  <c r="X785" i="1"/>
  <c r="Y785" i="1" s="1"/>
  <c r="X249" i="1"/>
  <c r="Y249" i="1" s="1"/>
  <c r="X18" i="1"/>
  <c r="Y18" i="1" s="1"/>
  <c r="X987" i="1"/>
  <c r="Y987" i="1" s="1"/>
  <c r="X961" i="1"/>
  <c r="X393" i="1"/>
  <c r="Y393" i="1" s="1"/>
  <c r="X312" i="1"/>
  <c r="Y312" i="1" s="1"/>
  <c r="X6" i="1"/>
  <c r="Y6" i="1" s="1"/>
  <c r="X232" i="1"/>
  <c r="Y232" i="1" s="1"/>
  <c r="X61" i="1"/>
  <c r="Y61" i="1" s="1"/>
  <c r="X149" i="1"/>
  <c r="Y149" i="1" s="1"/>
  <c r="X344" i="1"/>
  <c r="Y344" i="1" s="1"/>
  <c r="X386" i="1"/>
  <c r="Y386" i="1" s="1"/>
  <c r="X32" i="1"/>
  <c r="Y32" i="1" s="1"/>
  <c r="X432" i="1"/>
  <c r="Y432" i="1" s="1"/>
  <c r="X177" i="1"/>
  <c r="Y177" i="1" s="1"/>
  <c r="X374" i="1"/>
  <c r="Y374" i="1" s="1"/>
  <c r="X936" i="1"/>
  <c r="Y936" i="1" s="1"/>
  <c r="X422" i="1"/>
  <c r="Y422" i="1" s="1"/>
  <c r="X116" i="1"/>
  <c r="Y116" i="1" s="1"/>
  <c r="X820" i="1"/>
  <c r="Y820" i="1" s="1"/>
  <c r="X883" i="1"/>
  <c r="Y883" i="1" s="1"/>
  <c r="X757" i="1"/>
  <c r="Y757" i="1" s="1"/>
  <c r="X247" i="1"/>
  <c r="Y247" i="1" s="1"/>
  <c r="X212" i="1"/>
  <c r="Y212" i="1" s="1"/>
  <c r="X340" i="1"/>
  <c r="Y340" i="1" s="1"/>
  <c r="X49" i="1"/>
  <c r="Y49" i="1" s="1"/>
  <c r="X75" i="1"/>
  <c r="Y75" i="1" s="1"/>
  <c r="X615" i="1"/>
  <c r="Y615" i="1" s="1"/>
  <c r="X602" i="1"/>
  <c r="Y602" i="1" s="1"/>
  <c r="X191" i="1"/>
  <c r="Y191" i="1" s="1"/>
  <c r="X265" i="1"/>
  <c r="Y265" i="1" s="1"/>
  <c r="X333" i="1"/>
  <c r="Y333" i="1" s="1"/>
  <c r="X650" i="1"/>
  <c r="Y650" i="1" s="1"/>
  <c r="X946" i="1"/>
  <c r="Y946" i="1" s="1"/>
  <c r="X608" i="1"/>
  <c r="Y608" i="1" s="1"/>
  <c r="X871" i="1"/>
  <c r="Y871" i="1" s="1"/>
  <c r="X866" i="1"/>
  <c r="Y866" i="1" s="1"/>
  <c r="X582" i="1"/>
  <c r="X589" i="1"/>
  <c r="Y589" i="1" s="1"/>
  <c r="X927" i="1"/>
  <c r="Y927" i="1" s="1"/>
  <c r="X760" i="1"/>
  <c r="Y760" i="1" s="1"/>
  <c r="X358" i="1"/>
  <c r="X295" i="1"/>
  <c r="Y295" i="1" s="1"/>
  <c r="X218" i="1"/>
  <c r="Y218" i="1" s="1"/>
  <c r="X203" i="1"/>
  <c r="Y203" i="1" s="1"/>
  <c r="X456" i="1"/>
  <c r="Y456" i="1" s="1"/>
  <c r="X86" i="1"/>
  <c r="Y86" i="1" s="1"/>
  <c r="X994" i="1"/>
  <c r="Y994" i="1" s="1"/>
  <c r="X214" i="1"/>
  <c r="Y214" i="1" s="1"/>
  <c r="X389" i="1"/>
  <c r="Y389" i="1" s="1"/>
  <c r="X385" i="1"/>
  <c r="Y385" i="1" s="1"/>
  <c r="X625" i="1"/>
  <c r="Y625" i="1" s="1"/>
  <c r="X392" i="1"/>
  <c r="Y392" i="1" s="1"/>
  <c r="X384" i="1"/>
  <c r="Y384" i="1" s="1"/>
  <c r="X737" i="1"/>
  <c r="Y737" i="1" s="1"/>
  <c r="X578" i="1"/>
  <c r="Y578" i="1" s="1"/>
  <c r="X529" i="1"/>
  <c r="Y529" i="1" s="1"/>
  <c r="X706" i="1"/>
  <c r="Y706" i="1" s="1"/>
  <c r="X352" i="1"/>
  <c r="Y352" i="1" s="1"/>
  <c r="X93" i="1"/>
  <c r="Y93" i="1" s="1"/>
  <c r="X783" i="1"/>
  <c r="Y783" i="1" s="1"/>
  <c r="X919" i="1"/>
  <c r="Y919" i="1" s="1"/>
  <c r="X414" i="1"/>
  <c r="Y414" i="1" s="1"/>
  <c r="X541" i="1"/>
  <c r="Y541" i="1" s="1"/>
  <c r="X941" i="1"/>
  <c r="Y941" i="1" s="1"/>
  <c r="X824" i="1"/>
  <c r="Y824" i="1" s="1"/>
  <c r="X973" i="1"/>
  <c r="Y973" i="1" s="1"/>
  <c r="X637" i="1"/>
  <c r="Y637" i="1" s="1"/>
  <c r="X705" i="1"/>
  <c r="Y705" i="1" s="1"/>
  <c r="X749" i="1"/>
  <c r="Y749" i="1" s="1"/>
  <c r="X97" i="1"/>
  <c r="Y97" i="1" s="1"/>
  <c r="X380" i="1"/>
  <c r="Y380" i="1" s="1"/>
  <c r="X110" i="1"/>
  <c r="Y110" i="1" s="1"/>
  <c r="X328" i="1"/>
  <c r="Y328" i="1" s="1"/>
  <c r="X755" i="1"/>
  <c r="Y755" i="1" s="1"/>
  <c r="X298" i="1"/>
  <c r="Y298" i="1" s="1"/>
  <c r="X677" i="1"/>
  <c r="Y677" i="1" s="1"/>
  <c r="X403" i="1"/>
  <c r="Y403" i="1" s="1"/>
  <c r="X744" i="1"/>
  <c r="Y744" i="1" s="1"/>
  <c r="X436" i="1"/>
  <c r="Y436" i="1" s="1"/>
  <c r="X95" i="1"/>
  <c r="Y95" i="1" s="1"/>
  <c r="X880" i="1"/>
  <c r="Y880" i="1" s="1"/>
  <c r="X979" i="1"/>
  <c r="Y979" i="1" s="1"/>
  <c r="X860" i="1"/>
  <c r="Y860" i="1" s="1"/>
  <c r="X611" i="1"/>
  <c r="Y611" i="1" s="1"/>
  <c r="X307" i="1"/>
  <c r="Y307" i="1" s="1"/>
  <c r="X736" i="1"/>
  <c r="Y736" i="1" s="1"/>
  <c r="X50" i="1"/>
  <c r="Y50" i="1" s="1"/>
  <c r="X417" i="1"/>
  <c r="Y417" i="1" s="1"/>
  <c r="X654" i="1"/>
  <c r="Y654" i="1" s="1"/>
  <c r="X431" i="1"/>
  <c r="Y431" i="1" s="1"/>
  <c r="X997" i="1"/>
  <c r="Y997" i="1" s="1"/>
  <c r="X768" i="1"/>
  <c r="Y768" i="1" s="1"/>
  <c r="X57" i="1"/>
  <c r="Y57" i="1" s="1"/>
  <c r="X533" i="1"/>
  <c r="Y533" i="1" s="1"/>
  <c r="X672" i="1"/>
  <c r="Y672" i="1" s="1"/>
  <c r="X461" i="1"/>
  <c r="Y461" i="1" s="1"/>
  <c r="X146" i="1"/>
  <c r="Y146" i="1" s="1"/>
  <c r="X803" i="1"/>
  <c r="Y803" i="1" s="1"/>
  <c r="X24" i="1"/>
  <c r="Y24" i="1" s="1"/>
  <c r="X659" i="1"/>
  <c r="Y659" i="1" s="1"/>
  <c r="X754" i="1"/>
  <c r="Y754" i="1" s="1"/>
  <c r="X166" i="1"/>
  <c r="Y166" i="1" s="1"/>
  <c r="X657" i="1"/>
  <c r="Y657" i="1" s="1"/>
  <c r="X686" i="1"/>
  <c r="Y686" i="1" s="1"/>
  <c r="X186" i="1"/>
  <c r="Y186" i="1" s="1"/>
  <c r="X923" i="1"/>
  <c r="Y923" i="1" s="1"/>
  <c r="X199" i="1"/>
  <c r="Y199" i="1" s="1"/>
  <c r="X130" i="1"/>
  <c r="Y130" i="1" s="1"/>
  <c r="X542" i="1"/>
  <c r="Y542" i="1" s="1"/>
  <c r="X397" i="1"/>
  <c r="Y397" i="1" s="1"/>
  <c r="X843" i="1"/>
  <c r="Y843" i="1" s="1"/>
  <c r="X36" i="1"/>
  <c r="Y36" i="1" s="1"/>
  <c r="X688" i="1"/>
  <c r="Y688" i="1" s="1"/>
  <c r="X52" i="1"/>
  <c r="Y52" i="1" s="1"/>
  <c r="X306" i="1"/>
  <c r="Y306" i="1" s="1"/>
  <c r="X890" i="1"/>
  <c r="Y890" i="1" s="1"/>
  <c r="X726" i="1"/>
  <c r="Y726" i="1" s="1"/>
  <c r="X359" i="1"/>
  <c r="Y359" i="1" s="1"/>
  <c r="X205" i="1"/>
  <c r="Y205" i="1" s="1"/>
  <c r="X277" i="1"/>
  <c r="Y277" i="1" s="1"/>
  <c r="X115" i="1"/>
  <c r="Y115" i="1" s="1"/>
  <c r="X628" i="1"/>
  <c r="Y628" i="1" s="1"/>
  <c r="X30" i="1"/>
  <c r="Y30" i="1" s="1"/>
  <c r="X103" i="1"/>
  <c r="Y103" i="1" s="1"/>
  <c r="X19" i="1"/>
  <c r="Y19" i="1" s="1"/>
  <c r="X462" i="1"/>
  <c r="Y462" i="1" s="1"/>
  <c r="X844" i="1"/>
  <c r="Y844" i="1" s="1"/>
  <c r="X412" i="1"/>
  <c r="Y412" i="1" s="1"/>
  <c r="X67" i="1"/>
  <c r="Y67" i="1" s="1"/>
  <c r="X407" i="1"/>
  <c r="Y407" i="1" s="1"/>
  <c r="X711" i="1"/>
  <c r="Y711" i="1" s="1"/>
  <c r="X950" i="1"/>
  <c r="Y950" i="1" s="1"/>
  <c r="X564" i="1"/>
  <c r="Y564" i="1" s="1"/>
  <c r="X771" i="1"/>
  <c r="Y771" i="1" s="1"/>
  <c r="X571" i="1"/>
  <c r="Y571" i="1" s="1"/>
  <c r="X388" i="1"/>
  <c r="Y388" i="1" s="1"/>
  <c r="X924" i="1"/>
  <c r="Y924" i="1" s="1"/>
  <c r="X416" i="1"/>
  <c r="Y416" i="1" s="1"/>
  <c r="X690" i="1"/>
  <c r="Y690" i="1" s="1"/>
  <c r="X863" i="1"/>
  <c r="Y863" i="1" s="1"/>
  <c r="X53" i="1"/>
  <c r="Y53" i="1" s="1"/>
  <c r="X406" i="1"/>
  <c r="Y406" i="1" s="1"/>
  <c r="X591" i="1"/>
  <c r="Y591" i="1" s="1"/>
  <c r="X841" i="1"/>
  <c r="Y841" i="1" s="1"/>
  <c r="X906" i="1"/>
  <c r="Y906" i="1" s="1"/>
  <c r="X551" i="1"/>
  <c r="Y551" i="1" s="1"/>
  <c r="X170" i="1"/>
  <c r="Y170" i="1" s="1"/>
  <c r="X787" i="1"/>
  <c r="Y787" i="1" s="1"/>
  <c r="X144" i="1"/>
  <c r="Y144" i="1" s="1"/>
  <c r="X317" i="1"/>
  <c r="Y317" i="1" s="1"/>
  <c r="X536" i="1"/>
  <c r="Y536" i="1" s="1"/>
  <c r="X694" i="1"/>
  <c r="Y694" i="1" s="1"/>
  <c r="X846" i="1"/>
  <c r="Y846" i="1" s="1"/>
  <c r="X156" i="1"/>
  <c r="Y156" i="1" s="1"/>
  <c r="X55" i="1"/>
  <c r="Y55" i="1" s="1"/>
  <c r="X693" i="1"/>
  <c r="Y693" i="1" s="1"/>
  <c r="X981" i="1"/>
  <c r="Y981" i="1" s="1"/>
  <c r="X5" i="1"/>
  <c r="Y5" i="1" s="1"/>
  <c r="X797" i="1"/>
  <c r="Y797" i="1" s="1"/>
  <c r="X647" i="1"/>
  <c r="Y647" i="1" s="1"/>
  <c r="X918" i="1"/>
  <c r="Y918" i="1" s="1"/>
  <c r="X369" i="1"/>
  <c r="Y369" i="1" s="1"/>
  <c r="X661" i="1"/>
  <c r="Y661" i="1" s="1"/>
  <c r="X262" i="1"/>
  <c r="Y262" i="1" s="1"/>
  <c r="X681" i="1"/>
  <c r="Y681" i="1" s="1"/>
  <c r="X168" i="1"/>
  <c r="Y168" i="1" s="1"/>
  <c r="X242" i="1"/>
  <c r="Y242" i="1" s="1"/>
  <c r="X704" i="1"/>
  <c r="Y704" i="1" s="1"/>
  <c r="X724" i="1"/>
  <c r="Y724" i="1" s="1"/>
  <c r="X366" i="1"/>
  <c r="Y366" i="1" s="1"/>
  <c r="X51" i="1"/>
  <c r="Y51" i="1" s="1"/>
  <c r="X556" i="1"/>
  <c r="Y556" i="1" s="1"/>
  <c r="X606" i="1"/>
  <c r="Y606" i="1" s="1"/>
  <c r="X876" i="1"/>
  <c r="Y876" i="1" s="1"/>
  <c r="X700" i="1"/>
  <c r="Y700" i="1" s="1"/>
  <c r="X396" i="1"/>
  <c r="Y396" i="1" s="1"/>
  <c r="X568" i="1"/>
  <c r="Y568" i="1" s="1"/>
  <c r="X875" i="1"/>
  <c r="Y875" i="1" s="1"/>
  <c r="X682" i="1"/>
  <c r="Y682" i="1" s="1"/>
  <c r="X34" i="1"/>
  <c r="Y34" i="1" s="1"/>
  <c r="X810" i="1"/>
  <c r="Y810" i="1" s="1"/>
  <c r="X35" i="1"/>
  <c r="Y35" i="1" s="1"/>
  <c r="X889" i="1"/>
  <c r="Y889" i="1" s="1"/>
  <c r="X972" i="1"/>
  <c r="Y972" i="1" s="1"/>
  <c r="X457" i="1"/>
  <c r="Y457" i="1" s="1"/>
  <c r="X852" i="1"/>
  <c r="Y852" i="1" s="1"/>
  <c r="X538" i="1"/>
  <c r="Y538" i="1" s="1"/>
  <c r="X466" i="1"/>
  <c r="Y466" i="1" s="1"/>
  <c r="X165" i="1"/>
  <c r="Y165" i="1" s="1"/>
  <c r="X157" i="1"/>
  <c r="X305" i="1"/>
  <c r="Y305" i="1" s="1"/>
  <c r="X998" i="1"/>
  <c r="Y998" i="1" s="1"/>
  <c r="X562" i="1"/>
  <c r="Y562" i="1" s="1"/>
  <c r="X882" i="1"/>
  <c r="Y882" i="1" s="1"/>
  <c r="X401" i="1"/>
  <c r="Y401" i="1" s="1"/>
  <c r="X85" i="1"/>
  <c r="Y85" i="1" s="1"/>
  <c r="X674" i="1"/>
  <c r="Y674" i="1" s="1"/>
  <c r="X453" i="1"/>
  <c r="Y453" i="1" s="1"/>
  <c r="X669" i="1"/>
  <c r="Y669" i="1" s="1"/>
  <c r="X326" i="1"/>
  <c r="Y326" i="1" s="1"/>
  <c r="X210" i="1"/>
  <c r="Y210" i="1" s="1"/>
  <c r="X251" i="1"/>
  <c r="Y251" i="1" s="1"/>
  <c r="X311" i="1"/>
  <c r="Y311" i="1" s="1"/>
  <c r="X410" i="1"/>
  <c r="Y410" i="1" s="1"/>
  <c r="X25" i="1"/>
  <c r="Y25" i="1" s="1"/>
  <c r="X198" i="1"/>
  <c r="Y198" i="1" s="1"/>
  <c r="X626" i="1"/>
  <c r="Y626" i="1" s="1"/>
  <c r="X37" i="1"/>
  <c r="Y37" i="1" s="1"/>
  <c r="X107" i="1"/>
  <c r="Y107" i="1" s="1"/>
  <c r="X292" i="1"/>
  <c r="Y292" i="1" s="1"/>
  <c r="X816" i="1"/>
  <c r="Y816" i="1" s="1"/>
  <c r="X250" i="1"/>
  <c r="Y250" i="1" s="1"/>
  <c r="X135" i="1"/>
  <c r="Y135" i="1" s="1"/>
  <c r="X62" i="1"/>
  <c r="Y62" i="1" s="1"/>
  <c r="X71" i="1"/>
  <c r="Y71" i="1" s="1"/>
  <c r="X390" i="1"/>
  <c r="Y390" i="1" s="1"/>
  <c r="X394" i="1"/>
  <c r="Y394" i="1" s="1"/>
  <c r="X142" i="1"/>
  <c r="Y142" i="1" s="1"/>
  <c r="X48" i="1"/>
  <c r="Y48" i="1" s="1"/>
  <c r="X100" i="1"/>
  <c r="Y100" i="1" s="1"/>
  <c r="X127" i="1"/>
  <c r="Y127" i="1" s="1"/>
  <c r="X125" i="1"/>
  <c r="Y125" i="1" s="1"/>
  <c r="X826" i="1"/>
  <c r="Y826" i="1" s="1"/>
  <c r="X531" i="1"/>
  <c r="Y531" i="1" s="1"/>
  <c r="X982" i="1"/>
  <c r="Y982" i="1" s="1"/>
  <c r="X261" i="1"/>
  <c r="Y261" i="1" s="1"/>
  <c r="X108" i="1"/>
  <c r="Y108" i="1" s="1"/>
  <c r="X977" i="1"/>
  <c r="Y977" i="1" s="1"/>
  <c r="X859" i="1"/>
  <c r="Y859" i="1" s="1"/>
  <c r="X105" i="1"/>
  <c r="Y105" i="1" s="1"/>
  <c r="X868" i="1"/>
  <c r="Y868" i="1" s="1"/>
  <c r="X566" i="1"/>
  <c r="Y566" i="1" s="1"/>
  <c r="X202" i="1"/>
  <c r="Y202" i="1" s="1"/>
  <c r="X989" i="1"/>
  <c r="Y989" i="1" s="1"/>
  <c r="X361" i="1"/>
  <c r="Y361" i="1" s="1"/>
  <c r="X779" i="1"/>
  <c r="Y779" i="1" s="1"/>
  <c r="X455" i="1"/>
  <c r="Y455" i="1" s="1"/>
  <c r="X128" i="1"/>
  <c r="Y128" i="1" s="1"/>
  <c r="X239" i="1"/>
  <c r="Y239" i="1" s="1"/>
  <c r="X91" i="1"/>
  <c r="Y91" i="1" s="1"/>
  <c r="X459" i="1"/>
  <c r="Y459" i="1" s="1"/>
  <c r="X481" i="1"/>
  <c r="Y481" i="1" s="1"/>
  <c r="X944" i="1"/>
  <c r="Y944" i="1" s="1"/>
  <c r="X28" i="1"/>
  <c r="Y28" i="1" s="1"/>
  <c r="X63" i="1"/>
  <c r="Y63" i="1" s="1"/>
  <c r="X33" i="1"/>
  <c r="Y33" i="1" s="1"/>
  <c r="X847" i="1"/>
  <c r="Y847" i="1" s="1"/>
  <c r="X680" i="1"/>
  <c r="Y680" i="1" s="1"/>
  <c r="X246" i="1"/>
  <c r="Y246" i="1" s="1"/>
  <c r="X770" i="1"/>
  <c r="Y770" i="1" s="1"/>
  <c r="X99" i="1"/>
  <c r="Y99" i="1" s="1"/>
  <c r="X904" i="1"/>
  <c r="Y904" i="1" s="1"/>
  <c r="X438" i="1"/>
  <c r="Y438" i="1" s="1"/>
  <c r="X189" i="1"/>
  <c r="Y189" i="1" s="1"/>
  <c r="X383" i="1"/>
  <c r="Y383" i="1" s="1"/>
  <c r="X343" i="1"/>
  <c r="Y343" i="1" s="1"/>
  <c r="X600" i="1"/>
  <c r="Y600" i="1" s="1"/>
  <c r="X269" i="1"/>
  <c r="Y269" i="1" s="1"/>
  <c r="X893" i="1"/>
  <c r="Y893" i="1" s="1"/>
  <c r="X230" i="1"/>
  <c r="Y230" i="1" s="1"/>
  <c r="X303" i="1"/>
  <c r="Y303" i="1" s="1"/>
  <c r="X964" i="1"/>
  <c r="Y964" i="1" s="1"/>
  <c r="X848" i="1"/>
  <c r="Y848" i="1" s="1"/>
  <c r="X413" i="1"/>
  <c r="Y413" i="1" s="1"/>
  <c r="X1001" i="1"/>
  <c r="Y1001" i="1" s="1"/>
  <c r="X723" i="1"/>
  <c r="Y723" i="1" s="1"/>
  <c r="X679" i="1"/>
  <c r="Y679" i="1" s="1"/>
  <c r="X391" i="1"/>
  <c r="Y391" i="1" s="1"/>
  <c r="X464" i="1"/>
  <c r="Y464" i="1" s="1"/>
  <c r="X527" i="1"/>
  <c r="Y527" i="1" s="1"/>
  <c r="X285" i="1"/>
  <c r="Y285" i="1" s="1"/>
  <c r="X572" i="1"/>
  <c r="Y572" i="1" s="1"/>
  <c r="X849" i="1"/>
  <c r="Y849" i="1" s="1"/>
  <c r="X234" i="1"/>
  <c r="Y234" i="1" s="1"/>
  <c r="X225" i="1"/>
  <c r="Y225" i="1" s="1"/>
  <c r="X884" i="1"/>
  <c r="Y884" i="1" s="1"/>
  <c r="X540" i="1"/>
  <c r="Y540" i="1" s="1"/>
  <c r="X808" i="1"/>
  <c r="Y808" i="1" s="1"/>
  <c r="X217" i="1"/>
  <c r="Y217" i="1" s="1"/>
  <c r="X592" i="1"/>
  <c r="Y592" i="1" s="1"/>
  <c r="X420" i="1"/>
  <c r="Y420" i="1" s="1"/>
  <c r="X715" i="1"/>
  <c r="Y715" i="1" s="1"/>
  <c r="X854" i="1"/>
  <c r="Y854" i="1" s="1"/>
  <c r="X753" i="1"/>
  <c r="Y753" i="1" s="1"/>
  <c r="X939" i="1"/>
  <c r="Y939" i="1" s="1"/>
  <c r="X702" i="1"/>
  <c r="Y702" i="1" s="1"/>
  <c r="X662" i="1"/>
  <c r="Y662" i="1" s="1"/>
  <c r="X873" i="1"/>
  <c r="Y873" i="1" s="1"/>
  <c r="X777" i="1"/>
  <c r="Y777" i="1" s="1"/>
  <c r="X96" i="1"/>
  <c r="Y96" i="1" s="1"/>
  <c r="X948" i="1"/>
  <c r="Y948" i="1" s="1"/>
  <c r="X587" i="1"/>
  <c r="Y587" i="1" s="1"/>
  <c r="X619" i="1"/>
  <c r="Y619" i="1" s="1"/>
  <c r="X929" i="1"/>
  <c r="Y929" i="1" s="1"/>
  <c r="X831" i="1"/>
  <c r="Y831" i="1" s="1"/>
  <c r="X353" i="1"/>
  <c r="Y353" i="1" s="1"/>
  <c r="X379" i="1"/>
  <c r="Y379" i="1" s="1"/>
  <c r="X878" i="1"/>
  <c r="Y878" i="1" s="1"/>
  <c r="X530" i="1"/>
  <c r="Y530" i="1" s="1"/>
  <c r="X221" i="1"/>
  <c r="Y221" i="1" s="1"/>
  <c r="X83" i="1"/>
  <c r="Y83" i="1" s="1"/>
  <c r="X254" i="1"/>
  <c r="Y254" i="1" s="1"/>
  <c r="X26" i="1"/>
  <c r="Y26" i="1" s="1"/>
  <c r="X990" i="1"/>
  <c r="Y990" i="1" s="1"/>
  <c r="X695" i="1"/>
  <c r="Y695" i="1" s="1"/>
  <c r="X59" i="1"/>
  <c r="Y59" i="1" s="1"/>
  <c r="X775" i="1"/>
  <c r="Y775" i="1" s="1"/>
  <c r="X684" i="1"/>
  <c r="Y684" i="1" s="1"/>
  <c r="X65" i="1"/>
  <c r="Y65" i="1" s="1"/>
  <c r="X276" i="1"/>
  <c r="Y276" i="1" s="1"/>
  <c r="X452" i="1"/>
  <c r="Y452" i="1" s="1"/>
  <c r="X439" i="1"/>
  <c r="Y439" i="1" s="1"/>
  <c r="X750" i="1"/>
  <c r="Y750" i="1" s="1"/>
  <c r="X648" i="1"/>
  <c r="Y648" i="1" s="1"/>
  <c r="X573" i="1"/>
  <c r="Y573" i="1" s="1"/>
  <c r="X355" i="1"/>
  <c r="Y355" i="1" s="1"/>
  <c r="X683" i="1"/>
  <c r="Y683" i="1" s="1"/>
  <c r="X408" i="1"/>
  <c r="Y408" i="1" s="1"/>
  <c r="X791" i="1"/>
  <c r="Y791" i="1" s="1"/>
  <c r="X535" i="1"/>
  <c r="Y535" i="1" s="1"/>
  <c r="X698" i="1"/>
  <c r="Y698" i="1" s="1"/>
  <c r="X991" i="1"/>
  <c r="Y991" i="1" s="1"/>
  <c r="X769" i="1"/>
  <c r="Y769" i="1" s="1"/>
  <c r="X534" i="1"/>
  <c r="Y534" i="1" s="1"/>
  <c r="X158" i="1"/>
  <c r="Y158" i="1" s="1"/>
  <c r="X583" i="1"/>
  <c r="Y583" i="1" s="1"/>
  <c r="X999" i="1"/>
  <c r="Y999" i="1" s="1"/>
  <c r="X424" i="1"/>
  <c r="Y424" i="1" s="1"/>
  <c r="X887" i="1"/>
  <c r="Y887" i="1" s="1"/>
  <c r="X216" i="1"/>
  <c r="Y216" i="1" s="1"/>
  <c r="X87" i="1"/>
  <c r="Y87" i="1" s="1"/>
  <c r="X712" i="1"/>
  <c r="Y712" i="1" s="1"/>
  <c r="X920" i="1"/>
  <c r="Y920" i="1" s="1"/>
  <c r="X508" i="1"/>
  <c r="Y508" i="1" s="1"/>
  <c r="X717" i="1"/>
  <c r="Y717" i="1" s="1"/>
  <c r="X577" i="1"/>
  <c r="Y577" i="1" s="1"/>
  <c r="X164" i="1"/>
  <c r="Y164" i="1" s="1"/>
  <c r="X845" i="1"/>
  <c r="Y845" i="1" s="1"/>
  <c r="X187" i="1"/>
  <c r="Y187" i="1" s="1"/>
  <c r="X244" i="1"/>
  <c r="Y244" i="1" s="1"/>
  <c r="X402" i="1"/>
  <c r="Y402" i="1" s="1"/>
  <c r="X901" i="1"/>
  <c r="Y901" i="1" s="1"/>
  <c r="X162" i="1"/>
  <c r="Y162" i="1" s="1"/>
  <c r="X869" i="1"/>
  <c r="Y869" i="1" s="1"/>
  <c r="X642" i="1"/>
  <c r="Y642" i="1" s="1"/>
  <c r="X691" i="1"/>
  <c r="Y691" i="1" s="1"/>
  <c r="X8" i="1"/>
  <c r="Y8" i="1" s="1"/>
  <c r="X666" i="1"/>
  <c r="Y666" i="1" s="1"/>
  <c r="X231" i="1"/>
  <c r="Y231" i="1" s="1"/>
  <c r="X228" i="1"/>
  <c r="Y228" i="1" s="1"/>
  <c r="X928" i="1"/>
  <c r="Y928" i="1" s="1"/>
  <c r="X960" i="1"/>
  <c r="Y960" i="1" s="1"/>
  <c r="X699" i="1"/>
  <c r="Y699" i="1" s="1"/>
  <c r="X428" i="1"/>
  <c r="Y428" i="1" s="1"/>
  <c r="X433" i="1"/>
  <c r="Y433" i="1" s="1"/>
  <c r="X597" i="1"/>
  <c r="Y597" i="1" s="1"/>
  <c r="X584" i="1"/>
  <c r="Y584" i="1" s="1"/>
  <c r="X851" i="1"/>
  <c r="Y851" i="1" s="1"/>
  <c r="X260" i="1"/>
  <c r="Y260" i="1" s="1"/>
  <c r="X449" i="1"/>
  <c r="Y449" i="1" s="1"/>
  <c r="X819" i="1"/>
  <c r="Y819" i="1" s="1"/>
  <c r="X864" i="1"/>
  <c r="Y864" i="1" s="1"/>
  <c r="X399" i="1"/>
  <c r="Y399" i="1" s="1"/>
  <c r="X766" i="1"/>
  <c r="Y766" i="1" s="1"/>
  <c r="X574" i="1"/>
  <c r="Y574" i="1" s="1"/>
  <c r="X603" i="1"/>
  <c r="X596" i="1"/>
  <c r="Y596" i="1" s="1"/>
  <c r="X881" i="1"/>
  <c r="Y881" i="1" s="1"/>
  <c r="X809" i="1"/>
  <c r="Y809" i="1" s="1"/>
  <c r="X454" i="1"/>
  <c r="Y454" i="1" s="1"/>
  <c r="X58" i="1"/>
  <c r="Y58" i="1" s="1"/>
  <c r="X134" i="1"/>
  <c r="Y134" i="1" s="1"/>
  <c r="X278" i="1"/>
  <c r="Y278" i="1" s="1"/>
  <c r="X676" i="1"/>
  <c r="Y676" i="1" s="1"/>
  <c r="X89" i="1"/>
  <c r="Y89" i="1" s="1"/>
  <c r="X252" i="1"/>
  <c r="Y252" i="1" s="1"/>
  <c r="X141" i="1"/>
  <c r="Y141" i="1" s="1"/>
  <c r="X652" i="1"/>
  <c r="Y652" i="1" s="1"/>
  <c r="X74" i="1"/>
  <c r="Y74" i="1" s="1"/>
  <c r="X756" i="1"/>
  <c r="Y756" i="1" s="1"/>
  <c r="X618" i="1"/>
  <c r="Y618" i="1" s="1"/>
  <c r="X421" i="1"/>
  <c r="Y421" i="1" s="1"/>
  <c r="X633" i="1"/>
  <c r="Y633" i="1" s="1"/>
  <c r="X675" i="1"/>
  <c r="Y675" i="1" s="1"/>
  <c r="X81" i="1"/>
  <c r="Y81" i="1" s="1"/>
  <c r="X102" i="1"/>
  <c r="Y102" i="1" s="1"/>
  <c r="X72" i="1"/>
  <c r="Y72" i="1" s="1"/>
  <c r="X980" i="1"/>
  <c r="Y980" i="1" s="1"/>
  <c r="X745" i="1"/>
  <c r="Y745" i="1" s="1"/>
  <c r="X92" i="1"/>
  <c r="Y92" i="1" s="1"/>
  <c r="X440" i="1"/>
  <c r="Y440" i="1" s="1"/>
  <c r="X813" i="1"/>
  <c r="Y813" i="1" s="1"/>
  <c r="X784" i="1"/>
  <c r="Y784" i="1" s="1"/>
  <c r="X773" i="1"/>
  <c r="Y773" i="1" s="1"/>
  <c r="X664" i="1"/>
  <c r="Y664" i="1" s="1"/>
  <c r="X701" i="1"/>
  <c r="Y701" i="1" s="1"/>
  <c r="X790" i="1"/>
  <c r="Y790" i="1" s="1"/>
  <c r="X905" i="1"/>
  <c r="Y905" i="1" s="1"/>
  <c r="X136" i="1"/>
  <c r="Y136" i="1" s="1"/>
  <c r="X604" i="1"/>
  <c r="Y604" i="1" s="1"/>
  <c r="X211" i="1"/>
  <c r="Y211" i="1" s="1"/>
  <c r="X264" i="1"/>
  <c r="Y264" i="1" s="1"/>
  <c r="X176" i="1"/>
  <c r="Y176" i="1" s="1"/>
  <c r="X287" i="1"/>
  <c r="Y287" i="1" s="1"/>
  <c r="X984" i="1"/>
  <c r="Y984" i="1" s="1"/>
  <c r="X834" i="1"/>
  <c r="Y834" i="1" s="1"/>
  <c r="X357" i="1"/>
  <c r="Y357" i="1" s="1"/>
  <c r="X334" i="1"/>
  <c r="Y334" i="1" s="1"/>
  <c r="X738" i="1"/>
  <c r="Y738" i="1" s="1"/>
  <c r="X42" i="1"/>
  <c r="Y42" i="1" s="1"/>
  <c r="X169" i="1"/>
  <c r="Y169" i="1" s="1"/>
  <c r="X728" i="1"/>
  <c r="Y728" i="1" s="1"/>
  <c r="X891" i="1"/>
  <c r="Y891" i="1" s="1"/>
  <c r="X553" i="1"/>
  <c r="Y553" i="1" s="1"/>
  <c r="X208" i="1"/>
  <c r="Y208" i="1" s="1"/>
  <c r="X955" i="1"/>
  <c r="Y955" i="1" s="1"/>
  <c r="X697" i="1"/>
  <c r="Y697" i="1" s="1"/>
  <c r="X126" i="1"/>
  <c r="Y126" i="1" s="1"/>
  <c r="X933" i="1"/>
  <c r="Y933" i="1" s="1"/>
  <c r="X710" i="1"/>
  <c r="Y710" i="1" s="1"/>
  <c r="X367" i="1"/>
  <c r="Y367" i="1" s="1"/>
  <c r="X241" i="1"/>
  <c r="Y241" i="1" s="1"/>
  <c r="X963" i="1"/>
  <c r="Y963" i="1" s="1"/>
  <c r="X685" i="1"/>
  <c r="Y685" i="1" s="1"/>
  <c r="X651" i="1"/>
  <c r="Y651" i="1" s="1"/>
  <c r="X1004" i="1"/>
  <c r="Y1004" i="1" s="1"/>
  <c r="X828" i="1"/>
  <c r="Y828" i="1" s="1"/>
  <c r="X192" i="1"/>
  <c r="Y192" i="1" s="1"/>
  <c r="X419" i="1"/>
  <c r="Y419" i="1" s="1"/>
  <c r="X56" i="1"/>
  <c r="Y56" i="1" s="1"/>
  <c r="X235" i="1"/>
  <c r="Y235" i="1" s="1"/>
  <c r="X226" i="1"/>
  <c r="Y226" i="1" s="1"/>
  <c r="X84" i="1"/>
  <c r="Y84" i="1" s="1"/>
  <c r="X892" i="1"/>
  <c r="Y892" i="1" s="1"/>
  <c r="X713" i="1"/>
  <c r="Y713" i="1" s="1"/>
  <c r="X1002" i="1"/>
  <c r="Y1002" i="1" s="1"/>
  <c r="X347" i="1"/>
  <c r="Y347" i="1" s="1"/>
  <c r="X975" i="1"/>
  <c r="Y975" i="1" s="1"/>
  <c r="X689" i="1"/>
  <c r="Y689" i="1" s="1"/>
  <c r="X356" i="1"/>
  <c r="Y356" i="1" s="1"/>
  <c r="X908" i="1"/>
  <c r="Y908" i="1" s="1"/>
  <c r="X296" i="1"/>
  <c r="Y296" i="1" s="1"/>
  <c r="X64" i="1"/>
  <c r="Y64" i="1" s="1"/>
  <c r="X872" i="1"/>
  <c r="Y872" i="1" s="1"/>
  <c r="X953" i="1"/>
  <c r="Y953" i="1" s="1"/>
  <c r="X338" i="1"/>
  <c r="Y338" i="1" s="1"/>
  <c r="X655" i="1"/>
  <c r="Y655" i="1" s="1"/>
  <c r="X818" i="1"/>
  <c r="Y818" i="1" s="1"/>
  <c r="X605" i="1"/>
  <c r="Y605" i="1" s="1"/>
  <c r="X7" i="1"/>
  <c r="Y7" i="1" s="1"/>
  <c r="X98" i="1"/>
  <c r="Y98" i="1" s="1"/>
  <c r="X579" i="1"/>
  <c r="Y579" i="1" s="1"/>
  <c r="X238" i="1"/>
  <c r="Y238" i="1" s="1"/>
  <c r="X585" i="1"/>
  <c r="Y585" i="1" s="1"/>
  <c r="X101" i="1"/>
  <c r="Y101" i="1" s="1"/>
  <c r="X325" i="1"/>
  <c r="Y325" i="1" s="1"/>
  <c r="X395" i="1"/>
  <c r="Y395" i="1" s="1"/>
  <c r="X460" i="1"/>
  <c r="Y460" i="1" s="1"/>
  <c r="X398" i="1"/>
  <c r="Y398" i="1" s="1"/>
  <c r="X159" i="1"/>
  <c r="Y159" i="1" s="1"/>
  <c r="X342" i="1"/>
  <c r="Y342" i="1" s="1"/>
  <c r="X993" i="1"/>
  <c r="Y993" i="1" s="1"/>
  <c r="X259" i="1"/>
  <c r="Y259" i="1" s="1"/>
  <c r="X759" i="1"/>
  <c r="Y759" i="1" s="1"/>
  <c r="X739" i="1"/>
  <c r="Y739" i="1" s="1"/>
  <c r="X894" i="1"/>
  <c r="Y894" i="1" s="1"/>
  <c r="X730" i="1"/>
  <c r="Y730" i="1" s="1"/>
  <c r="X733" i="1"/>
  <c r="Y733" i="1" s="1"/>
  <c r="X776" i="1"/>
  <c r="Y776" i="1" s="1"/>
  <c r="X381" i="1"/>
  <c r="Y381" i="1" s="1"/>
  <c r="X958" i="1"/>
  <c r="Y958" i="1" s="1"/>
  <c r="X77" i="1"/>
  <c r="Y77" i="1" s="1"/>
  <c r="X448" i="1"/>
  <c r="Y448" i="1" s="1"/>
  <c r="X751" i="1"/>
  <c r="Y751" i="1" s="1"/>
  <c r="X279" i="1"/>
  <c r="Y279" i="1" s="1"/>
  <c r="X903" i="1"/>
  <c r="Y903" i="1" s="1"/>
  <c r="X692" i="1"/>
  <c r="Y692" i="1" s="1"/>
  <c r="X895" i="1"/>
  <c r="Y895" i="1" s="1"/>
  <c r="X796" i="1"/>
  <c r="Y796" i="1" s="1"/>
  <c r="X70" i="1"/>
  <c r="Y70" i="1" s="1"/>
  <c r="X387" i="1"/>
  <c r="Y387" i="1" s="1"/>
  <c r="X329" i="1"/>
  <c r="Y329" i="1" s="1"/>
  <c r="X598" i="1"/>
  <c r="Y598" i="1" s="1"/>
  <c r="X678" i="1"/>
  <c r="Y678" i="1" s="1"/>
  <c r="X914" i="1"/>
  <c r="Y914" i="1" s="1"/>
  <c r="X721" i="1"/>
  <c r="Y721" i="1" s="1"/>
  <c r="X671" i="1"/>
  <c r="Y671" i="1" s="1"/>
  <c r="X257" i="1"/>
  <c r="Y257" i="1" s="1"/>
  <c r="X371" i="1"/>
  <c r="Y371" i="1" s="1"/>
  <c r="X965" i="1"/>
  <c r="Y965" i="1" s="1"/>
  <c r="X902" i="1"/>
  <c r="Y902" i="1" s="1"/>
  <c r="X46" i="1"/>
  <c r="Y46" i="1" s="1"/>
  <c r="X632" i="1"/>
  <c r="Y632" i="1" s="1"/>
  <c r="X814" i="1"/>
  <c r="Y814" i="1" s="1"/>
  <c r="X193" i="1"/>
  <c r="Y193" i="1" s="1"/>
  <c r="X788" i="1"/>
  <c r="Y788" i="1" s="1"/>
  <c r="X567" i="1"/>
  <c r="Y567" i="1" s="1"/>
  <c r="X554" i="1"/>
  <c r="Y554" i="1" s="1"/>
  <c r="X763" i="1"/>
  <c r="Y763" i="1" s="1"/>
  <c r="X180" i="1"/>
  <c r="Y180" i="1" s="1"/>
  <c r="X22" i="1"/>
  <c r="Y22" i="1" s="1"/>
  <c r="X742" i="1"/>
  <c r="Y742" i="1" s="1"/>
  <c r="X17" i="1"/>
  <c r="Y17" i="1" s="1"/>
  <c r="X806" i="1"/>
  <c r="Y806" i="1" s="1"/>
  <c r="X132" i="1"/>
  <c r="Y132" i="1" s="1"/>
  <c r="X443" i="1"/>
  <c r="Y443" i="1" s="1"/>
  <c r="X160" i="1"/>
  <c r="Y160" i="1" s="1"/>
  <c r="X113" i="1"/>
  <c r="Y113" i="1" s="1"/>
  <c r="X938" i="1"/>
  <c r="Y938" i="1" s="1"/>
  <c r="X124" i="1"/>
  <c r="Y124" i="1" s="1"/>
  <c r="X161" i="1"/>
  <c r="Y161" i="1" s="1"/>
  <c r="X29" i="1"/>
  <c r="Y29" i="1" s="1"/>
  <c r="X817" i="1"/>
  <c r="Y817" i="1" s="1"/>
  <c r="X60" i="1"/>
  <c r="Y60" i="1" s="1"/>
  <c r="X362" i="1"/>
  <c r="Y362" i="1" s="1"/>
  <c r="X549" i="1"/>
  <c r="Y549" i="1" s="1"/>
  <c r="X970" i="1"/>
  <c r="Y970" i="1" s="1"/>
  <c r="X375" i="1"/>
  <c r="Y375" i="1" s="1"/>
  <c r="X668" i="1"/>
  <c r="Y668" i="1" s="1"/>
  <c r="X537" i="1"/>
  <c r="Y537" i="1" s="1"/>
  <c r="X255" i="1"/>
  <c r="Y255" i="1" s="1"/>
  <c r="X404" i="1"/>
  <c r="Y404" i="1" s="1"/>
  <c r="X780" i="1"/>
  <c r="Y780" i="1" s="1"/>
  <c r="X560" i="1"/>
  <c r="Y560" i="1" s="1"/>
  <c r="X580" i="1"/>
  <c r="Y580" i="1" s="1"/>
  <c r="X581" i="1"/>
  <c r="Y581" i="1" s="1"/>
  <c r="X476" i="1"/>
  <c r="Y476" i="1" s="1"/>
  <c r="X774" i="1"/>
  <c r="Y774" i="1" s="1"/>
  <c r="X237" i="1"/>
  <c r="Y237" i="1" s="1"/>
  <c r="X373" i="1"/>
  <c r="Y373" i="1" s="1"/>
  <c r="X786" i="1"/>
  <c r="Y786" i="1" s="1"/>
  <c r="X949" i="1"/>
  <c r="Y949" i="1" s="1"/>
  <c r="X27" i="1"/>
  <c r="Y27" i="1" s="1"/>
  <c r="X910" i="1"/>
  <c r="Y910" i="1" s="1"/>
  <c r="X90" i="1"/>
  <c r="Y90" i="1" s="1"/>
  <c r="X623" i="1"/>
  <c r="Y623" i="1" s="1"/>
  <c r="X68" i="1"/>
  <c r="Y68" i="1" s="1"/>
  <c r="X69" i="1"/>
  <c r="Y69" i="1" s="1"/>
  <c r="X167" i="1"/>
  <c r="Y167" i="1" s="1"/>
  <c r="X546" i="1"/>
  <c r="Y546" i="1" s="1"/>
  <c r="X635" i="1"/>
  <c r="Y635" i="1" s="1"/>
  <c r="X44" i="1"/>
  <c r="Y44" i="1" s="1"/>
  <c r="X200" i="1"/>
  <c r="Y200" i="1" s="1"/>
  <c r="X646" i="1"/>
  <c r="Y646" i="1" s="1"/>
  <c r="X364" i="1"/>
  <c r="Y364" i="1" s="1"/>
  <c r="X563" i="1"/>
  <c r="Y563" i="1" s="1"/>
  <c r="X487" i="1"/>
  <c r="Y487" i="1" s="1"/>
  <c r="X335" i="1"/>
  <c r="Y335" i="1" s="1"/>
  <c r="X79" i="1"/>
  <c r="Y79" i="1" s="1"/>
  <c r="X781" i="1"/>
  <c r="Y781" i="1" s="1"/>
  <c r="X746" i="1"/>
  <c r="Y746" i="1" s="1"/>
  <c r="X962" i="1"/>
  <c r="Y962" i="1" s="1"/>
  <c r="X207" i="1"/>
  <c r="Y207" i="1" s="1"/>
  <c r="X575" i="1"/>
  <c r="Y575" i="1" s="1"/>
  <c r="X418" i="1"/>
  <c r="Y418" i="1" s="1"/>
  <c r="X913" i="1"/>
  <c r="Y913" i="1" s="1"/>
  <c r="X782" i="1"/>
  <c r="Y782" i="1" s="1"/>
  <c r="X896" i="1"/>
  <c r="Y896" i="1" s="1"/>
  <c r="X20" i="1"/>
  <c r="Y20" i="1" s="1"/>
  <c r="X658" i="1"/>
  <c r="Y658" i="1" s="1"/>
  <c r="X870" i="1"/>
  <c r="Y870" i="1" s="1"/>
  <c r="X696" i="1"/>
  <c r="Y696" i="1" s="1"/>
  <c r="X220" i="1"/>
  <c r="Y220" i="1" s="1"/>
  <c r="X716" i="1"/>
  <c r="Y716" i="1" s="1"/>
  <c r="X38" i="1"/>
  <c r="Y38" i="1" s="1"/>
  <c r="X945" i="1"/>
  <c r="Y945" i="1" s="1"/>
  <c r="X789" i="1"/>
  <c r="Y789" i="1" s="1"/>
  <c r="Y961" i="1"/>
  <c r="Y157" i="1"/>
  <c r="Y172" i="1"/>
  <c r="Y258" i="1"/>
  <c r="Y358" i="1"/>
  <c r="Y582" i="1"/>
  <c r="Y603" i="1"/>
  <c r="X201" i="1"/>
  <c r="Y201" i="1" s="1"/>
  <c r="X709" i="1"/>
  <c r="Y709" i="1" s="1"/>
  <c r="X1003" i="1"/>
  <c r="Y1003" i="1" s="1"/>
  <c r="X400" i="1"/>
  <c r="Y400" i="1" s="1"/>
  <c r="X223" i="1"/>
  <c r="Y223" i="1" s="1"/>
  <c r="X245" i="1"/>
  <c r="Y245" i="1" s="1"/>
  <c r="X758" i="1"/>
  <c r="Y758" i="1" s="1"/>
  <c r="X976" i="1"/>
  <c r="Y976" i="1" s="1"/>
  <c r="X959" i="1"/>
  <c r="Y959" i="1" s="1"/>
  <c r="X811" i="1"/>
  <c r="Y811" i="1" s="1"/>
  <c r="X181" i="1"/>
  <c r="Y181" i="1" s="1"/>
  <c r="X463" i="1"/>
  <c r="Y463" i="1" s="1"/>
  <c r="X163" i="1"/>
  <c r="Y163" i="1" s="1"/>
  <c r="X429" i="1"/>
  <c r="Y429" i="1" s="1"/>
  <c r="X300" i="1"/>
  <c r="Y300" i="1" s="1"/>
  <c r="X805" i="1"/>
  <c r="Y805" i="1" s="1"/>
  <c r="X348" i="1"/>
  <c r="Y348" i="1" s="1"/>
  <c r="X188" i="1"/>
  <c r="Y188" i="1" s="1"/>
  <c r="X349" i="1"/>
  <c r="Y349" i="1" s="1"/>
  <c r="X43" i="1"/>
  <c r="Y43" i="1" s="1"/>
  <c r="X268" i="1"/>
  <c r="Y268" i="1" s="1"/>
  <c r="X382" i="1"/>
  <c r="Y382" i="1" s="1"/>
  <c r="X183" i="1"/>
  <c r="Y183" i="1" s="1"/>
  <c r="X992" i="1"/>
  <c r="Y992" i="1" s="1"/>
  <c r="X171" i="1"/>
  <c r="Y171" i="1" s="1"/>
  <c r="X617" i="1"/>
  <c r="Y617" i="1" s="1"/>
  <c r="X337" i="1"/>
  <c r="Y337" i="1" s="1"/>
  <c r="X569" i="1"/>
  <c r="Y569" i="1" s="1"/>
  <c r="X921" i="1"/>
  <c r="Y921" i="1" s="1"/>
  <c r="X614" i="1"/>
  <c r="Y614" i="1" s="1"/>
  <c r="X925" i="1"/>
  <c r="Y925" i="1" s="1"/>
  <c r="X47" i="1"/>
  <c r="Y47" i="1" s="1"/>
  <c r="X665" i="1"/>
  <c r="Y665" i="1" s="1"/>
  <c r="X324" i="1"/>
  <c r="Y324" i="1" s="1"/>
  <c r="X284" i="1"/>
  <c r="Y284" i="1" s="1"/>
  <c r="X916" i="1"/>
  <c r="Y916" i="1" s="1"/>
  <c r="X687" i="1"/>
  <c r="Y687" i="1" s="1"/>
  <c r="X799" i="1"/>
  <c r="Y799" i="1" s="1"/>
  <c r="X409" i="1"/>
  <c r="Y409" i="1" s="1"/>
  <c r="X88" i="1"/>
  <c r="Y88" i="1" s="1"/>
  <c r="X772" i="1"/>
  <c r="Y772" i="1" s="1"/>
  <c r="X590" i="1"/>
  <c r="Y590" i="1" s="1"/>
  <c r="X23" i="1"/>
  <c r="Y23" i="1" s="1"/>
  <c r="X45" i="1"/>
  <c r="Y45" i="1" s="1"/>
  <c r="X762" i="1"/>
  <c r="Y762" i="1" s="1"/>
  <c r="Y825" i="1"/>
  <c r="Y521" i="1"/>
  <c r="Y898" i="1"/>
  <c r="Y504" i="1"/>
  <c r="Y515" i="1"/>
  <c r="Y510" i="1"/>
  <c r="Y528" i="1"/>
  <c r="Y511" i="1"/>
  <c r="Y931" i="1"/>
  <c r="Y865" i="1"/>
  <c r="A990" i="1" l="1"/>
  <c r="A893" i="1"/>
  <c r="A862" i="1"/>
  <c r="A926" i="1"/>
  <c r="A916" i="1"/>
  <c r="A511" i="1"/>
  <c r="A976" i="1"/>
  <c r="A603" i="1"/>
  <c r="A949" i="1"/>
  <c r="A680" i="1"/>
  <c r="A992" i="1"/>
  <c r="A962" i="1"/>
  <c r="A1006" i="1"/>
  <c r="A669" i="1"/>
  <c r="A393" i="1"/>
  <c r="A569" i="1"/>
  <c r="A555" i="1"/>
  <c r="A847" i="1"/>
  <c r="A848" i="1"/>
  <c r="A520" i="1"/>
  <c r="A760" i="1"/>
  <c r="A934" i="1"/>
  <c r="A622" i="1"/>
  <c r="A552" i="1"/>
  <c r="A874" i="1"/>
  <c r="A961" i="1"/>
  <c r="A554" i="1"/>
  <c r="A963" i="1"/>
  <c r="A841" i="1"/>
  <c r="A902" i="1"/>
  <c r="A617" i="1"/>
  <c r="A933" i="1"/>
  <c r="A768" i="1"/>
  <c r="A995" i="1"/>
  <c r="A533" i="1"/>
  <c r="A798" i="1"/>
  <c r="A702" i="1"/>
  <c r="A536" i="1"/>
  <c r="A912" i="1"/>
  <c r="A796" i="1"/>
  <c r="A772" i="1"/>
  <c r="A777" i="1"/>
  <c r="A556" i="1"/>
  <c r="A789" i="1"/>
  <c r="A868" i="1"/>
  <c r="A923" i="1"/>
  <c r="A783" i="1"/>
  <c r="A904" i="1"/>
  <c r="A730" i="1"/>
  <c r="A793" i="1"/>
  <c r="A997" i="1"/>
  <c r="A677" i="1"/>
  <c r="A675" i="1"/>
  <c r="A973" i="1"/>
  <c r="A525" i="1"/>
  <c r="A858" i="1"/>
  <c r="A562" i="1"/>
  <c r="A598" i="1"/>
  <c r="A707" i="1"/>
  <c r="A657" i="1"/>
  <c r="A743" i="1"/>
  <c r="A1004" i="1"/>
  <c r="A638" i="1"/>
  <c r="A474" i="1"/>
  <c r="A559" i="1"/>
  <c r="A861" i="1"/>
  <c r="A478" i="1"/>
  <c r="A888" i="1"/>
  <c r="A643" i="1"/>
  <c r="A968" i="1"/>
  <c r="A878" i="1"/>
  <c r="A654" i="1"/>
  <c r="A843" i="1"/>
  <c r="A885" i="1"/>
  <c r="A549" i="1"/>
  <c r="A914" i="1"/>
  <c r="A666" i="1"/>
  <c r="A892" i="1"/>
  <c r="A580" i="1"/>
  <c r="A895" i="1"/>
  <c r="A915" i="1"/>
  <c r="A908" i="1"/>
  <c r="A955" i="1"/>
  <c r="A749" i="1"/>
  <c r="A735" i="1"/>
  <c r="A771" i="1"/>
  <c r="A1002" i="1"/>
  <c r="A725" i="1"/>
  <c r="A942" i="1"/>
  <c r="A526" i="1"/>
  <c r="A991" i="1"/>
  <c r="A631" i="1"/>
  <c r="A663" i="1"/>
  <c r="A1003" i="1"/>
  <c r="A722" i="1"/>
  <c r="A604" i="1"/>
  <c r="A764" i="1"/>
  <c r="A910" i="1"/>
  <c r="A589" i="1"/>
  <c r="A802" i="1"/>
  <c r="A644" i="1"/>
  <c r="A987" i="1"/>
  <c r="A982" i="1"/>
  <c r="A664" i="1"/>
  <c r="A695" i="1"/>
  <c r="A800" i="1"/>
  <c r="A626" i="1"/>
  <c r="A480" i="1"/>
  <c r="A999" i="1"/>
  <c r="A713" i="1"/>
  <c r="A918" i="1"/>
  <c r="A686" i="1"/>
  <c r="A502" i="1"/>
  <c r="A627" i="1"/>
  <c r="A479" i="1"/>
  <c r="A515" i="1"/>
  <c r="A836" i="1"/>
  <c r="A950" i="1"/>
  <c r="A668" i="1"/>
  <c r="A517" i="1"/>
  <c r="A547" i="1"/>
  <c r="A723" i="1"/>
  <c r="A913" i="1"/>
  <c r="A734" i="1"/>
  <c r="A936" i="1"/>
  <c r="A852" i="1"/>
  <c r="A593" i="1"/>
  <c r="A761" i="1"/>
  <c r="A785" i="1"/>
  <c r="A732" i="1"/>
  <c r="A504" i="1"/>
  <c r="A313" i="1"/>
  <c r="A301" i="1"/>
  <c r="A816" i="1"/>
  <c r="A860" i="1"/>
  <c r="A872" i="1"/>
  <c r="A758" i="1"/>
  <c r="A781" i="1"/>
  <c r="A678" i="1"/>
  <c r="A845" i="1"/>
  <c r="A506" i="1"/>
  <c r="A822" i="1"/>
  <c r="A557" i="1"/>
  <c r="A573" i="1"/>
  <c r="A983" i="1"/>
  <c r="A944" i="1"/>
  <c r="A662" i="1"/>
  <c r="A929" i="1"/>
  <c r="A778" i="1"/>
  <c r="A894" i="1"/>
  <c r="A882" i="1"/>
  <c r="A592" i="1"/>
  <c r="A857" i="1"/>
  <c r="A651" i="1"/>
  <c r="A820" i="1"/>
  <c r="A508" i="1"/>
  <c r="A613" i="1"/>
  <c r="A724" i="1"/>
  <c r="A697" i="1"/>
  <c r="A514" i="1"/>
  <c r="A870" i="1"/>
  <c r="A530" i="1"/>
  <c r="A808" i="1"/>
  <c r="A794" i="1"/>
  <c r="A591" i="1"/>
  <c r="A795" i="1"/>
  <c r="A608" i="1"/>
  <c r="A770" i="1"/>
  <c r="A907" i="1"/>
  <c r="A610" i="1"/>
  <c r="A965" i="1"/>
  <c r="A699" i="1"/>
  <c r="A775" i="1"/>
  <c r="A837" i="1"/>
  <c r="A828" i="1"/>
  <c r="A539" i="1"/>
  <c r="A660" i="1"/>
  <c r="A849" i="1"/>
  <c r="A619" i="1"/>
  <c r="A703" i="1"/>
  <c r="A685" i="1"/>
  <c r="A883" i="1"/>
  <c r="A541" i="1"/>
  <c r="A585" i="1"/>
  <c r="A986" i="1"/>
  <c r="A503" i="1"/>
  <c r="A538" i="1"/>
  <c r="A628" i="1"/>
  <c r="A765" i="1"/>
  <c r="A821" i="1"/>
  <c r="A596" i="1"/>
  <c r="A634" i="1"/>
  <c r="A540" i="1"/>
  <c r="A661" i="1"/>
  <c r="A947" i="1"/>
  <c r="A482" i="1"/>
  <c r="A948" i="1"/>
  <c r="A701" i="1"/>
  <c r="A681" i="1"/>
  <c r="A871" i="1"/>
  <c r="A839" i="1"/>
  <c r="A687" i="1"/>
  <c r="A994" i="1"/>
  <c r="A903" i="1"/>
  <c r="A558" i="1"/>
  <c r="A810" i="1"/>
  <c r="A817" i="1"/>
  <c r="A690" i="1"/>
  <c r="A492" i="1"/>
  <c r="A750" i="1"/>
  <c r="A632" i="1"/>
  <c r="A752" i="1"/>
  <c r="A935" i="1"/>
  <c r="A856" i="1"/>
  <c r="A578" i="1"/>
  <c r="A719" i="1"/>
  <c r="A901" i="1"/>
  <c r="A801" i="1"/>
  <c r="A607" i="1"/>
  <c r="A575" i="1"/>
  <c r="A507" i="1"/>
  <c r="A1005" i="1"/>
  <c r="A826" i="1"/>
  <c r="A905" i="1"/>
  <c r="A694" i="1"/>
  <c r="A866" i="1"/>
  <c r="A759" i="1"/>
  <c r="A568" i="1"/>
  <c r="A920" i="1"/>
  <c r="A721" i="1"/>
  <c r="A521" i="1"/>
  <c r="A595" i="1"/>
  <c r="A611" i="1"/>
  <c r="A891" i="1"/>
  <c r="A553" i="1"/>
  <c r="A972" i="1"/>
  <c r="A710" i="1"/>
  <c r="A587" i="1"/>
  <c r="A946" i="1"/>
  <c r="A737" i="1"/>
  <c r="A484" i="1"/>
  <c r="A786" i="1"/>
  <c r="A653" i="1"/>
  <c r="A865" i="1"/>
  <c r="A917" i="1"/>
  <c r="A499" i="1"/>
  <c r="A605" i="1"/>
  <c r="A582" i="1"/>
  <c r="A576" i="1"/>
  <c r="A606" i="1"/>
  <c r="A574" i="1"/>
  <c r="A844" i="1"/>
  <c r="A818" i="1"/>
  <c r="A811" i="1"/>
  <c r="A440" i="1"/>
  <c r="A283" i="1"/>
  <c r="A577" i="1"/>
  <c r="A688" i="1"/>
  <c r="A887" i="1"/>
  <c r="A561" i="1"/>
  <c r="A718" i="1"/>
  <c r="A636" i="1"/>
  <c r="A655" i="1"/>
  <c r="A873" i="1"/>
  <c r="A881" i="1"/>
  <c r="A676" i="1"/>
  <c r="A782" i="1"/>
  <c r="A879" i="1"/>
  <c r="A736" i="1"/>
  <c r="A513" i="1"/>
  <c r="A807" i="1"/>
  <c r="A819" i="1"/>
  <c r="A896" i="1"/>
  <c r="A700" i="1"/>
  <c r="A850" i="1"/>
  <c r="A567" i="1"/>
  <c r="A476" i="1"/>
  <c r="A616" i="1"/>
  <c r="A672" i="1"/>
  <c r="A625" i="1"/>
  <c r="A755" i="1"/>
  <c r="A612" i="1"/>
  <c r="A741" i="1"/>
  <c r="A813" i="1"/>
  <c r="A745" i="1"/>
  <c r="A477" i="1"/>
  <c r="A773" i="1"/>
  <c r="A977" i="1"/>
  <c r="A952" i="1"/>
  <c r="A712" i="1"/>
  <c r="A496" i="1"/>
  <c r="A733" i="1"/>
  <c r="A489" i="1"/>
  <c r="A959" i="1"/>
  <c r="A898" i="1"/>
  <c r="A846" i="1"/>
  <c r="A835" i="1"/>
  <c r="A739" i="1"/>
  <c r="A623" i="1"/>
  <c r="A815" i="1"/>
  <c r="A519" i="1"/>
  <c r="A840" i="1"/>
  <c r="A618" i="1"/>
  <c r="A597" i="1"/>
  <c r="A684" i="1"/>
  <c r="A890" i="1"/>
  <c r="A186" i="1"/>
  <c r="A951" i="1"/>
  <c r="A744" i="1"/>
  <c r="A1000" i="1"/>
  <c r="A937" i="1"/>
  <c r="A717" i="1"/>
  <c r="A550" i="1"/>
  <c r="A742" i="1"/>
  <c r="A788" i="1"/>
  <c r="A523" i="1"/>
  <c r="A859" i="1"/>
  <c r="A763" i="1"/>
  <c r="A716" i="1"/>
  <c r="A658" i="1"/>
  <c r="A646" i="1"/>
  <c r="A560" i="1"/>
  <c r="A21" i="1"/>
  <c r="A683" i="1"/>
  <c r="A708" i="1"/>
  <c r="A1001" i="1"/>
  <c r="A483" i="1"/>
  <c r="A524" i="1"/>
  <c r="A711" i="1"/>
  <c r="A497" i="1"/>
  <c r="A584" i="1"/>
  <c r="A731" i="1"/>
  <c r="A645" i="1"/>
  <c r="A928" i="1"/>
  <c r="A776" i="1"/>
  <c r="A922" i="1"/>
  <c r="A500" i="1"/>
  <c r="A957" i="1"/>
  <c r="A746" i="1"/>
  <c r="A831" i="1"/>
  <c r="A495" i="1"/>
  <c r="A834" i="1"/>
  <c r="A767" i="1"/>
  <c r="A958" i="1"/>
  <c r="A190" i="1"/>
  <c r="A599" i="1"/>
  <c r="A527" i="1"/>
  <c r="A825" i="1"/>
  <c r="A792" i="1"/>
  <c r="A803" i="1"/>
  <c r="A637" i="1"/>
  <c r="A535" i="1"/>
  <c r="A829" i="1"/>
  <c r="A931" i="1"/>
  <c r="A799" i="1"/>
  <c r="A679" i="1"/>
  <c r="A806" i="1"/>
  <c r="A609" i="1"/>
  <c r="A824" i="1"/>
  <c r="A588" i="1"/>
  <c r="A652" i="1"/>
  <c r="A993" i="1"/>
  <c r="A485" i="1"/>
  <c r="A740" i="1"/>
  <c r="A620" i="1"/>
  <c r="A728" i="1"/>
  <c r="A280" i="1"/>
  <c r="A546" i="1"/>
  <c r="A774" i="1"/>
  <c r="A537" i="1"/>
  <c r="A383" i="1"/>
  <c r="A398" i="1"/>
  <c r="A373" i="1"/>
  <c r="A364" i="1"/>
  <c r="A448" i="1"/>
  <c r="A425" i="1"/>
  <c r="A419" i="1"/>
  <c r="A571" i="1"/>
  <c r="A475" i="1"/>
  <c r="A899" i="1"/>
  <c r="A490" i="1"/>
  <c r="A594" i="1"/>
  <c r="A516" i="1"/>
  <c r="A486" i="1"/>
  <c r="A969" i="1"/>
  <c r="A529" i="1"/>
  <c r="A689" i="1"/>
  <c r="A938" i="1"/>
  <c r="A988" i="1"/>
  <c r="A321" i="1"/>
  <c r="A705" i="1"/>
  <c r="A640" i="1"/>
  <c r="A867" i="1"/>
  <c r="A543" i="1"/>
  <c r="A979" i="1"/>
  <c r="A833" i="1"/>
  <c r="A921" i="1"/>
  <c r="A656" i="1"/>
  <c r="A747" i="1"/>
  <c r="A876" i="1"/>
  <c r="A673" i="1"/>
  <c r="A985" i="1"/>
  <c r="A996" i="1"/>
  <c r="A528" i="1"/>
  <c r="A930" i="1"/>
  <c r="A522" i="1"/>
  <c r="A886" i="1"/>
  <c r="A729" i="1"/>
  <c r="A738" i="1"/>
  <c r="A600" i="1"/>
  <c r="A943" i="1"/>
  <c r="A706" i="1"/>
  <c r="A998" i="1"/>
  <c r="A581" i="1"/>
  <c r="A696" i="1"/>
  <c r="A715" i="1"/>
  <c r="A830" i="1"/>
  <c r="A984" i="1"/>
  <c r="A853" i="1"/>
  <c r="A647" i="1"/>
  <c r="A971" i="1"/>
  <c r="A642" i="1"/>
  <c r="A361" i="1"/>
  <c r="A456" i="1"/>
  <c r="A450" i="1"/>
  <c r="A397" i="1"/>
  <c r="A466" i="1"/>
  <c r="A346" i="1"/>
  <c r="A343" i="1"/>
  <c r="A545" i="1"/>
  <c r="A671" i="1"/>
  <c r="A498" i="1"/>
  <c r="A487" i="1"/>
  <c r="A467" i="1"/>
  <c r="A370" i="1"/>
  <c r="A392" i="1"/>
  <c r="A409" i="1"/>
  <c r="A306" i="1"/>
  <c r="A360" i="1"/>
  <c r="A375" i="1"/>
  <c r="A473" i="1"/>
  <c r="A563" i="1"/>
  <c r="A967" i="1"/>
  <c r="A488" i="1"/>
  <c r="A579" i="1"/>
  <c r="A630" i="1"/>
  <c r="A956" i="1"/>
  <c r="A823" i="1"/>
  <c r="A586" i="1"/>
  <c r="A753" i="1"/>
  <c r="A911" i="1"/>
  <c r="A980" i="1"/>
  <c r="A674" i="1"/>
  <c r="A906" i="1"/>
  <c r="A615" i="1"/>
  <c r="A726" i="1"/>
  <c r="A804" i="1"/>
  <c r="A925" i="1"/>
  <c r="A621" i="1"/>
  <c r="A670" i="1"/>
  <c r="A966" i="1"/>
  <c r="A809" i="1"/>
  <c r="A624" i="1"/>
  <c r="A960" i="1"/>
  <c r="A548" i="1"/>
  <c r="A851" i="1"/>
  <c r="A648" i="1"/>
  <c r="A650" i="1"/>
  <c r="A838" i="1"/>
  <c r="A751" i="1"/>
  <c r="A310" i="1"/>
  <c r="A909" i="1"/>
  <c r="A978" i="1"/>
  <c r="A932" i="1"/>
  <c r="A779" i="1"/>
  <c r="A790" i="1"/>
  <c r="A691" i="1"/>
  <c r="A854" i="1"/>
  <c r="A970" i="1"/>
  <c r="A481" i="1"/>
  <c r="A769" i="1"/>
  <c r="A551" i="1"/>
  <c r="A889" i="1"/>
  <c r="A832" i="1"/>
  <c r="A641" i="1"/>
  <c r="A989" i="1"/>
  <c r="A754" i="1"/>
  <c r="A493" i="1"/>
  <c r="A137" i="1"/>
  <c r="A939" i="1"/>
  <c r="A953" i="1"/>
  <c r="A812" i="1"/>
  <c r="A791" i="1"/>
  <c r="A974" i="1"/>
  <c r="A544" i="1"/>
  <c r="A602" i="1"/>
  <c r="A727" i="1"/>
  <c r="A797" i="1"/>
  <c r="A975" i="1"/>
  <c r="A698" i="1"/>
  <c r="A629" i="1"/>
  <c r="A532" i="1"/>
  <c r="A827" i="1"/>
  <c r="A512" i="1"/>
  <c r="A501" i="1"/>
  <c r="A565" i="1"/>
  <c r="A875" i="1"/>
  <c r="A720" i="1"/>
  <c r="A282" i="1"/>
  <c r="A665" i="1"/>
  <c r="A780" i="1"/>
  <c r="A884" i="1"/>
  <c r="A590" i="1"/>
  <c r="A614" i="1"/>
  <c r="A709" i="1"/>
  <c r="A877" i="1"/>
  <c r="A601" i="1"/>
  <c r="A534" i="1"/>
  <c r="A919" i="1"/>
  <c r="A945" i="1"/>
  <c r="A900" i="1"/>
  <c r="A542" i="1"/>
  <c r="A756" i="1"/>
  <c r="A649" i="1"/>
  <c r="A505" i="1"/>
  <c r="A880" i="1"/>
  <c r="A635" i="1"/>
  <c r="A714" i="1"/>
  <c r="A491" i="1"/>
  <c r="A954" i="1"/>
  <c r="A446" i="1"/>
  <c r="A338" i="1"/>
  <c r="A762" i="1"/>
  <c r="A6" i="1"/>
  <c r="A349" i="1"/>
  <c r="A45" i="1"/>
  <c r="A329" i="1"/>
  <c r="A161" i="1"/>
  <c r="A453" i="1"/>
  <c r="A180" i="1"/>
  <c r="A531" i="1"/>
  <c r="A693" i="1"/>
  <c r="A95" i="1"/>
  <c r="A223" i="1"/>
  <c r="A411" i="1"/>
  <c r="A362" i="1"/>
  <c r="A380" i="1"/>
  <c r="A927" i="1"/>
  <c r="A805" i="1"/>
  <c r="A5" i="1"/>
  <c r="D11" i="2" s="1"/>
  <c r="A82" i="1"/>
  <c r="A128" i="1"/>
  <c r="A14" i="1"/>
  <c r="A99" i="1"/>
  <c r="A65" i="1"/>
  <c r="A89" i="1"/>
  <c r="A177" i="1"/>
  <c r="A221" i="1"/>
  <c r="A234" i="1"/>
  <c r="A192" i="1"/>
  <c r="A122" i="1"/>
  <c r="A35" i="1"/>
  <c r="A28" i="1"/>
  <c r="A214" i="1"/>
  <c r="A193" i="1"/>
  <c r="A237" i="1"/>
  <c r="A70" i="1"/>
  <c r="A245" i="1"/>
  <c r="A104" i="1"/>
  <c r="A78" i="1"/>
  <c r="A39" i="1"/>
  <c r="A235" i="1"/>
  <c r="A81" i="1"/>
  <c r="A97" i="1"/>
  <c r="A72" i="1"/>
  <c r="A271" i="1"/>
  <c r="A16" i="1"/>
  <c r="A119" i="1"/>
  <c r="A91" i="1"/>
  <c r="A231" i="1"/>
  <c r="A134" i="1"/>
  <c r="A79" i="1"/>
  <c r="A178" i="1"/>
  <c r="A103" i="1"/>
  <c r="A147" i="1"/>
  <c r="A75" i="1"/>
  <c r="A149" i="1"/>
  <c r="A251" i="1"/>
  <c r="A202" i="1"/>
  <c r="A57" i="1"/>
  <c r="A73" i="1"/>
  <c r="A36" i="1"/>
  <c r="A240" i="1"/>
  <c r="A290" i="1"/>
  <c r="A173" i="1"/>
  <c r="A226" i="1"/>
  <c r="A213" i="1"/>
  <c r="A153" i="1"/>
  <c r="A120" i="1"/>
  <c r="A172" i="1"/>
  <c r="A203" i="1"/>
  <c r="A318" i="1"/>
  <c r="A315" i="1"/>
  <c r="A247" i="1"/>
  <c r="A216" i="1"/>
  <c r="A112" i="1"/>
  <c r="A19" i="1"/>
  <c r="A270" i="1"/>
  <c r="A230" i="1"/>
  <c r="A181" i="1"/>
  <c r="A51" i="1"/>
  <c r="A85" i="1"/>
  <c r="A138" i="1"/>
  <c r="A160" i="1"/>
  <c r="A209" i="1"/>
  <c r="A24" i="1"/>
  <c r="A174" i="1"/>
  <c r="A335" i="1"/>
  <c r="A415" i="1"/>
  <c r="A405" i="1"/>
  <c r="A413" i="1"/>
  <c r="A402" i="1"/>
  <c r="A412" i="1"/>
  <c r="A345" i="1"/>
  <c r="A459" i="1"/>
  <c r="A427" i="1"/>
  <c r="A331" i="1"/>
  <c r="A414" i="1"/>
  <c r="A339" i="1"/>
  <c r="A424" i="1"/>
  <c r="A441" i="1"/>
  <c r="A385" i="1"/>
  <c r="A434" i="1"/>
  <c r="A293" i="1"/>
  <c r="A437" i="1"/>
  <c r="A316" i="1"/>
  <c r="A275" i="1"/>
  <c r="A13" i="1"/>
  <c r="A218" i="1"/>
  <c r="A87" i="1"/>
  <c r="A210" i="1"/>
  <c r="A241" i="1"/>
  <c r="A125" i="1"/>
  <c r="A217" i="1"/>
  <c r="A162" i="1"/>
  <c r="A163" i="1"/>
  <c r="A133" i="1"/>
  <c r="A305" i="1"/>
  <c r="A246" i="1"/>
  <c r="A175" i="1"/>
  <c r="A131" i="1"/>
  <c r="A272" i="1"/>
  <c r="A207" i="1"/>
  <c r="A196" i="1"/>
  <c r="A7" i="1"/>
  <c r="A115" i="1"/>
  <c r="A171" i="1"/>
  <c r="A60" i="1"/>
  <c r="A68" i="1"/>
  <c r="A167" i="1"/>
  <c r="A211" i="1"/>
  <c r="A253" i="1"/>
  <c r="A15" i="1"/>
  <c r="A31" i="1"/>
  <c r="A109" i="1"/>
  <c r="A243" i="1"/>
  <c r="A291" i="1"/>
  <c r="A34" i="1"/>
  <c r="A143" i="1"/>
  <c r="A101" i="1"/>
  <c r="A248" i="1"/>
  <c r="A10" i="1"/>
  <c r="A12" i="1"/>
  <c r="A110" i="1"/>
  <c r="A50" i="1"/>
  <c r="A176" i="1"/>
  <c r="A182" i="1"/>
  <c r="A249" i="1"/>
  <c r="A265" i="1"/>
  <c r="A239" i="1"/>
  <c r="A130" i="1"/>
  <c r="A63" i="1"/>
  <c r="A71" i="1"/>
  <c r="A263" i="1"/>
  <c r="A252" i="1"/>
  <c r="A135" i="1"/>
  <c r="A157" i="1"/>
  <c r="A189" i="1"/>
  <c r="A114" i="1"/>
  <c r="A232" i="1"/>
  <c r="A195" i="1"/>
  <c r="A342" i="1"/>
  <c r="A55" i="1"/>
  <c r="A98" i="1"/>
  <c r="A225" i="1"/>
  <c r="A152" i="1"/>
  <c r="A229" i="1"/>
  <c r="A121" i="1"/>
  <c r="A48" i="1"/>
  <c r="A150" i="1"/>
  <c r="A199" i="1"/>
  <c r="A381" i="1"/>
  <c r="A387" i="1"/>
  <c r="A447" i="1"/>
  <c r="A432" i="1"/>
  <c r="A351" i="1"/>
  <c r="A428" i="1"/>
  <c r="A332" i="1"/>
  <c r="A463" i="1"/>
  <c r="A350" i="1"/>
  <c r="A359" i="1"/>
  <c r="A379" i="1"/>
  <c r="A410" i="1"/>
  <c r="A445" i="1"/>
  <c r="A388" i="1"/>
  <c r="A426" i="1"/>
  <c r="A439" i="1"/>
  <c r="A408" i="1"/>
  <c r="A279" i="1"/>
  <c r="A348" i="1"/>
  <c r="A406" i="1"/>
  <c r="A369" i="1"/>
  <c r="A288" i="1"/>
  <c r="A382" i="1"/>
  <c r="A42" i="1"/>
  <c r="A401" i="1"/>
  <c r="A284" i="1"/>
  <c r="A303" i="1"/>
  <c r="A307" i="1"/>
  <c r="A372" i="1"/>
  <c r="A452" i="1"/>
  <c r="A407" i="1"/>
  <c r="A326" i="1"/>
  <c r="A353" i="1"/>
  <c r="A194" i="1"/>
  <c r="A289" i="1"/>
  <c r="A391" i="1"/>
  <c r="A311" i="1"/>
  <c r="A421" i="1"/>
  <c r="A423" i="1"/>
  <c r="A403" i="1"/>
  <c r="A123" i="1"/>
  <c r="A169" i="1"/>
  <c r="A294" i="1"/>
  <c r="A238" i="1"/>
  <c r="A154" i="1"/>
  <c r="A66" i="1"/>
  <c r="A151" i="1"/>
  <c r="A212" i="1"/>
  <c r="A159" i="1"/>
  <c r="A41" i="1"/>
  <c r="A56" i="1"/>
  <c r="A20" i="1"/>
  <c r="A106" i="1"/>
  <c r="A90" i="1"/>
  <c r="A166" i="1"/>
  <c r="A201" i="1"/>
  <c r="A29" i="1"/>
  <c r="A261" i="1"/>
  <c r="A40" i="1"/>
  <c r="A94" i="1"/>
  <c r="A155" i="1"/>
  <c r="A264" i="1"/>
  <c r="A32" i="1"/>
  <c r="A8" i="1"/>
  <c r="A46" i="1"/>
  <c r="A204" i="1"/>
  <c r="A185" i="1"/>
  <c r="A273" i="1"/>
  <c r="A105" i="1"/>
  <c r="A208" i="1"/>
  <c r="A113" i="1"/>
  <c r="A111" i="1"/>
  <c r="A64" i="1"/>
  <c r="A26" i="1"/>
  <c r="A116" i="1"/>
  <c r="A224" i="1"/>
  <c r="A191" i="1"/>
  <c r="A254" i="1"/>
  <c r="A9" i="1"/>
  <c r="A222" i="1"/>
  <c r="A76" i="1"/>
  <c r="A93" i="1"/>
  <c r="A236" i="1"/>
  <c r="A228" i="1"/>
  <c r="A262" i="1"/>
  <c r="A295" i="1"/>
  <c r="A156" i="1"/>
  <c r="A215" i="1"/>
  <c r="A129" i="1"/>
  <c r="A118" i="1"/>
  <c r="A220" i="1"/>
  <c r="A268" i="1"/>
  <c r="A43" i="1"/>
  <c r="A139" i="1"/>
  <c r="A127" i="1"/>
  <c r="A168" i="1"/>
  <c r="A258" i="1"/>
  <c r="A269" i="1"/>
  <c r="A53" i="1"/>
  <c r="A92" i="1"/>
  <c r="A136" i="1"/>
  <c r="A256" i="1"/>
  <c r="A74" i="1"/>
  <c r="A267" i="1"/>
  <c r="A205" i="1"/>
  <c r="A11" i="1"/>
  <c r="A285" i="1"/>
  <c r="A324" i="1"/>
  <c r="A471" i="1"/>
  <c r="A442" i="1"/>
  <c r="A376" i="1"/>
  <c r="A416" i="1"/>
  <c r="A368" i="1"/>
  <c r="A333" i="1"/>
  <c r="A455" i="1"/>
  <c r="A457" i="1"/>
  <c r="A352" i="1"/>
  <c r="A429" i="1"/>
  <c r="A337" i="1"/>
  <c r="A395" i="1"/>
  <c r="A400" i="1"/>
  <c r="A417" i="1"/>
  <c r="A300" i="1"/>
  <c r="A469" i="1"/>
  <c r="A314" i="1"/>
  <c r="A394" i="1"/>
  <c r="A312" i="1"/>
  <c r="A460" i="1"/>
  <c r="A328" i="1"/>
  <c r="A366" i="1"/>
  <c r="A148" i="1"/>
  <c r="A132" i="1"/>
  <c r="A438" i="1"/>
  <c r="A341" i="1"/>
  <c r="A443" i="1"/>
  <c r="A304" i="1"/>
  <c r="A435" i="1"/>
  <c r="A462" i="1"/>
  <c r="A299" i="1"/>
  <c r="A276" i="1"/>
  <c r="A309" i="1"/>
  <c r="A363" i="1"/>
  <c r="A386" i="1"/>
  <c r="A358" i="1"/>
  <c r="A320" i="1"/>
  <c r="A465" i="1"/>
  <c r="A377" i="1"/>
  <c r="A44" i="1"/>
  <c r="A108" i="1"/>
  <c r="A374" i="1"/>
  <c r="A281" i="1"/>
  <c r="A184" i="1"/>
  <c r="A59" i="1"/>
  <c r="A18" i="1"/>
  <c r="A179" i="1"/>
  <c r="A244" i="1"/>
  <c r="A96" i="1"/>
  <c r="A38" i="1"/>
  <c r="A25" i="1"/>
  <c r="A30" i="1"/>
  <c r="A266" i="1"/>
  <c r="A227" i="1"/>
  <c r="A49" i="1"/>
  <c r="A83" i="1"/>
  <c r="A165" i="1"/>
  <c r="A54" i="1"/>
  <c r="A102" i="1"/>
  <c r="A61" i="1"/>
  <c r="A242" i="1"/>
  <c r="A22" i="1"/>
  <c r="A23" i="1"/>
  <c r="A365" i="1"/>
  <c r="A418" i="1"/>
  <c r="A451" i="1"/>
  <c r="A449" i="1"/>
  <c r="A399" i="1"/>
  <c r="A436" i="1"/>
  <c r="A384" i="1"/>
  <c r="A422" i="1"/>
  <c r="A464" i="1"/>
  <c r="A323" i="1"/>
  <c r="A396" i="1"/>
  <c r="A444" i="1"/>
  <c r="A389" i="1"/>
  <c r="A325" i="1"/>
  <c r="A390" i="1"/>
  <c r="A356" i="1"/>
  <c r="A322" i="1"/>
  <c r="A430" i="1"/>
  <c r="A340" i="1"/>
  <c r="A297" i="1"/>
  <c r="A404" i="1"/>
  <c r="A330" i="1"/>
  <c r="A140" i="1"/>
  <c r="A378" i="1"/>
  <c r="A355" i="1"/>
  <c r="A219" i="1"/>
  <c r="A170" i="1"/>
  <c r="A470" i="1"/>
  <c r="A302" i="1"/>
  <c r="A317" i="1"/>
  <c r="A371" i="1"/>
  <c r="A278" i="1"/>
  <c r="A286" i="1"/>
  <c r="A461" i="1"/>
  <c r="A458" i="1"/>
  <c r="A357" i="1"/>
  <c r="A433" i="1"/>
  <c r="A344" i="1"/>
  <c r="A334" i="1"/>
  <c r="A354" i="1"/>
  <c r="A277" i="1"/>
  <c r="A274" i="1"/>
  <c r="A336" i="1"/>
  <c r="A327" i="1"/>
  <c r="A468" i="1"/>
  <c r="A633" i="1"/>
  <c r="A494" i="1"/>
  <c r="A472" i="1"/>
  <c r="A940" i="1"/>
  <c r="A692" i="1"/>
  <c r="A863" i="1"/>
  <c r="A566" i="1"/>
  <c r="A842" i="1"/>
  <c r="A510" i="1"/>
  <c r="A518" i="1"/>
  <c r="A766" i="1"/>
  <c r="A583" i="1"/>
  <c r="A964" i="1"/>
  <c r="A864" i="1"/>
  <c r="A897" i="1"/>
  <c r="A981" i="1"/>
  <c r="A748" i="1"/>
  <c r="A924" i="1"/>
  <c r="A639" i="1"/>
  <c r="A572" i="1"/>
  <c r="A784" i="1"/>
  <c r="A667" i="1"/>
  <c r="A757" i="1"/>
  <c r="A570" i="1"/>
  <c r="A814" i="1"/>
  <c r="A855" i="1"/>
  <c r="A941" i="1"/>
  <c r="A787" i="1"/>
  <c r="A869" i="1"/>
  <c r="A319" i="1"/>
  <c r="A704" i="1"/>
  <c r="A659" i="1"/>
  <c r="A564" i="1"/>
  <c r="A682" i="1"/>
  <c r="A509" i="1"/>
  <c r="A296" i="1"/>
  <c r="A126" i="1"/>
  <c r="A454" i="1"/>
  <c r="A142" i="1"/>
  <c r="A52" i="1"/>
  <c r="A431" i="1"/>
  <c r="A255" i="1"/>
  <c r="A347" i="1"/>
  <c r="A84" i="1"/>
  <c r="A367" i="1"/>
  <c r="A420" i="1"/>
  <c r="A107" i="1"/>
  <c r="A144" i="1"/>
  <c r="A259" i="1"/>
  <c r="A145" i="1"/>
  <c r="A17" i="1"/>
  <c r="A250" i="1"/>
  <c r="A117" i="1"/>
  <c r="A77" i="1"/>
  <c r="A292" i="1"/>
  <c r="A164" i="1"/>
  <c r="A287" i="1"/>
  <c r="A308" i="1"/>
  <c r="A69" i="1"/>
  <c r="A86" i="1"/>
  <c r="A183" i="1"/>
  <c r="A257" i="1"/>
  <c r="A33" i="1"/>
  <c r="A141" i="1"/>
  <c r="A188" i="1"/>
  <c r="A298" i="1"/>
  <c r="A206" i="1"/>
  <c r="A37" i="1"/>
  <c r="A197" i="1"/>
  <c r="A67" i="1"/>
  <c r="A200" i="1"/>
  <c r="A58" i="1"/>
  <c r="A198" i="1"/>
  <c r="A100" i="1"/>
  <c r="A187" i="1"/>
  <c r="A260" i="1"/>
  <c r="A124" i="1"/>
  <c r="A88" i="1"/>
  <c r="A146" i="1"/>
  <c r="A62" i="1"/>
  <c r="A233" i="1"/>
  <c r="A27" i="1"/>
  <c r="A47" i="1"/>
  <c r="A80" i="1"/>
  <c r="A158" i="1"/>
  <c r="K13" i="2"/>
  <c r="K12" i="2"/>
  <c r="K11" i="2"/>
  <c r="I13" i="2"/>
  <c r="I12" i="2"/>
  <c r="I11" i="2"/>
  <c r="L13" i="2"/>
  <c r="R13" i="2"/>
  <c r="P13" i="2"/>
  <c r="N13" i="2"/>
  <c r="F12" i="2" l="1"/>
  <c r="F11" i="2"/>
  <c r="D22" i="2"/>
  <c r="D12" i="2"/>
  <c r="F13" i="2"/>
  <c r="F21" i="2"/>
  <c r="D13" i="2"/>
  <c r="D25" i="2"/>
  <c r="D18" i="2"/>
  <c r="K14" i="2" s="1"/>
  <c r="F19" i="2"/>
  <c r="D14" i="2"/>
  <c r="D20" i="2"/>
  <c r="F23" i="2"/>
  <c r="D31" i="2"/>
  <c r="D16" i="2"/>
  <c r="D30" i="2"/>
  <c r="F22" i="2"/>
  <c r="D15" i="2"/>
  <c r="F15" i="2"/>
  <c r="D24" i="2"/>
  <c r="F17" i="2"/>
  <c r="F16" i="2"/>
  <c r="F24" i="2"/>
  <c r="F18" i="2"/>
  <c r="F25" i="2"/>
  <c r="F32" i="2"/>
  <c r="F26" i="2"/>
  <c r="F31" i="2"/>
  <c r="D27" i="2"/>
  <c r="D23" i="2"/>
  <c r="F27" i="2"/>
  <c r="D19" i="2"/>
  <c r="F20" i="2"/>
  <c r="F14" i="2"/>
  <c r="F30" i="2"/>
  <c r="D50" i="2"/>
  <c r="D21" i="2"/>
  <c r="D26" i="2"/>
  <c r="F28" i="2"/>
  <c r="D32" i="2"/>
  <c r="D28" i="2"/>
  <c r="F29" i="2"/>
  <c r="D17" i="2"/>
  <c r="D29" i="2"/>
  <c r="D44" i="2"/>
  <c r="F42" i="2"/>
  <c r="F51" i="2"/>
  <c r="F53" i="2"/>
  <c r="F58" i="2"/>
  <c r="D48" i="2"/>
  <c r="F34" i="2"/>
  <c r="F39" i="2"/>
  <c r="F35" i="2"/>
  <c r="F41" i="2"/>
  <c r="F49" i="2"/>
  <c r="F37" i="2"/>
  <c r="F56" i="2"/>
  <c r="D38" i="2"/>
  <c r="F48" i="2"/>
  <c r="F45" i="2"/>
  <c r="D39" i="2"/>
  <c r="D43" i="2"/>
  <c r="F50" i="2"/>
  <c r="D52" i="2"/>
  <c r="D41" i="2"/>
  <c r="D40" i="2"/>
  <c r="D46" i="2"/>
  <c r="F59" i="2"/>
  <c r="F54" i="2"/>
  <c r="D54" i="2"/>
  <c r="F33" i="2"/>
  <c r="D57" i="2"/>
  <c r="F38" i="2"/>
  <c r="D51" i="2"/>
  <c r="F52" i="2"/>
  <c r="D33" i="2"/>
  <c r="F46" i="2"/>
  <c r="F40" i="2"/>
  <c r="F57" i="2"/>
  <c r="D36" i="2"/>
  <c r="D60" i="2"/>
  <c r="D47" i="2"/>
  <c r="D42" i="2"/>
  <c r="D49" i="2"/>
  <c r="D35" i="2"/>
  <c r="D34" i="2"/>
  <c r="D45" i="2"/>
  <c r="D53" i="2"/>
  <c r="F36" i="2"/>
  <c r="F44" i="2"/>
  <c r="F43" i="2"/>
  <c r="F55" i="2"/>
  <c r="D37" i="2"/>
  <c r="D55" i="2"/>
  <c r="F47" i="2"/>
  <c r="D59" i="2"/>
  <c r="D56" i="2"/>
  <c r="D58" i="2"/>
  <c r="F60" i="2"/>
  <c r="K10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I14" i="2"/>
  <c r="O13" i="2"/>
  <c r="T13" i="2"/>
  <c r="T11" i="2"/>
  <c r="Q12" i="2"/>
  <c r="L11" i="2"/>
  <c r="R12" i="2"/>
  <c r="U11" i="2"/>
  <c r="M11" i="2"/>
  <c r="V12" i="2"/>
  <c r="N11" i="2"/>
  <c r="M13" i="2"/>
  <c r="U13" i="2"/>
  <c r="Q11" i="2"/>
  <c r="N12" i="2"/>
  <c r="S11" i="2"/>
  <c r="T12" i="2"/>
  <c r="P11" i="2"/>
  <c r="Q13" i="2"/>
  <c r="V13" i="2"/>
  <c r="V11" i="2"/>
  <c r="R11" i="2"/>
  <c r="U12" i="2"/>
  <c r="O11" i="2"/>
  <c r="L12" i="2"/>
  <c r="M12" i="2"/>
  <c r="S13" i="2"/>
  <c r="P12" i="2"/>
  <c r="S12" i="2"/>
  <c r="O12" i="2"/>
  <c r="L14" i="2"/>
  <c r="R14" i="2"/>
  <c r="O14" i="2"/>
  <c r="M14" i="2"/>
  <c r="V14" i="2"/>
  <c r="T14" i="2"/>
  <c r="U14" i="2"/>
  <c r="P14" i="2"/>
  <c r="N14" i="2"/>
  <c r="Q14" i="2"/>
  <c r="S14" i="2"/>
  <c r="I10" i="2" l="1"/>
  <c r="U10" i="2" l="1"/>
  <c r="P10" i="2"/>
  <c r="M10" i="2"/>
  <c r="V10" i="2"/>
  <c r="T10" i="2"/>
  <c r="L10" i="2"/>
  <c r="S10" i="2"/>
  <c r="O10" i="2"/>
  <c r="Q10" i="2"/>
  <c r="N10" i="2"/>
  <c r="R10" i="2"/>
</calcChain>
</file>

<file path=xl/sharedStrings.xml><?xml version="1.0" encoding="utf-8"?>
<sst xmlns="http://schemas.openxmlformats.org/spreadsheetml/2006/main" count="10039" uniqueCount="7773">
  <si>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</si>
  <si>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</si>
  <si>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</si>
  <si>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</si>
  <si>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</si>
  <si>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</si>
  <si>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</si>
  <si>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</si>
  <si>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</si>
  <si>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</si>
  <si>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Beachcomber Realty</t>
  </si>
  <si>
    <t>San Diego</t>
  </si>
  <si>
    <t>CA</t>
  </si>
  <si>
    <t>858-294-0682</t>
  </si>
  <si>
    <t>858-294-1695</t>
  </si>
  <si>
    <t>portia@mcfann.com</t>
  </si>
  <si>
    <t>http://www.portiamcfann.com</t>
  </si>
  <si>
    <t>Shafer Commercial Seating Inc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</si>
  <si>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</si>
  <si>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</si>
  <si>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</si>
  <si>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</si>
  <si>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</si>
  <si>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</si>
  <si>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</si>
  <si>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Bohlin, Cywinski Jackson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</si>
  <si>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</si>
  <si>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</si>
  <si>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</si>
  <si>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</si>
  <si>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</si>
  <si>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</si>
  <si>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</si>
  <si>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Jessup, Richard A Esq</t>
  </si>
  <si>
    <t>Sacramento</t>
  </si>
  <si>
    <t>916-344-7735</t>
  </si>
  <si>
    <t>916-344-8332</t>
  </si>
  <si>
    <t>gracie@riskalla.com</t>
  </si>
  <si>
    <t>http://www.gracieriskalla.com</t>
  </si>
  <si>
    <t>Pony Express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</si>
  <si>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</si>
  <si>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</si>
  <si>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</si>
  <si>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</si>
  <si>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</si>
  <si>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</si>
  <si>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</si>
  <si>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Transport Workers Un Afl Cio</t>
  </si>
  <si>
    <t>Nantucket</t>
  </si>
  <si>
    <t>MA</t>
  </si>
  <si>
    <t>508-228-6114</t>
  </si>
  <si>
    <t>508-228-3052</t>
  </si>
  <si>
    <t>shirley@keams.com</t>
  </si>
  <si>
    <t>http://www.shirleykeams.com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</si>
  <si>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</si>
  <si>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</si>
  <si>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</si>
  <si>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</si>
  <si>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</si>
  <si>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</si>
  <si>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</si>
  <si>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</si>
  <si>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</si>
  <si>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</si>
  <si>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</si>
  <si>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</si>
  <si>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</si>
  <si>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</si>
  <si>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</si>
  <si>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</si>
  <si>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</si>
  <si>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</si>
  <si>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</si>
  <si>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</si>
  <si>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</si>
  <si>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</si>
  <si>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</si>
  <si>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</si>
  <si>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</si>
  <si>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</si>
  <si>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</si>
  <si>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</si>
  <si>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</si>
  <si>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</si>
  <si>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</si>
  <si>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</si>
  <si>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</si>
  <si>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</si>
  <si>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</si>
  <si>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</si>
  <si>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</si>
  <si>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</si>
  <si>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</si>
  <si>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</si>
  <si>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</si>
  <si>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J Gilbert Parrish Jr</t>
  </si>
  <si>
    <t>1355 California Ave</t>
  </si>
  <si>
    <t>Las Cruces</t>
  </si>
  <si>
    <t>NM</t>
  </si>
  <si>
    <t>Chase Communications Group Ltd</t>
  </si>
  <si>
    <t>Rr 5</t>
  </si>
  <si>
    <t>Mechanicsville</t>
  </si>
  <si>
    <t>MD</t>
  </si>
  <si>
    <t>Dolfin International</t>
  </si>
  <si>
    <t>3790 Nw 167th St</t>
  </si>
  <si>
    <t>Opa Locka</t>
  </si>
  <si>
    <t>Miami-Dade</t>
  </si>
  <si>
    <t>Contact</t>
  </si>
  <si>
    <t>2300 N Imperial Ave</t>
  </si>
  <si>
    <t>Calexico</t>
  </si>
  <si>
    <t>Travelodge Santa Barbara Beach</t>
  </si>
  <si>
    <t>1165 E Acacia Ct</t>
  </si>
  <si>
    <t>Ontario</t>
  </si>
  <si>
    <t>San Bernardino</t>
  </si>
  <si>
    <t>Albright, David F Esq</t>
  </si>
  <si>
    <t>99 Rv Cent</t>
  </si>
  <si>
    <t>Everett</t>
  </si>
  <si>
    <t>WA</t>
  </si>
  <si>
    <t>Ati Title Company</t>
  </si>
  <si>
    <t>3405 Piedmont Rd Ne</t>
  </si>
  <si>
    <t>Atlanta</t>
  </si>
  <si>
    <t>Fulton</t>
  </si>
  <si>
    <t>GA</t>
  </si>
  <si>
    <t>Criterium Day Engineers</t>
  </si>
  <si>
    <t>1012 Webbs Chapel Rd</t>
  </si>
  <si>
    <t>Carrollton</t>
  </si>
  <si>
    <t>Dallas</t>
  </si>
  <si>
    <t>Willard</t>
  </si>
  <si>
    <t>Savings Bank Of Finger Lks Fsb</t>
  </si>
  <si>
    <t>801 T St</t>
  </si>
  <si>
    <t>Bedford</t>
  </si>
  <si>
    <t>Lawrence</t>
  </si>
  <si>
    <t>IN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</si>
  <si>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</si>
  <si>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</si>
  <si>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</si>
  <si>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</si>
  <si>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</si>
  <si>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</si>
  <si>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</si>
  <si>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</si>
  <si>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</si>
  <si>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</si>
  <si>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</si>
  <si>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</si>
  <si>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</si>
  <si>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</si>
  <si>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</si>
  <si>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</si>
  <si>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</si>
  <si>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</si>
  <si>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</si>
  <si>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</si>
  <si>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</si>
  <si>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</si>
  <si>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</si>
  <si>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</si>
  <si>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</si>
  <si>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</si>
  <si>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</si>
  <si>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</si>
  <si>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</si>
  <si>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</si>
  <si>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</si>
  <si>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</si>
  <si>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</si>
  <si>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</si>
  <si>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</si>
  <si>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</si>
  <si>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</si>
  <si>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</si>
  <si>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</si>
  <si>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</si>
  <si>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</si>
  <si>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</si>
  <si>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</si>
  <si>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</si>
  <si>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</si>
  <si>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</si>
  <si>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</si>
  <si>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</si>
  <si>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</si>
  <si>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</si>
  <si>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</si>
  <si>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</si>
  <si>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</si>
  <si>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</si>
  <si>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</si>
  <si>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</si>
  <si>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</si>
  <si>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</si>
  <si>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</si>
  <si>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</si>
  <si>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</si>
  <si>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</si>
  <si>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</si>
  <si>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</si>
  <si>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</si>
  <si>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</si>
  <si>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</si>
  <si>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</si>
  <si>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</si>
  <si>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</si>
  <si>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</si>
  <si>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</si>
  <si>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410-687-1070</t>
  </si>
  <si>
    <t>410-687-0123</t>
  </si>
  <si>
    <t>benito@eleam.com</t>
  </si>
  <si>
    <t>http://www.benitoeleam.com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</si>
  <si>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</si>
  <si>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</si>
  <si>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</si>
  <si>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</si>
  <si>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</si>
  <si>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</si>
  <si>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</si>
  <si>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</si>
  <si>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</si>
  <si>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</si>
  <si>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</si>
  <si>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</si>
  <si>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</si>
  <si>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</si>
  <si>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</si>
  <si>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</si>
  <si>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</si>
  <si>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</si>
  <si>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</si>
  <si>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</si>
  <si>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</si>
  <si>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</si>
  <si>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</si>
  <si>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</si>
  <si>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</si>
  <si>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</si>
  <si>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</si>
  <si>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</si>
  <si>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</si>
  <si>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</si>
  <si>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</si>
  <si>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</si>
  <si>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</si>
  <si>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</si>
  <si>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</si>
  <si>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</si>
  <si>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</si>
  <si>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</si>
  <si>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</si>
  <si>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</si>
  <si>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</si>
  <si>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</si>
  <si>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</si>
  <si>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</si>
  <si>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</si>
  <si>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</si>
  <si>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</si>
  <si>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</si>
  <si>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</si>
  <si>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</si>
  <si>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</si>
  <si>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</si>
  <si>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</si>
  <si>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</si>
  <si>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</si>
  <si>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</si>
  <si>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</si>
  <si>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</si>
  <si>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</si>
  <si>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</si>
  <si>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</si>
  <si>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</si>
  <si>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</si>
  <si>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</si>
  <si>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</si>
  <si>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</si>
  <si>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</si>
  <si>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</si>
  <si>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</si>
  <si>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</si>
  <si>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</si>
  <si>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Sir Speedy Prntng Center</t>
  </si>
  <si>
    <t>410-252-8465</t>
  </si>
  <si>
    <t>410-252-7867</t>
  </si>
  <si>
    <t>whitney@falto.com</t>
  </si>
  <si>
    <t>http://www.whitneyfalto.com</t>
  </si>
  <si>
    <t>Miller &amp; Moseley</t>
  </si>
  <si>
    <t>410-252-6831</t>
  </si>
  <si>
    <t>410-252-2532</t>
  </si>
  <si>
    <t>george@lamoureux.com</t>
  </si>
  <si>
    <t>http://www.georgelamoureux.com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</si>
  <si>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</si>
  <si>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</si>
  <si>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</si>
  <si>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</si>
  <si>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</si>
  <si>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</si>
  <si>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</si>
  <si>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</si>
  <si>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</si>
  <si>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</si>
  <si>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</si>
  <si>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</si>
  <si>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</si>
  <si>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</si>
  <si>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</si>
  <si>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</si>
  <si>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</si>
  <si>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</si>
  <si>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</si>
  <si>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</si>
  <si>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</si>
  <si>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</si>
  <si>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</si>
  <si>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</si>
  <si>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</si>
  <si>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</si>
  <si>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</si>
  <si>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</si>
  <si>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</si>
  <si>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</si>
  <si>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</si>
  <si>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</si>
  <si>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</si>
  <si>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</si>
  <si>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</si>
  <si>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</si>
  <si>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</si>
  <si>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</si>
  <si>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</si>
  <si>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</si>
  <si>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</si>
  <si>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</si>
  <si>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Am Interntl</t>
  </si>
  <si>
    <t>Box #-27616</t>
  </si>
  <si>
    <t>916-363-9562</t>
  </si>
  <si>
    <t>916-363-4822</t>
  </si>
  <si>
    <t>quinn@prazak.com</t>
  </si>
  <si>
    <t>http://www.quinnprazak.com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</si>
  <si>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</si>
  <si>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</si>
  <si>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</si>
  <si>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</si>
  <si>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</si>
  <si>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</si>
  <si>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</si>
  <si>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</si>
  <si>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</si>
  <si>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</si>
  <si>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</si>
  <si>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</si>
  <si>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</si>
  <si>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</si>
  <si>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</si>
  <si>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</si>
  <si>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</si>
  <si>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</si>
  <si>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</si>
  <si>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</si>
  <si>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</si>
  <si>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</si>
  <si>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</si>
  <si>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</si>
  <si>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</si>
  <si>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</si>
  <si>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</si>
  <si>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</si>
  <si>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</si>
  <si>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</si>
  <si>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</si>
  <si>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</si>
  <si>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</si>
  <si>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</si>
  <si>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</si>
  <si>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</si>
  <si>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</si>
  <si>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</si>
  <si>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</si>
  <si>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</si>
  <si>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</si>
  <si>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</si>
  <si>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</si>
  <si>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</si>
  <si>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</si>
  <si>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</si>
  <si>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</si>
  <si>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</si>
  <si>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</si>
  <si>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</si>
  <si>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</si>
  <si>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</si>
  <si>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</si>
  <si>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</si>
  <si>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Riverside Community Cllg Dist</t>
  </si>
  <si>
    <t>7001 W 20th Ave</t>
  </si>
  <si>
    <t>Hialeah</t>
  </si>
  <si>
    <t>305-823-5229</t>
  </si>
  <si>
    <t>305-823-6917</t>
  </si>
  <si>
    <t>rhett@malena.com</t>
  </si>
  <si>
    <t>http://www.rhettmalena.com</t>
  </si>
  <si>
    <t>R S Graphics Inc</t>
  </si>
  <si>
    <t>732-225-4045</t>
  </si>
  <si>
    <t>732-225-9829</t>
  </si>
  <si>
    <t>jody@huckfeldt.com</t>
  </si>
  <si>
    <t>http://www.jodyhuckfeldt.com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</si>
  <si>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</si>
  <si>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</si>
  <si>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</si>
  <si>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</si>
  <si>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</si>
  <si>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</si>
  <si>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</si>
  <si>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</si>
  <si>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</si>
  <si>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</si>
  <si>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</si>
  <si>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</si>
  <si>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</si>
  <si>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</si>
  <si>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</si>
  <si>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</si>
  <si>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</si>
  <si>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</si>
  <si>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</si>
  <si>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</si>
  <si>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</si>
  <si>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</si>
  <si>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</si>
  <si>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</si>
  <si>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</si>
  <si>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</si>
  <si>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</si>
  <si>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</si>
  <si>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</si>
  <si>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</si>
  <si>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</si>
  <si>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</si>
  <si>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</si>
  <si>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</si>
  <si>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</si>
  <si>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</si>
  <si>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</si>
  <si>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</si>
  <si>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</si>
  <si>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</si>
  <si>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</si>
  <si>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</si>
  <si>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</si>
  <si>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</si>
  <si>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</si>
  <si>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Hagelgans, James D Esq</t>
  </si>
  <si>
    <t>973-208-3772</t>
  </si>
  <si>
    <t>973-208-0861</t>
  </si>
  <si>
    <t>antione@hameister.com</t>
  </si>
  <si>
    <t>http://www.antionehameister.com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</si>
  <si>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</si>
  <si>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</si>
  <si>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</si>
  <si>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</si>
  <si>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</si>
  <si>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</si>
  <si>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</si>
  <si>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</si>
  <si>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</si>
  <si>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</si>
  <si>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</si>
  <si>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</si>
  <si>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</si>
  <si>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</si>
  <si>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</si>
  <si>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</si>
  <si>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</si>
  <si>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</si>
  <si>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</si>
  <si>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</si>
  <si>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</si>
  <si>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</si>
  <si>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</si>
  <si>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</si>
  <si>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</si>
  <si>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</si>
  <si>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</si>
  <si>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</si>
  <si>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</si>
  <si>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</si>
  <si>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</si>
  <si>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</si>
  <si>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</si>
  <si>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</si>
  <si>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</si>
  <si>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</si>
  <si>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</si>
  <si>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</si>
  <si>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</si>
  <si>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</si>
  <si>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</si>
  <si>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</si>
  <si>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</si>
  <si>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</si>
  <si>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</si>
  <si>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</si>
  <si>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</si>
  <si>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</si>
  <si>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</si>
  <si>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</si>
  <si>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</si>
  <si>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</si>
  <si>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</si>
  <si>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</si>
  <si>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</si>
  <si>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</si>
  <si>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</si>
  <si>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</si>
  <si>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Norwesco Inc</t>
  </si>
  <si>
    <t>19760 Cajon Blvd</t>
  </si>
  <si>
    <t>909-880-1790</t>
  </si>
  <si>
    <t>909-880-6088</t>
  </si>
  <si>
    <t>connie@greenhalgh.com</t>
  </si>
  <si>
    <t>http://www.conniegreenhalgh.com</t>
  </si>
  <si>
    <t>Mln Automated Systems</t>
  </si>
  <si>
    <t>11660 Alpharetta Hwy</t>
  </si>
  <si>
    <t>Roswell</t>
  </si>
  <si>
    <t>770-838-5504</t>
  </si>
  <si>
    <t>770-838-0427</t>
  </si>
  <si>
    <t>gayle@benes.com</t>
  </si>
  <si>
    <t>http://www.gaylebenes.com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</si>
  <si>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</si>
  <si>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</si>
  <si>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</si>
  <si>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</si>
  <si>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</si>
  <si>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</si>
  <si>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</si>
  <si>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</si>
  <si>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</si>
  <si>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</si>
  <si>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</si>
  <si>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</si>
  <si>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</si>
  <si>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</si>
  <si>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</si>
  <si>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</si>
  <si>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</si>
  <si>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</si>
  <si>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</si>
  <si>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</si>
  <si>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</si>
  <si>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</si>
  <si>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</si>
  <si>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</si>
  <si>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</si>
  <si>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</si>
  <si>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</si>
  <si>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</si>
  <si>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</si>
  <si>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</si>
  <si>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</si>
  <si>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</si>
  <si>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</si>
  <si>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</si>
  <si>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</si>
  <si>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</si>
  <si>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</si>
  <si>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</si>
  <si>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</si>
  <si>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</si>
  <si>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</si>
  <si>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</si>
  <si>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</si>
  <si>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</si>
  <si>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</si>
  <si>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</si>
  <si>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</si>
  <si>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</si>
  <si>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</si>
  <si>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</si>
  <si>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</si>
  <si>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</si>
  <si>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</si>
  <si>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</si>
  <si>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</si>
  <si>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</si>
  <si>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</si>
  <si>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</si>
  <si>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</si>
  <si>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</si>
  <si>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</si>
  <si>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</si>
  <si>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</si>
  <si>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</si>
  <si>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</si>
  <si>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</si>
  <si>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</si>
  <si>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</si>
  <si>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</si>
  <si>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</si>
  <si>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</si>
  <si>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</si>
  <si>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</si>
  <si>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</si>
  <si>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</si>
  <si>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</si>
  <si>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</si>
  <si>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</si>
  <si>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</si>
  <si>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</si>
  <si>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</si>
  <si>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</si>
  <si>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</si>
  <si>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</si>
  <si>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</si>
  <si>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</si>
  <si>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</si>
  <si>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</si>
  <si>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</si>
  <si>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</si>
  <si>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</si>
  <si>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</si>
  <si>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</si>
  <si>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</si>
  <si>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</si>
  <si>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</si>
  <si>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</si>
  <si>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</si>
  <si>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</si>
  <si>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</si>
  <si>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</si>
  <si>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</si>
  <si>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</si>
  <si>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</si>
  <si>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</si>
  <si>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</si>
  <si>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</si>
  <si>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</si>
  <si>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</si>
  <si>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</si>
  <si>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</si>
  <si>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</si>
  <si>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</si>
  <si>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</si>
  <si>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</si>
  <si>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</si>
  <si>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</si>
  <si>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</si>
  <si>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</si>
  <si>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</si>
  <si>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</si>
  <si>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</si>
  <si>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</si>
  <si>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</si>
  <si>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</si>
  <si>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</si>
  <si>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</si>
  <si>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</si>
  <si>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</si>
  <si>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</si>
  <si>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</si>
  <si>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</si>
  <si>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</si>
  <si>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</si>
  <si>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</si>
  <si>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</si>
  <si>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</si>
  <si>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</si>
  <si>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</si>
  <si>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</si>
  <si>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</si>
  <si>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</si>
  <si>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</si>
  <si>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</si>
  <si>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</si>
  <si>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</si>
  <si>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</si>
  <si>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</si>
  <si>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</si>
  <si>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</si>
  <si>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</si>
  <si>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</si>
  <si>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</si>
  <si>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</si>
  <si>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</si>
  <si>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</si>
  <si>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</si>
  <si>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</si>
  <si>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</si>
  <si>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</si>
  <si>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</si>
  <si>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</si>
  <si>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</si>
  <si>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</si>
  <si>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</si>
  <si>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</si>
  <si>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</si>
  <si>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</si>
  <si>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</si>
  <si>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</si>
  <si>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</si>
  <si>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</si>
  <si>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</si>
  <si>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</si>
  <si>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</si>
  <si>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</si>
  <si>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</si>
  <si>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</si>
  <si>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</si>
  <si>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</si>
  <si>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</si>
  <si>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</si>
  <si>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</si>
  <si>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</si>
  <si>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</si>
  <si>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</si>
  <si>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</si>
  <si>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</si>
  <si>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</si>
  <si>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</si>
  <si>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</si>
  <si>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</si>
  <si>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</si>
  <si>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</si>
  <si>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</si>
  <si>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</si>
  <si>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</si>
  <si>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</si>
  <si>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</si>
  <si>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</si>
  <si>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</si>
  <si>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</si>
  <si>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</si>
  <si>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</si>
  <si>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Perkins, Joseph A</t>
  </si>
  <si>
    <t>732-780-5864</t>
  </si>
  <si>
    <t>732-780-8799</t>
  </si>
  <si>
    <t>melba@broekemeier.com</t>
  </si>
  <si>
    <t>http://www.melbabroekemeier.com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</si>
  <si>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</si>
  <si>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</si>
  <si>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</si>
  <si>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</si>
  <si>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</si>
  <si>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</si>
  <si>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</si>
  <si>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</si>
  <si>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</si>
  <si>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</si>
  <si>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</si>
  <si>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</si>
  <si>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</si>
  <si>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</si>
  <si>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</si>
  <si>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</si>
  <si>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</si>
  <si>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</si>
  <si>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</si>
  <si>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</si>
  <si>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</si>
  <si>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</si>
  <si>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</si>
  <si>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</si>
  <si>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</si>
  <si>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</si>
  <si>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</si>
  <si>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</si>
  <si>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</si>
  <si>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</si>
  <si>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</si>
  <si>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</si>
  <si>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</si>
  <si>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</si>
  <si>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</si>
  <si>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</si>
  <si>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</si>
  <si>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</si>
  <si>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</si>
  <si>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</si>
  <si>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</si>
  <si>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</si>
  <si>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</si>
  <si>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</si>
  <si>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</si>
  <si>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</si>
  <si>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</si>
  <si>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</si>
  <si>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</si>
  <si>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</si>
  <si>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</si>
  <si>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</si>
  <si>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</si>
  <si>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</si>
  <si>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</si>
  <si>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</si>
  <si>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</si>
  <si>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</si>
  <si>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</si>
  <si>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</si>
  <si>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</si>
  <si>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</si>
  <si>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</si>
  <si>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</si>
  <si>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</si>
  <si>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</si>
  <si>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</si>
  <si>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</si>
  <si>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</si>
  <si>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</si>
  <si>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</si>
  <si>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</si>
  <si>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</si>
  <si>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</si>
  <si>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</si>
  <si>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</si>
  <si>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</si>
  <si>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</si>
  <si>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</si>
  <si>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</si>
  <si>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</si>
  <si>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</si>
  <si>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</si>
  <si>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</si>
  <si>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</si>
  <si>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</si>
  <si>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</si>
  <si>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</si>
  <si>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</si>
  <si>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</si>
  <si>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</si>
  <si>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</si>
  <si>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</si>
  <si>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</si>
  <si>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</si>
  <si>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</si>
  <si>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</si>
  <si>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</si>
  <si>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</si>
  <si>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</si>
  <si>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</si>
  <si>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</si>
  <si>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</si>
  <si>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</si>
  <si>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</si>
  <si>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</si>
  <si>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</si>
  <si>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</si>
  <si>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</si>
  <si>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</si>
  <si>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</si>
  <si>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</si>
  <si>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</si>
  <si>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</si>
  <si>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</si>
  <si>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</si>
  <si>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</si>
  <si>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</si>
  <si>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</si>
  <si>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</si>
  <si>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</si>
  <si>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</si>
  <si>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</si>
  <si>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</si>
  <si>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</si>
  <si>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</si>
  <si>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</si>
  <si>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</si>
  <si>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</si>
  <si>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</si>
  <si>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</si>
  <si>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</si>
  <si>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</si>
  <si>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</si>
  <si>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</si>
  <si>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</si>
  <si>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</si>
  <si>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</si>
  <si>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</si>
  <si>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</si>
  <si>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</si>
  <si>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</si>
  <si>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</si>
  <si>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</si>
  <si>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</si>
  <si>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</si>
  <si>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</si>
  <si>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</si>
  <si>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</si>
  <si>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</si>
  <si>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</si>
  <si>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</si>
  <si>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</si>
  <si>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</si>
  <si>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</si>
  <si>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</si>
  <si>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</si>
  <si>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</si>
  <si>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</si>
  <si>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</si>
  <si>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</si>
  <si>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</si>
  <si>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</si>
  <si>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</si>
  <si>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</si>
  <si>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</si>
  <si>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</si>
  <si>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</si>
  <si>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</si>
  <si>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</si>
  <si>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</si>
  <si>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</si>
  <si>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</si>
  <si>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</si>
  <si>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</si>
  <si>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</si>
  <si>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</si>
  <si>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</si>
  <si>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</si>
  <si>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</si>
  <si>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</si>
  <si>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</si>
  <si>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</si>
  <si>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</si>
  <si>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</si>
  <si>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</si>
  <si>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</si>
  <si>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</si>
  <si>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</si>
  <si>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</si>
  <si>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</si>
  <si>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</si>
  <si>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</si>
  <si>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</si>
  <si>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</si>
  <si>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</si>
  <si>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</si>
  <si>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</si>
  <si>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</si>
  <si>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</si>
  <si>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</si>
  <si>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</si>
  <si>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</si>
  <si>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</si>
  <si>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</si>
  <si>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</si>
  <si>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</si>
  <si>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</si>
  <si>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</si>
  <si>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</si>
  <si>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</si>
  <si>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</si>
  <si>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</si>
  <si>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</si>
  <si>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</si>
  <si>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</si>
  <si>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</si>
  <si>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</si>
  <si>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</si>
  <si>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</si>
  <si>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</si>
  <si>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</si>
  <si>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</si>
  <si>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</si>
  <si>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</si>
  <si>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</si>
  <si>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</si>
  <si>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</si>
  <si>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Tandex Electronics</t>
  </si>
  <si>
    <t>718-448-0919</t>
  </si>
  <si>
    <t>718-448-8722</t>
  </si>
  <si>
    <t>bret@kahae.com</t>
  </si>
  <si>
    <t>http://www.bretkahae.com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</si>
  <si>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</si>
  <si>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</si>
  <si>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</si>
  <si>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</si>
  <si>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</si>
  <si>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</si>
  <si>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</si>
  <si>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</si>
  <si>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</si>
  <si>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</si>
  <si>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</si>
  <si>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</si>
  <si>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</si>
  <si>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</si>
  <si>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</si>
  <si>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</si>
  <si>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</si>
  <si>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</si>
  <si>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</si>
  <si>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</si>
  <si>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</si>
  <si>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</si>
  <si>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</si>
  <si>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</si>
  <si>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</si>
  <si>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</si>
  <si>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</si>
  <si>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</si>
  <si>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</si>
  <si>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</si>
  <si>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</si>
  <si>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</si>
  <si>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</si>
  <si>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</si>
  <si>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</si>
  <si>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</si>
  <si>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</si>
  <si>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</si>
  <si>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</si>
  <si>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</si>
  <si>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</si>
  <si>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</si>
  <si>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</si>
  <si>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</si>
  <si>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</si>
  <si>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</si>
  <si>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</si>
  <si>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</si>
  <si>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</si>
  <si>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</si>
  <si>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</si>
  <si>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</si>
  <si>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</si>
  <si>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</si>
  <si>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</si>
  <si>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</si>
  <si>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</si>
  <si>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</si>
  <si>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</si>
  <si>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</si>
  <si>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</si>
  <si>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</si>
  <si>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</si>
  <si>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</si>
  <si>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</si>
  <si>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</si>
  <si>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</si>
  <si>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</si>
  <si>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Soccer World</t>
  </si>
  <si>
    <t>512 Gladys Ave</t>
  </si>
  <si>
    <t>213-623-1233</t>
  </si>
  <si>
    <t>213-623-5278</t>
  </si>
  <si>
    <t>raul@keltz.com</t>
  </si>
  <si>
    <t>http://www.raulkeltz.com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</si>
  <si>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</si>
  <si>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</si>
  <si>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</si>
  <si>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</si>
  <si>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</si>
  <si>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</si>
  <si>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</si>
  <si>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</si>
  <si>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</si>
  <si>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</si>
  <si>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</si>
  <si>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</si>
  <si>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</si>
  <si>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</si>
  <si>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</si>
  <si>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R B R Meat Co Inc</t>
  </si>
  <si>
    <t>610-258-3633</t>
  </si>
  <si>
    <t>610-258-4137</t>
  </si>
  <si>
    <t>irwin@nacci.com</t>
  </si>
  <si>
    <t>http://www.irwinnacci.com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</si>
  <si>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</si>
  <si>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</si>
  <si>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</si>
  <si>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</si>
  <si>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</si>
  <si>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</si>
  <si>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</si>
  <si>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</si>
  <si>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</si>
  <si>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</si>
  <si>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</si>
  <si>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</si>
  <si>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</si>
  <si>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</si>
  <si>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</si>
  <si>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</si>
  <si>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</si>
  <si>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</si>
  <si>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</si>
  <si>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</si>
  <si>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</si>
  <si>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</si>
  <si>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</si>
  <si>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</si>
  <si>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</si>
  <si>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</si>
  <si>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</si>
  <si>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</si>
  <si>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</si>
  <si>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</si>
  <si>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</si>
  <si>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</si>
  <si>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</si>
  <si>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</si>
  <si>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</si>
  <si>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</si>
  <si>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</si>
  <si>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</si>
  <si>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</si>
  <si>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</si>
  <si>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</si>
  <si>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</si>
  <si>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</si>
  <si>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</si>
  <si>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</si>
  <si>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</si>
  <si>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</si>
  <si>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</si>
  <si>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</si>
  <si>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</si>
  <si>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</si>
  <si>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</si>
  <si>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</si>
  <si>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</si>
  <si>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</si>
  <si>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</si>
  <si>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</si>
  <si>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</si>
  <si>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</si>
  <si>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</si>
  <si>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</si>
  <si>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</si>
  <si>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</si>
  <si>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</si>
  <si>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</si>
  <si>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</si>
  <si>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</si>
  <si>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</si>
  <si>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</si>
  <si>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</si>
  <si>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</si>
  <si>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</si>
  <si>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</si>
  <si>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</si>
  <si>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</si>
  <si>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</si>
  <si>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</si>
  <si>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</si>
  <si>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</si>
  <si>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</si>
  <si>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</si>
  <si>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</si>
  <si>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</si>
  <si>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</si>
  <si>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</si>
  <si>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</si>
  <si>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</si>
  <si>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</si>
  <si>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</si>
  <si>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</si>
  <si>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</si>
  <si>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</si>
  <si>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</si>
  <si>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</si>
  <si>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</si>
  <si>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</si>
  <si>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</si>
  <si>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</si>
  <si>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</si>
  <si>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</si>
  <si>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</si>
  <si>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</si>
  <si>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</si>
  <si>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</si>
  <si>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</si>
  <si>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</si>
  <si>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</si>
  <si>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</si>
  <si>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</si>
  <si>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</si>
  <si>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</si>
  <si>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</si>
  <si>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</si>
  <si>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</si>
  <si>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</si>
  <si>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</si>
  <si>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</si>
  <si>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</si>
  <si>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</si>
  <si>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</si>
  <si>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</si>
  <si>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</si>
  <si>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</si>
  <si>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</si>
  <si>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</si>
  <si>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</si>
  <si>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</si>
  <si>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</si>
  <si>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</si>
  <si>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</si>
  <si>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</si>
  <si>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</si>
  <si>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</si>
  <si>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</si>
  <si>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</si>
  <si>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</si>
  <si>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</si>
  <si>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</si>
  <si>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</si>
  <si>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</si>
  <si>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</si>
  <si>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</si>
  <si>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</si>
  <si>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</si>
  <si>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</si>
  <si>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</si>
  <si>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</si>
  <si>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</si>
  <si>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</si>
  <si>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</si>
  <si>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</si>
  <si>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</si>
  <si>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</si>
  <si>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</si>
  <si>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</si>
  <si>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</si>
  <si>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</si>
  <si>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</si>
  <si>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</si>
  <si>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</si>
  <si>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</si>
  <si>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</si>
  <si>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</si>
  <si>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</si>
  <si>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</si>
  <si>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</si>
  <si>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</si>
  <si>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Dugger, Jessica Dawn Esq</t>
  </si>
  <si>
    <t>1455 Boston St</t>
  </si>
  <si>
    <t>Arapahoe</t>
  </si>
  <si>
    <t>303-366-6579</t>
  </si>
  <si>
    <t>303-366-3537</t>
  </si>
  <si>
    <t>sierra@komlos.com</t>
  </si>
  <si>
    <t>http://www.sierrakomlos.com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</si>
  <si>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</si>
  <si>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</si>
  <si>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</si>
  <si>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</si>
  <si>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</si>
  <si>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</si>
  <si>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</si>
  <si>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</si>
  <si>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</si>
  <si>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</si>
  <si>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</si>
  <si>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</si>
  <si>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</si>
  <si>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</si>
  <si>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</si>
  <si>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</si>
  <si>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</si>
  <si>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</si>
  <si>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</si>
  <si>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</si>
  <si>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</si>
  <si>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</si>
  <si>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</si>
  <si>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</si>
  <si>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</si>
  <si>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</si>
  <si>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</si>
  <si>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</si>
  <si>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</si>
  <si>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</si>
  <si>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</si>
  <si>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</si>
  <si>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</si>
  <si>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</si>
  <si>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</si>
  <si>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</si>
  <si>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</si>
  <si>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</si>
  <si>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</si>
  <si>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</si>
  <si>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</si>
  <si>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</si>
  <si>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</si>
  <si>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</si>
  <si>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</si>
  <si>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</si>
  <si>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</si>
  <si>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</si>
  <si>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</si>
  <si>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</si>
  <si>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</si>
  <si>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</si>
  <si>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</si>
  <si>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</si>
  <si>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</si>
  <si>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</si>
  <si>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</si>
  <si>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</si>
  <si>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</si>
  <si>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</si>
  <si>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</si>
  <si>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</si>
  <si>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</si>
  <si>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</si>
  <si>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</si>
  <si>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</si>
  <si>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</si>
  <si>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</si>
  <si>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</si>
  <si>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</si>
  <si>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</si>
  <si>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</si>
  <si>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</si>
  <si>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</si>
  <si>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</si>
  <si>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</si>
  <si>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</si>
  <si>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</si>
  <si>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</si>
  <si>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</si>
  <si>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</si>
  <si>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</si>
  <si>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</si>
  <si>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</si>
  <si>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</si>
  <si>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</si>
  <si>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</si>
  <si>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</si>
  <si>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</si>
  <si>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</si>
  <si>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</si>
  <si>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</si>
  <si>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</si>
  <si>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</si>
  <si>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</si>
  <si>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</si>
  <si>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</si>
  <si>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</si>
  <si>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</si>
  <si>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</si>
  <si>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</si>
  <si>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</si>
  <si>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</si>
  <si>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</si>
  <si>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</si>
  <si>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</si>
  <si>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</si>
  <si>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</si>
  <si>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</si>
  <si>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</si>
  <si>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</si>
  <si>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</si>
  <si>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</si>
  <si>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</si>
  <si>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</si>
  <si>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</si>
  <si>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</si>
  <si>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</si>
  <si>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</si>
  <si>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</si>
  <si>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</si>
  <si>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</si>
  <si>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</si>
  <si>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</si>
  <si>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</si>
  <si>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</si>
  <si>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</si>
  <si>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</si>
  <si>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</si>
  <si>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</si>
  <si>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</si>
  <si>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</si>
  <si>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</si>
  <si>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</si>
  <si>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</si>
  <si>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</si>
  <si>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</si>
  <si>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</si>
  <si>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</si>
  <si>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</si>
  <si>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</si>
  <si>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</si>
  <si>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</si>
  <si>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</si>
  <si>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</si>
  <si>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</si>
  <si>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</si>
  <si>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</si>
  <si>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</si>
  <si>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</si>
  <si>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</si>
  <si>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</si>
  <si>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</si>
  <si>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</si>
  <si>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</si>
  <si>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</si>
  <si>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</si>
  <si>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</si>
  <si>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Knights Inn</t>
  </si>
  <si>
    <t>307-324-1211</t>
  </si>
  <si>
    <t>307-324-9599</t>
  </si>
  <si>
    <t>toby@twiford.com</t>
  </si>
  <si>
    <t>http://www.tobytwiford.com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</si>
  <si>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</si>
  <si>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</si>
  <si>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</si>
  <si>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</si>
  <si>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</si>
  <si>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</si>
  <si>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</si>
  <si>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</si>
  <si>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</si>
  <si>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</si>
  <si>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</si>
  <si>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</si>
  <si>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</si>
  <si>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</si>
  <si>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</si>
  <si>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</si>
  <si>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</si>
  <si>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</si>
  <si>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</si>
  <si>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</si>
  <si>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</si>
  <si>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</si>
  <si>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</si>
  <si>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</si>
  <si>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</si>
  <si>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</si>
  <si>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</si>
  <si>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</si>
  <si>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</si>
  <si>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</si>
  <si>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</si>
  <si>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</si>
  <si>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</si>
  <si>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</si>
  <si>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</si>
  <si>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</si>
  <si>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</si>
  <si>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</si>
  <si>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</si>
  <si>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</si>
  <si>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</si>
  <si>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</si>
  <si>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</si>
  <si>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</si>
  <si>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</si>
  <si>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</si>
  <si>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</si>
  <si>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</si>
  <si>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</si>
  <si>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</si>
  <si>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</si>
  <si>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</si>
  <si>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</si>
  <si>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</si>
  <si>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</si>
  <si>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</si>
  <si>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</si>
  <si>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</si>
  <si>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</si>
  <si>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</si>
  <si>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</si>
  <si>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</si>
  <si>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</si>
  <si>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</si>
  <si>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</si>
  <si>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</si>
  <si>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</si>
  <si>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</si>
  <si>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</si>
  <si>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</si>
  <si>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</si>
  <si>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</si>
  <si>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</si>
  <si>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</si>
  <si>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</si>
  <si>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</si>
  <si>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</si>
  <si>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</si>
  <si>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</si>
  <si>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Goettle, Cynthia C Esq</t>
  </si>
  <si>
    <t>608-257-7765</t>
  </si>
  <si>
    <t>608-257-1269</t>
  </si>
  <si>
    <t>humberto@eudy.com</t>
  </si>
  <si>
    <t>http://www.humbertoeudy.com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</si>
  <si>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</si>
  <si>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</si>
  <si>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</si>
  <si>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</si>
  <si>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</si>
  <si>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</si>
  <si>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</si>
  <si>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</si>
  <si>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</si>
  <si>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</si>
  <si>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</si>
  <si>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</si>
  <si>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</si>
  <si>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</si>
  <si>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</si>
  <si>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</si>
  <si>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</si>
  <si>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</si>
  <si>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</si>
  <si>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</si>
  <si>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</si>
  <si>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</si>
  <si>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</si>
  <si>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</si>
  <si>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</si>
  <si>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</si>
  <si>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</si>
  <si>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</si>
  <si>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</si>
  <si>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</si>
  <si>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</si>
  <si>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</si>
  <si>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</si>
  <si>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</si>
  <si>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</si>
  <si>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</si>
  <si>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</si>
  <si>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</si>
  <si>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</si>
  <si>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</si>
  <si>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</si>
  <si>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</si>
  <si>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</si>
  <si>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</si>
  <si>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</si>
  <si>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</si>
  <si>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</si>
  <si>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</si>
  <si>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</si>
  <si>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</si>
  <si>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</si>
  <si>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</si>
  <si>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</si>
  <si>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</si>
  <si>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</si>
  <si>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</si>
  <si>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</si>
  <si>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</si>
  <si>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</si>
  <si>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</si>
  <si>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</si>
  <si>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</si>
  <si>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</si>
  <si>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</si>
  <si>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</si>
  <si>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</si>
  <si>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</si>
  <si>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</si>
  <si>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</si>
  <si>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</si>
  <si>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</si>
  <si>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</si>
  <si>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</si>
  <si>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</si>
  <si>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</si>
  <si>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</si>
  <si>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</si>
  <si>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</si>
  <si>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</si>
  <si>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</si>
  <si>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</si>
  <si>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Depuy, Robert Davis</t>
  </si>
  <si>
    <t>608-257-4779</t>
  </si>
  <si>
    <t>608-257-7753</t>
  </si>
  <si>
    <t>brock@hom.com</t>
  </si>
  <si>
    <t>http://www.brockhom.com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</si>
  <si>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</si>
  <si>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</si>
  <si>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</si>
  <si>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</si>
  <si>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</si>
  <si>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</si>
  <si>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</si>
  <si>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</si>
  <si>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</si>
  <si>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</si>
  <si>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</si>
  <si>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</si>
  <si>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</si>
  <si>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</si>
  <si>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</si>
  <si>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</si>
  <si>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</si>
  <si>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</si>
  <si>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</si>
  <si>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</si>
  <si>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</si>
  <si>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</si>
  <si>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</si>
  <si>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</si>
  <si>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</si>
  <si>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Tompkins Printing Equipment Co</t>
  </si>
  <si>
    <t>122 W Pioneer Dr</t>
  </si>
  <si>
    <t>Irving</t>
  </si>
  <si>
    <t>972-254-4274</t>
  </si>
  <si>
    <t>972-254-5667</t>
  </si>
  <si>
    <t>raymond@kleeman.com</t>
  </si>
  <si>
    <t>http://www.raymondkleeman.com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</si>
  <si>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</si>
  <si>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</si>
  <si>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</si>
  <si>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</si>
  <si>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</si>
  <si>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</si>
  <si>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</si>
  <si>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</si>
  <si>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</si>
  <si>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</si>
  <si>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</si>
  <si>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</si>
  <si>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</si>
  <si>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</si>
  <si>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</si>
  <si>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</si>
  <si>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</si>
  <si>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</si>
  <si>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</si>
  <si>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</si>
  <si>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</si>
  <si>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</si>
  <si>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</si>
  <si>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</si>
  <si>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</si>
  <si>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</si>
  <si>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</si>
  <si>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</si>
  <si>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</si>
  <si>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</si>
  <si>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</si>
  <si>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</si>
  <si>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</si>
  <si>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</si>
  <si>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</si>
  <si>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</si>
  <si>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</si>
  <si>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</si>
  <si>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</si>
  <si>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</si>
  <si>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</si>
  <si>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</si>
  <si>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</si>
  <si>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</si>
  <si>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</si>
  <si>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</si>
  <si>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</si>
  <si>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</si>
  <si>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</si>
  <si>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</si>
  <si>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</si>
  <si>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</si>
  <si>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</si>
  <si>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</si>
  <si>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</si>
  <si>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</si>
  <si>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</si>
  <si>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</si>
  <si>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</si>
  <si>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</si>
  <si>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</si>
  <si>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</si>
  <si>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</si>
  <si>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</si>
  <si>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</si>
  <si>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</si>
  <si>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</si>
  <si>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</si>
  <si>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</si>
  <si>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</si>
  <si>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</si>
  <si>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</si>
  <si>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</si>
  <si>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</si>
  <si>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</si>
  <si>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</si>
  <si>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</si>
  <si>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</si>
  <si>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</si>
  <si>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</si>
  <si>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</si>
  <si>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</si>
  <si>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</si>
  <si>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</si>
  <si>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</si>
  <si>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</si>
  <si>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</si>
  <si>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</si>
  <si>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</si>
  <si>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</si>
  <si>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</si>
  <si>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</si>
  <si>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</si>
  <si>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</si>
  <si>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</si>
  <si>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</si>
  <si>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</si>
  <si>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</si>
  <si>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</si>
  <si>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</si>
  <si>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</si>
  <si>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</si>
  <si>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</si>
  <si>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</si>
  <si>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</si>
  <si>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</si>
  <si>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</si>
  <si>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</si>
  <si>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</si>
  <si>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</si>
  <si>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</si>
  <si>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</si>
  <si>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</si>
  <si>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</si>
  <si>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</si>
  <si>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</si>
  <si>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</si>
  <si>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</si>
  <si>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</si>
  <si>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</si>
  <si>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</si>
  <si>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</si>
  <si>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</si>
  <si>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</si>
  <si>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</si>
  <si>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</si>
  <si>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</si>
  <si>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</si>
  <si>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</si>
  <si>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</si>
  <si>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</si>
  <si>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</si>
  <si>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</si>
  <si>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</si>
  <si>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</si>
  <si>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</si>
  <si>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</si>
  <si>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</si>
  <si>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</si>
  <si>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</si>
  <si>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</si>
  <si>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</si>
  <si>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</si>
  <si>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</si>
  <si>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</si>
  <si>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</si>
  <si>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</si>
  <si>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</si>
  <si>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</si>
  <si>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</si>
  <si>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</si>
  <si>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</si>
  <si>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</si>
  <si>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</si>
  <si>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</si>
  <si>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</si>
  <si>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</si>
  <si>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</si>
  <si>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</si>
  <si>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Chucalissa Archaeological Mus</t>
  </si>
  <si>
    <t>414-265-9747</t>
  </si>
  <si>
    <t>414-265-0951</t>
  </si>
  <si>
    <t>karla@anding.com</t>
  </si>
  <si>
    <t>http://www.karlaanding.com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</si>
  <si>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</si>
  <si>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</si>
  <si>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</si>
  <si>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</si>
  <si>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</si>
  <si>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</si>
  <si>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</si>
  <si>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</si>
  <si>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</si>
  <si>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</si>
  <si>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</si>
  <si>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</si>
  <si>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</si>
  <si>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</si>
  <si>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</si>
  <si>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</si>
  <si>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</si>
  <si>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</si>
  <si>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</si>
  <si>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</si>
  <si>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</si>
  <si>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</si>
  <si>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</si>
  <si>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</si>
  <si>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</si>
  <si>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</si>
  <si>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</si>
  <si>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</si>
  <si>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</si>
  <si>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</si>
  <si>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</si>
  <si>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</si>
  <si>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</si>
  <si>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</si>
  <si>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</si>
  <si>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</si>
  <si>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J T Lions &amp; Associates</t>
  </si>
  <si>
    <t>972-986-3207</t>
  </si>
  <si>
    <t>972-986-3368</t>
  </si>
  <si>
    <t>lyndon@rater.com</t>
  </si>
  <si>
    <t>http://www.lyndonrater.com</t>
  </si>
  <si>
    <t>Donohue, Thomas J Jr</t>
  </si>
  <si>
    <t>5633 Dry Fork Rd</t>
  </si>
  <si>
    <t>Hamilton</t>
  </si>
  <si>
    <t>513-367-3889</t>
  </si>
  <si>
    <t>513-367-9492</t>
  </si>
  <si>
    <t>marisol@desena.com</t>
  </si>
  <si>
    <t>http://www.marisoldesena.com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</si>
  <si>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</si>
  <si>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</si>
  <si>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</si>
  <si>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</si>
  <si>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</si>
  <si>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</si>
  <si>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</si>
  <si>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</si>
  <si>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</si>
  <si>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</si>
  <si>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</si>
  <si>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</si>
  <si>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</si>
  <si>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</si>
  <si>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</si>
  <si>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</si>
  <si>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</si>
  <si>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</si>
  <si>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</si>
  <si>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</si>
  <si>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</si>
  <si>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</si>
  <si>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</si>
  <si>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</si>
  <si>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</si>
  <si>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</si>
  <si>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</si>
  <si>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</si>
  <si>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</si>
  <si>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</si>
  <si>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</si>
  <si>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</si>
  <si>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</si>
  <si>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</si>
  <si>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</si>
  <si>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</si>
  <si>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</si>
  <si>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</si>
  <si>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</si>
  <si>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Travelodge</t>
  </si>
  <si>
    <t>303-442-2573</t>
  </si>
  <si>
    <t>303-442-2196</t>
  </si>
  <si>
    <t>fran@seigle.com</t>
  </si>
  <si>
    <t>http://www.franseigle.com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</si>
  <si>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</si>
  <si>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</si>
  <si>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</si>
  <si>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</si>
  <si>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</si>
  <si>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</si>
  <si>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</si>
  <si>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</si>
  <si>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</si>
  <si>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</si>
  <si>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</si>
  <si>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</si>
  <si>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</si>
  <si>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</si>
  <si>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</si>
  <si>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</si>
  <si>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</si>
  <si>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</si>
  <si>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</si>
  <si>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</si>
  <si>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</si>
  <si>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</si>
  <si>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</si>
  <si>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</si>
  <si>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</si>
  <si>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</si>
  <si>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</si>
  <si>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</si>
  <si>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</si>
  <si>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</si>
  <si>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</si>
  <si>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</si>
  <si>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</si>
  <si>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</si>
  <si>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</si>
  <si>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</si>
  <si>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</si>
  <si>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</si>
  <si>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</si>
  <si>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</si>
  <si>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</si>
  <si>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</si>
  <si>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</si>
  <si>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</si>
  <si>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</si>
  <si>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</si>
  <si>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</si>
  <si>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</si>
  <si>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</si>
  <si>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</si>
  <si>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</si>
  <si>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</si>
  <si>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</si>
  <si>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</si>
  <si>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</si>
  <si>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</si>
  <si>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</si>
  <si>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</si>
  <si>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</si>
  <si>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</si>
  <si>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</si>
  <si>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</si>
  <si>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</si>
  <si>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</si>
  <si>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</si>
  <si>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</si>
  <si>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</si>
  <si>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</si>
  <si>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</si>
  <si>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</si>
  <si>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</si>
  <si>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</si>
  <si>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</si>
  <si>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</si>
  <si>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</si>
  <si>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</si>
  <si>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</si>
  <si>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</si>
  <si>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</si>
  <si>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</si>
  <si>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</si>
  <si>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</si>
  <si>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</si>
  <si>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</si>
  <si>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</si>
  <si>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</si>
  <si>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</si>
  <si>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</si>
  <si>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</si>
  <si>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</si>
  <si>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</si>
  <si>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</si>
  <si>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</si>
  <si>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</si>
  <si>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</si>
  <si>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</si>
  <si>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</si>
  <si>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</si>
  <si>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</si>
  <si>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</si>
  <si>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</si>
  <si>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</si>
  <si>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</si>
  <si>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</si>
  <si>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</si>
  <si>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</si>
  <si>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</si>
  <si>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</si>
  <si>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</si>
  <si>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</si>
  <si>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</si>
  <si>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</si>
  <si>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</si>
  <si>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</si>
  <si>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</si>
  <si>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</si>
  <si>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</si>
  <si>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</si>
  <si>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</si>
  <si>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</si>
  <si>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</si>
  <si>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</si>
  <si>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</si>
  <si>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</si>
  <si>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</si>
  <si>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</si>
  <si>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</si>
  <si>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</si>
  <si>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</si>
  <si>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</si>
  <si>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</si>
  <si>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</si>
  <si>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</si>
  <si>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</si>
  <si>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</si>
  <si>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</si>
  <si>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</si>
  <si>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</si>
  <si>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</si>
  <si>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</si>
  <si>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</si>
  <si>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</si>
  <si>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</si>
  <si>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</si>
  <si>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</si>
  <si>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</si>
  <si>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</si>
  <si>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</si>
  <si>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</si>
  <si>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</si>
  <si>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</si>
  <si>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</si>
  <si>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</si>
  <si>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</si>
  <si>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</si>
  <si>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</si>
  <si>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</si>
  <si>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</si>
  <si>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</si>
  <si>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</si>
  <si>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</si>
  <si>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</si>
  <si>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</si>
  <si>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</si>
  <si>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</si>
  <si>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</si>
  <si>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</si>
  <si>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</si>
  <si>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</si>
  <si>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</si>
  <si>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</si>
  <si>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</si>
  <si>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</si>
  <si>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</si>
  <si>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</si>
  <si>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</si>
  <si>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</si>
  <si>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</si>
  <si>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</si>
  <si>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</si>
  <si>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</si>
  <si>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</si>
  <si>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</si>
  <si>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</si>
  <si>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</si>
  <si>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</si>
  <si>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</si>
  <si>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</si>
  <si>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</si>
  <si>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</si>
  <si>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</si>
  <si>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</si>
  <si>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</si>
  <si>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</si>
  <si>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</si>
  <si>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</si>
  <si>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</si>
  <si>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</si>
  <si>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</si>
  <si>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</si>
  <si>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</si>
  <si>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</si>
  <si>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</si>
  <si>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</si>
  <si>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</si>
  <si>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</si>
  <si>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</si>
  <si>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</si>
  <si>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</si>
  <si>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</si>
  <si>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</si>
  <si>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</si>
  <si>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</si>
  <si>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</si>
  <si>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</si>
  <si>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Custom Fold Doors Inc</t>
  </si>
  <si>
    <t>1160 Dexter St</t>
  </si>
  <si>
    <t>734-439-0343</t>
  </si>
  <si>
    <t>734-439-2237</t>
  </si>
  <si>
    <t>michele@landford.com</t>
  </si>
  <si>
    <t>http://www.michelelandford.com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</si>
  <si>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</si>
  <si>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</si>
  <si>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</si>
  <si>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</si>
  <si>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</si>
  <si>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</si>
  <si>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</si>
  <si>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</si>
  <si>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</si>
  <si>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</si>
  <si>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</si>
  <si>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</si>
  <si>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</si>
  <si>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</si>
  <si>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</si>
  <si>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</si>
  <si>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</si>
  <si>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</si>
  <si>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</si>
  <si>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</si>
  <si>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</si>
  <si>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</si>
  <si>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</si>
  <si>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</si>
  <si>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</si>
  <si>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</si>
  <si>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</si>
  <si>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</si>
  <si>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</si>
  <si>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</si>
  <si>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</si>
  <si>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</si>
  <si>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</si>
  <si>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</si>
  <si>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</si>
  <si>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</si>
  <si>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</si>
  <si>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</si>
  <si>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</si>
  <si>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</si>
  <si>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</si>
  <si>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</si>
  <si>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</si>
  <si>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</si>
  <si>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</si>
  <si>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</si>
  <si>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</si>
  <si>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</si>
  <si>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</si>
  <si>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</si>
  <si>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</si>
  <si>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</si>
  <si>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</si>
  <si>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</si>
  <si>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</si>
  <si>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</si>
  <si>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</si>
  <si>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</si>
  <si>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</si>
  <si>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</si>
  <si>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</si>
  <si>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</si>
  <si>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</si>
  <si>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</si>
  <si>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</si>
  <si>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</si>
  <si>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</si>
  <si>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</si>
  <si>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</si>
  <si>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</si>
  <si>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</si>
  <si>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</si>
  <si>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</si>
  <si>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</si>
  <si>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</si>
  <si>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</si>
  <si>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</si>
  <si>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</si>
  <si>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</si>
  <si>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</si>
  <si>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</si>
  <si>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</si>
  <si>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</si>
  <si>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</si>
  <si>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</si>
  <si>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</si>
  <si>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</si>
  <si>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</si>
  <si>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</si>
  <si>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</si>
  <si>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</si>
  <si>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</si>
  <si>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</si>
  <si>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</si>
  <si>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</si>
  <si>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</si>
  <si>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</si>
  <si>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</si>
  <si>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</si>
  <si>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</si>
  <si>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</si>
  <si>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</si>
  <si>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</si>
  <si>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</si>
  <si>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</si>
  <si>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</si>
  <si>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</si>
  <si>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</si>
  <si>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</si>
  <si>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</si>
  <si>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</si>
  <si>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</si>
  <si>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</si>
  <si>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</si>
  <si>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</si>
  <si>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</si>
  <si>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</si>
  <si>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</si>
  <si>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</si>
  <si>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</si>
  <si>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</si>
  <si>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</si>
  <si>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</si>
  <si>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</si>
  <si>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</si>
  <si>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</si>
  <si>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</si>
  <si>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</si>
  <si>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</si>
  <si>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</si>
  <si>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</si>
  <si>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</si>
  <si>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</si>
  <si>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</si>
  <si>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</si>
  <si>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</si>
  <si>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</si>
  <si>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</si>
  <si>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</si>
  <si>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</si>
  <si>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</si>
  <si>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</si>
  <si>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</si>
  <si>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</si>
  <si>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</si>
  <si>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</si>
  <si>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</si>
  <si>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</si>
  <si>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</si>
  <si>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</si>
  <si>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</si>
  <si>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</si>
  <si>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</si>
  <si>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Jackson Solicitor</t>
  </si>
  <si>
    <t>719-634-5584</t>
  </si>
  <si>
    <t>719-634-6127</t>
  </si>
  <si>
    <t>kathryn@strough.com</t>
  </si>
  <si>
    <t>http://www.kathrynstrough.com</t>
  </si>
  <si>
    <t>Lee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</si>
  <si>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</si>
  <si>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</si>
  <si>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</si>
  <si>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</si>
  <si>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</si>
  <si>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</si>
  <si>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</si>
  <si>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</si>
  <si>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</si>
  <si>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</si>
  <si>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</si>
  <si>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</si>
  <si>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</si>
  <si>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</si>
  <si>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</si>
  <si>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</si>
  <si>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</si>
  <si>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</si>
  <si>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</si>
  <si>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</si>
  <si>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</t>
  </si>
  <si>
    <t>Industrial Safety Supl Co Inc</t>
  </si>
  <si>
    <t>719-634-2368</t>
  </si>
  <si>
    <t>719-634-3062</t>
  </si>
  <si>
    <t>marion@kyzer.com</t>
  </si>
  <si>
    <t>http://www.marionkyzer.com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</si>
  <si>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</si>
  <si>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</si>
  <si>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</si>
  <si>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</si>
  <si>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</si>
  <si>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</si>
  <si>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</si>
  <si>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</si>
  <si>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</si>
  <si>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</si>
  <si>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</si>
  <si>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</si>
  <si>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</si>
  <si>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</si>
  <si>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</si>
  <si>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</si>
  <si>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</si>
  <si>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</si>
  <si>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</si>
  <si>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</si>
  <si>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</si>
  <si>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</si>
  <si>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</si>
  <si>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</si>
  <si>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</si>
  <si>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</si>
  <si>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</si>
  <si>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</si>
  <si>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</si>
  <si>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</si>
  <si>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</si>
  <si>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</si>
  <si>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</si>
  <si>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</si>
  <si>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</si>
  <si>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</si>
  <si>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Schuylkill County Board Rltrs</t>
  </si>
  <si>
    <t>719-634-0965</t>
  </si>
  <si>
    <t>719-634-5473</t>
  </si>
  <si>
    <t>rupert@garski.com</t>
  </si>
  <si>
    <t>http://www.rupertgarski.com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</si>
  <si>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</si>
  <si>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</si>
  <si>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</si>
  <si>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</si>
  <si>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</si>
  <si>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</si>
  <si>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</si>
  <si>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</si>
  <si>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</si>
  <si>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</si>
  <si>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</si>
  <si>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</si>
  <si>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</si>
  <si>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</si>
  <si>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</si>
  <si>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</si>
  <si>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</si>
  <si>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</si>
  <si>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Vac U Pack Inc</t>
  </si>
  <si>
    <t>719-634-4462</t>
  </si>
  <si>
    <t>719-634-0943</t>
  </si>
  <si>
    <t>josie@dobkowski.com</t>
  </si>
  <si>
    <t>http://www.josiedobkowski.com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</si>
  <si>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</si>
  <si>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</si>
  <si>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</si>
  <si>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</si>
  <si>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</si>
  <si>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</si>
  <si>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</si>
  <si>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</si>
  <si>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</si>
  <si>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</si>
  <si>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</si>
  <si>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</si>
  <si>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</si>
  <si>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</si>
  <si>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</si>
  <si>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</si>
  <si>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</si>
  <si>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</si>
  <si>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</si>
  <si>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</si>
  <si>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Lutz, John W Cpa</t>
  </si>
  <si>
    <t>2610 Mabry Dr</t>
  </si>
  <si>
    <t>Clovis</t>
  </si>
  <si>
    <t>Curry</t>
  </si>
  <si>
    <t>505-763-2564</t>
  </si>
  <si>
    <t>505-763-2392</t>
  </si>
  <si>
    <t>olga@winland.com</t>
  </si>
  <si>
    <t>http://www.olgawinland.com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</si>
  <si>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</si>
  <si>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</si>
  <si>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</si>
  <si>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</si>
  <si>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</si>
  <si>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</si>
  <si>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</si>
  <si>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</si>
  <si>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</si>
  <si>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</si>
  <si>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</si>
  <si>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</si>
  <si>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</si>
  <si>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</si>
  <si>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</si>
  <si>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</si>
  <si>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</si>
  <si>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</si>
  <si>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</si>
  <si>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</si>
  <si>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</si>
  <si>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</si>
  <si>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</si>
  <si>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</si>
  <si>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</si>
  <si>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</si>
  <si>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</si>
  <si>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</si>
  <si>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</si>
  <si>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</si>
  <si>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</si>
  <si>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</si>
  <si>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</si>
  <si>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</si>
  <si>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</si>
  <si>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</si>
  <si>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</si>
  <si>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</si>
  <si>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</si>
  <si>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</si>
  <si>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</si>
  <si>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</si>
  <si>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</si>
  <si>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</si>
  <si>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</si>
  <si>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</si>
  <si>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</si>
  <si>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</si>
  <si>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</si>
  <si>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</si>
  <si>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</si>
  <si>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</si>
  <si>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</si>
  <si>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</si>
  <si>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</si>
  <si>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</si>
  <si>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</si>
  <si>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</si>
  <si>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</si>
  <si>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</si>
  <si>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</si>
  <si>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</si>
  <si>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</si>
  <si>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</si>
  <si>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</si>
  <si>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</si>
  <si>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</si>
  <si>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</si>
  <si>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</si>
  <si>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</si>
  <si>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</si>
  <si>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</si>
  <si>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</si>
  <si>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</si>
  <si>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</si>
  <si>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</si>
  <si>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</si>
  <si>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</si>
  <si>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</si>
  <si>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</si>
  <si>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</si>
  <si>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</si>
  <si>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</si>
  <si>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</si>
  <si>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</si>
  <si>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</si>
  <si>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</si>
  <si>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</si>
  <si>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</si>
  <si>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</si>
  <si>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</si>
  <si>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</si>
  <si>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</si>
  <si>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</si>
  <si>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</si>
  <si>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</si>
  <si>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</si>
  <si>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</si>
  <si>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</si>
  <si>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</si>
  <si>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</si>
  <si>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</si>
  <si>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</si>
  <si>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Blt</t>
  </si>
  <si>
    <t>700 Packer Ave</t>
  </si>
  <si>
    <t>215-389-2541</t>
  </si>
  <si>
    <t>215-389-3843</t>
  </si>
  <si>
    <t>zane@greenleaf.com</t>
  </si>
  <si>
    <t>http://www.zanegreenleaf.com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</si>
  <si>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</si>
  <si>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</si>
  <si>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</si>
  <si>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</si>
  <si>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</si>
  <si>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</si>
  <si>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</si>
  <si>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</si>
  <si>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</si>
  <si>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</si>
  <si>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</si>
  <si>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</si>
  <si>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</si>
  <si>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</si>
  <si>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</si>
  <si>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</si>
  <si>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Wells Fargo Grd Svc Emplmnt Ln</t>
  </si>
  <si>
    <t>Birmingham Ridge Rd</t>
  </si>
  <si>
    <t>Saltillo</t>
  </si>
  <si>
    <t>MS</t>
  </si>
  <si>
    <t>662-869-4429</t>
  </si>
  <si>
    <t>662-869-6015</t>
  </si>
  <si>
    <t>jermaine@einstein.com</t>
  </si>
  <si>
    <t>http://www.jermaineeinstein.com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</si>
  <si>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</si>
  <si>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</si>
  <si>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</si>
  <si>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</si>
  <si>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</si>
  <si>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</si>
  <si>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</si>
  <si>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</si>
  <si>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</si>
  <si>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</si>
  <si>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</si>
  <si>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</si>
  <si>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</si>
  <si>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</si>
  <si>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</si>
  <si>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</si>
  <si>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</si>
  <si>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</si>
  <si>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</si>
  <si>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</si>
  <si>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</si>
  <si>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</si>
  <si>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</si>
  <si>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</si>
  <si>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</si>
  <si>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</si>
  <si>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</si>
  <si>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</si>
  <si>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</si>
  <si>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</si>
  <si>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</si>
  <si>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</si>
  <si>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</si>
  <si>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</si>
  <si>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</si>
  <si>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</si>
  <si>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</si>
  <si>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</si>
  <si>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</si>
  <si>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</si>
  <si>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Abram, Paul Henry Esq</t>
  </si>
  <si>
    <t>417 Bunting Ave</t>
  </si>
  <si>
    <t>Mercer</t>
  </si>
  <si>
    <t>609-396-4338</t>
  </si>
  <si>
    <t>609-396-0293</t>
  </si>
  <si>
    <t>arnold@albriton.com</t>
  </si>
  <si>
    <t>http://www.arnoldalbriton.com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</si>
  <si>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</si>
  <si>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</si>
  <si>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</si>
  <si>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</si>
  <si>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</si>
  <si>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</si>
  <si>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</si>
  <si>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</si>
  <si>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</si>
  <si>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</si>
  <si>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</si>
  <si>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</si>
  <si>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</si>
  <si>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</si>
  <si>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</si>
  <si>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</si>
  <si>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</si>
  <si>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</si>
  <si>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</si>
  <si>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</si>
  <si>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</si>
  <si>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</si>
  <si>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</si>
  <si>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</si>
  <si>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</si>
  <si>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</si>
  <si>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</si>
  <si>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</si>
  <si>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</si>
  <si>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</si>
  <si>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</si>
  <si>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</si>
  <si>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</si>
  <si>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</si>
  <si>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</si>
  <si>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</si>
  <si>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</si>
  <si>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</si>
  <si>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</si>
  <si>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</si>
  <si>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</si>
  <si>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</si>
  <si>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</si>
  <si>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</si>
  <si>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</si>
  <si>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</si>
  <si>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</si>
  <si>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</si>
  <si>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</si>
  <si>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</si>
  <si>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</si>
  <si>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</si>
  <si>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</si>
  <si>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</si>
  <si>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</si>
  <si>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</si>
  <si>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</si>
  <si>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</si>
  <si>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</si>
  <si>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</si>
  <si>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</si>
  <si>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</si>
  <si>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</si>
  <si>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</si>
  <si>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</si>
  <si>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</si>
  <si>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</si>
  <si>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</si>
  <si>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</si>
  <si>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</si>
  <si>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</si>
  <si>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</si>
  <si>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</si>
  <si>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</si>
  <si>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</si>
  <si>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</si>
  <si>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</si>
  <si>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</si>
  <si>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</si>
  <si>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</si>
  <si>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</si>
  <si>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</si>
  <si>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</si>
  <si>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</si>
  <si>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</si>
  <si>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</si>
  <si>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</si>
  <si>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</si>
  <si>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</si>
  <si>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</si>
  <si>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</si>
  <si>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</si>
  <si>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</si>
  <si>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</si>
  <si>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</si>
  <si>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</si>
  <si>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</si>
  <si>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</si>
  <si>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</si>
  <si>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</si>
  <si>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</si>
  <si>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</si>
  <si>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</si>
  <si>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</si>
  <si>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</si>
  <si>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</si>
  <si>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</si>
  <si>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</si>
  <si>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Dutton, Janet B Esq</t>
  </si>
  <si>
    <t>626-336-2780</t>
  </si>
  <si>
    <t>626-336-8547</t>
  </si>
  <si>
    <t>alta@hanible.com</t>
  </si>
  <si>
    <t>http://www.altahanible.com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</si>
  <si>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</si>
  <si>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</si>
  <si>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</si>
  <si>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</si>
  <si>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</si>
  <si>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</si>
  <si>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</si>
  <si>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</si>
  <si>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</si>
  <si>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</si>
  <si>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</si>
  <si>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</si>
  <si>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</si>
  <si>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</si>
  <si>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</si>
  <si>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</si>
  <si>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</si>
  <si>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</si>
  <si>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</si>
  <si>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</si>
  <si>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</si>
  <si>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</si>
  <si>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</si>
  <si>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</si>
  <si>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</si>
  <si>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</si>
  <si>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</si>
  <si>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</si>
  <si>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</si>
  <si>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</si>
  <si>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</si>
  <si>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</si>
  <si>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</si>
  <si>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</si>
  <si>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</si>
  <si>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</si>
  <si>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</si>
  <si>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</si>
  <si>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</si>
  <si>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</si>
  <si>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</si>
  <si>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</si>
  <si>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</si>
  <si>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</si>
  <si>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</si>
  <si>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</si>
  <si>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</si>
  <si>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</si>
  <si>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</si>
  <si>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</si>
  <si>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</si>
  <si>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</si>
  <si>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</si>
  <si>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</si>
  <si>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</si>
  <si>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</si>
  <si>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</si>
  <si>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</si>
  <si>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</si>
  <si>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</si>
  <si>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</si>
  <si>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</si>
  <si>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</si>
  <si>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</si>
  <si>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</si>
  <si>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</si>
  <si>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</si>
  <si>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</si>
  <si>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</si>
  <si>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</si>
  <si>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</si>
  <si>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</si>
  <si>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</si>
  <si>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</si>
  <si>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</si>
  <si>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</si>
  <si>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</si>
  <si>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</si>
  <si>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</si>
  <si>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</si>
  <si>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</si>
  <si>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</si>
  <si>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</si>
  <si>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</si>
  <si>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</si>
  <si>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</si>
  <si>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</si>
  <si>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</si>
  <si>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</si>
  <si>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</si>
  <si>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</si>
  <si>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</si>
  <si>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</si>
  <si>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</si>
  <si>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</si>
  <si>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</si>
  <si>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</si>
  <si>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</si>
  <si>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</si>
  <si>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</si>
  <si>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</si>
  <si>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</si>
  <si>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</si>
  <si>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</si>
  <si>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</si>
  <si>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</si>
  <si>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</si>
  <si>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</si>
  <si>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</si>
  <si>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</si>
  <si>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</si>
  <si>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</si>
  <si>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</si>
  <si>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</si>
  <si>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</si>
  <si>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</si>
  <si>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</si>
  <si>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</si>
  <si>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</si>
  <si>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</si>
  <si>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</si>
  <si>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</si>
  <si>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</si>
  <si>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</si>
  <si>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</si>
  <si>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</si>
  <si>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</si>
  <si>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</si>
  <si>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</si>
  <si>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</si>
  <si>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</si>
  <si>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</si>
  <si>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</si>
  <si>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</si>
  <si>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</si>
  <si>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</si>
  <si>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</si>
  <si>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</si>
  <si>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</si>
  <si>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</si>
  <si>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</si>
  <si>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</si>
  <si>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</si>
  <si>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</si>
  <si>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</si>
  <si>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</si>
  <si>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</si>
  <si>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</si>
  <si>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</si>
  <si>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</si>
  <si>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</si>
  <si>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</si>
  <si>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</si>
  <si>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</si>
  <si>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</si>
  <si>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</si>
  <si>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</si>
  <si>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</si>
  <si>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</si>
  <si>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Allen Bradley Co</t>
  </si>
  <si>
    <t>1605 Country Club Rd</t>
  </si>
  <si>
    <t>Indianapolis</t>
  </si>
  <si>
    <t>317-271-2727</t>
  </si>
  <si>
    <t>317-271-6113</t>
  </si>
  <si>
    <t>houston@caspi.com</t>
  </si>
  <si>
    <t>http://www.houstoncaspi.com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</si>
  <si>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</si>
  <si>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</si>
  <si>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</si>
  <si>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</si>
  <si>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</si>
  <si>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</si>
  <si>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</si>
  <si>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</si>
  <si>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</si>
  <si>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</si>
  <si>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</si>
  <si>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</si>
  <si>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</si>
  <si>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</si>
  <si>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</si>
  <si>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</si>
  <si>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</si>
  <si>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</si>
  <si>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</si>
  <si>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</si>
  <si>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</si>
  <si>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</si>
  <si>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Insty Prints</t>
  </si>
  <si>
    <t>559 6th St</t>
  </si>
  <si>
    <t>415-957-3497</t>
  </si>
  <si>
    <t>415-957-3778</t>
  </si>
  <si>
    <t>lea@dunton.com</t>
  </si>
  <si>
    <t>http://www.leadunton.com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</si>
  <si>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</si>
  <si>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</si>
  <si>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</si>
  <si>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</si>
  <si>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</si>
  <si>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</si>
  <si>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</si>
  <si>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</si>
  <si>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</si>
  <si>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</si>
  <si>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</si>
  <si>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</si>
  <si>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</si>
  <si>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</si>
  <si>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Pozorski, Joseph M Jr</t>
  </si>
  <si>
    <t>208-529-1915</t>
  </si>
  <si>
    <t>208-529-6714</t>
  </si>
  <si>
    <t>nettie@toczek.com</t>
  </si>
  <si>
    <t>http://www.nettietoczek.com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</si>
  <si>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</si>
  <si>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</si>
  <si>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</si>
  <si>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</si>
  <si>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</si>
  <si>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</si>
  <si>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</si>
  <si>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</si>
  <si>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</si>
  <si>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</si>
  <si>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</si>
  <si>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</si>
  <si>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</si>
  <si>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</si>
  <si>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</si>
  <si>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</si>
  <si>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</si>
  <si>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</si>
  <si>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</si>
  <si>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</si>
  <si>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</si>
  <si>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</si>
  <si>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</si>
  <si>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</si>
  <si>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</si>
  <si>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</si>
  <si>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</si>
  <si>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</si>
  <si>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</si>
  <si>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</si>
  <si>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</si>
  <si>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</si>
  <si>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</si>
  <si>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</si>
  <si>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</si>
  <si>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</si>
  <si>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</si>
  <si>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</si>
  <si>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</si>
  <si>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</si>
  <si>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</si>
  <si>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</si>
  <si>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</si>
  <si>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</si>
  <si>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</si>
  <si>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</si>
  <si>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</si>
  <si>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</si>
  <si>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</si>
  <si>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</si>
  <si>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</si>
  <si>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</si>
  <si>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</si>
  <si>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</si>
  <si>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</si>
  <si>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</si>
  <si>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</si>
  <si>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</si>
  <si>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</si>
  <si>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</si>
  <si>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</si>
  <si>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</si>
  <si>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</si>
  <si>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</si>
  <si>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</si>
  <si>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</si>
  <si>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</si>
  <si>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</si>
  <si>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Osborne, William G Esq</t>
  </si>
  <si>
    <t>296 S Pauline St</t>
  </si>
  <si>
    <t>Memphis</t>
  </si>
  <si>
    <t>901-527-7088</t>
  </si>
  <si>
    <t>901-527-0417</t>
  </si>
  <si>
    <t>benita@epler.com</t>
  </si>
  <si>
    <t>http://www.benitaepler.com</t>
  </si>
  <si>
    <t>Franklin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</si>
  <si>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</si>
  <si>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</si>
  <si>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</si>
  <si>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</si>
  <si>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</si>
  <si>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</si>
  <si>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</si>
  <si>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</si>
  <si>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</si>
  <si>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</si>
  <si>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</si>
  <si>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</si>
  <si>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</si>
  <si>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</si>
  <si>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</si>
  <si>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</si>
  <si>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</si>
  <si>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</si>
  <si>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</si>
  <si>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</si>
  <si>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</si>
  <si>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</si>
  <si>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</si>
  <si>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</si>
  <si>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</si>
  <si>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</si>
  <si>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</si>
  <si>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</si>
  <si>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</si>
  <si>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</si>
  <si>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</si>
  <si>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</si>
  <si>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</si>
  <si>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</si>
  <si>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</si>
  <si>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</si>
  <si>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</si>
  <si>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</si>
  <si>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</si>
  <si>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</si>
  <si>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</si>
  <si>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</si>
  <si>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</si>
  <si>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</si>
  <si>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</si>
  <si>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</si>
  <si>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</si>
  <si>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</si>
  <si>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</si>
  <si>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</si>
  <si>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</si>
  <si>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</si>
  <si>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</si>
  <si>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</si>
  <si>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</si>
  <si>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</si>
  <si>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</si>
  <si>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</si>
  <si>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</si>
  <si>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</si>
  <si>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</si>
  <si>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</si>
  <si>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</si>
  <si>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</si>
  <si>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</si>
  <si>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</si>
  <si>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</si>
  <si>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</si>
  <si>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</si>
  <si>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</si>
  <si>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</si>
  <si>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</si>
  <si>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</si>
  <si>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</si>
  <si>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</si>
  <si>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</si>
  <si>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</si>
  <si>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</si>
  <si>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</si>
  <si>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</si>
  <si>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</si>
  <si>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</si>
  <si>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</si>
  <si>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</si>
  <si>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</si>
  <si>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</si>
  <si>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</si>
  <si>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</si>
  <si>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</si>
  <si>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</si>
  <si>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</si>
  <si>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</si>
  <si>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</si>
  <si>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</si>
  <si>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</si>
  <si>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</si>
  <si>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</si>
  <si>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</si>
  <si>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</si>
  <si>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</si>
  <si>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</si>
  <si>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</si>
  <si>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</si>
  <si>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</si>
  <si>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</si>
  <si>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</si>
  <si>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</si>
  <si>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</si>
  <si>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</si>
  <si>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</si>
  <si>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</si>
  <si>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</si>
  <si>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</si>
  <si>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</si>
  <si>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</si>
  <si>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</si>
  <si>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</si>
  <si>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</si>
  <si>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</si>
  <si>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</si>
  <si>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</si>
  <si>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</si>
  <si>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</si>
  <si>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</si>
  <si>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</si>
  <si>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</si>
  <si>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</si>
  <si>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</si>
  <si>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</si>
  <si>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</si>
  <si>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</si>
  <si>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</si>
  <si>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</si>
  <si>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</si>
  <si>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</si>
  <si>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</si>
  <si>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</si>
  <si>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</si>
  <si>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</si>
  <si>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</si>
  <si>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</si>
  <si>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</si>
  <si>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</si>
  <si>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</si>
  <si>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</si>
  <si>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</si>
  <si>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</si>
  <si>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</si>
  <si>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</si>
  <si>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</si>
  <si>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</si>
  <si>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</si>
  <si>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</si>
  <si>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</si>
  <si>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</si>
  <si>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</si>
  <si>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</si>
  <si>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</si>
  <si>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</si>
  <si>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</si>
  <si>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</si>
  <si>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</si>
  <si>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</si>
  <si>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</si>
  <si>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</si>
  <si>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</si>
  <si>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</si>
  <si>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</si>
  <si>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</si>
  <si>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</si>
  <si>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</si>
  <si>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</si>
  <si>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</si>
  <si>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</si>
  <si>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</si>
  <si>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</si>
  <si>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</si>
  <si>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</si>
  <si>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</si>
  <si>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</si>
  <si>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</si>
  <si>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</si>
  <si>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</si>
  <si>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</si>
  <si>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</si>
  <si>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</si>
  <si>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</si>
  <si>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</si>
  <si>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</si>
  <si>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</si>
  <si>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</si>
  <si>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</si>
  <si>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</si>
  <si>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</si>
  <si>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</si>
  <si>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</si>
  <si>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</si>
  <si>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</si>
  <si>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</si>
  <si>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</si>
  <si>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</si>
  <si>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</si>
  <si>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</si>
  <si>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</si>
  <si>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</si>
  <si>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Larocca, Anthony J Esq</t>
  </si>
  <si>
    <t>203-234-8050</t>
  </si>
  <si>
    <t>203-234-0125</t>
  </si>
  <si>
    <t>janice@livernoche.com</t>
  </si>
  <si>
    <t>http://www.janicelivernoche.com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</si>
  <si>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</si>
  <si>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</si>
  <si>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</si>
  <si>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</si>
  <si>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</si>
  <si>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</si>
  <si>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Fire Stop</t>
  </si>
  <si>
    <t>203-334-4197</t>
  </si>
  <si>
    <t>203-334-7776</t>
  </si>
  <si>
    <t>carole@nistler.com</t>
  </si>
  <si>
    <t>http://www.carolenistler.com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</si>
  <si>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</si>
  <si>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</si>
  <si>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</si>
  <si>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</si>
  <si>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</si>
  <si>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</si>
  <si>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</si>
  <si>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</si>
  <si>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</si>
  <si>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</si>
  <si>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</si>
  <si>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</si>
  <si>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</si>
  <si>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</si>
  <si>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</si>
  <si>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</si>
  <si>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</si>
  <si>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</si>
  <si>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</si>
  <si>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</si>
  <si>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</si>
  <si>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</si>
  <si>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</si>
  <si>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</si>
  <si>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</si>
  <si>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</si>
  <si>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</si>
  <si>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</si>
  <si>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</si>
  <si>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</si>
  <si>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</si>
  <si>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</si>
  <si>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</si>
  <si>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</si>
  <si>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</si>
  <si>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</si>
  <si>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</si>
  <si>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</si>
  <si>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</si>
  <si>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</si>
  <si>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</si>
  <si>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</si>
  <si>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</si>
  <si>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</si>
  <si>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</si>
  <si>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</si>
  <si>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</si>
  <si>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</si>
  <si>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</si>
  <si>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</si>
  <si>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</si>
  <si>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</si>
  <si>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</si>
  <si>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</si>
  <si>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</si>
  <si>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</si>
  <si>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</si>
  <si>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</si>
  <si>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</si>
  <si>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</si>
  <si>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</si>
  <si>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</si>
  <si>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</si>
  <si>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</si>
  <si>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</si>
  <si>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</si>
  <si>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</si>
  <si>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</si>
  <si>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</si>
  <si>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</si>
  <si>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</si>
  <si>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</si>
  <si>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</si>
  <si>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</si>
  <si>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</si>
  <si>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</si>
  <si>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Wenner, Scott J Esq</t>
  </si>
  <si>
    <t>520 E Jackson St</t>
  </si>
  <si>
    <t>Greene</t>
  </si>
  <si>
    <t>417-742-8921</t>
  </si>
  <si>
    <t>417-742-5012</t>
  </si>
  <si>
    <t>lilian@bruchey.com</t>
  </si>
  <si>
    <t>http://www.lilianbruchey.com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</si>
  <si>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</si>
  <si>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</si>
  <si>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</si>
  <si>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</si>
  <si>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</si>
  <si>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</si>
  <si>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</si>
  <si>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</si>
  <si>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</si>
  <si>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</si>
  <si>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</si>
  <si>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</si>
  <si>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</si>
  <si>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</si>
  <si>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</si>
  <si>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</si>
  <si>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</si>
  <si>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</si>
  <si>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</si>
  <si>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Munson Williams Proctor Inst</t>
  </si>
  <si>
    <t>407-322-9990</t>
  </si>
  <si>
    <t>407-322-9674</t>
  </si>
  <si>
    <t>loraine@vandee.com</t>
  </si>
  <si>
    <t>http://www.lorainevandee.com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</si>
  <si>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</si>
  <si>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</si>
  <si>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</si>
  <si>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</si>
  <si>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</si>
  <si>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</si>
  <si>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</si>
  <si>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</si>
  <si>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</si>
  <si>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</si>
  <si>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</si>
  <si>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</si>
  <si>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</si>
  <si>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</si>
  <si>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</si>
  <si>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</si>
  <si>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</si>
  <si>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</si>
  <si>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</si>
  <si>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</si>
  <si>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</si>
  <si>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</si>
  <si>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</si>
  <si>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</si>
  <si>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</si>
  <si>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</si>
  <si>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</si>
  <si>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</si>
  <si>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</si>
  <si>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</si>
  <si>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</si>
  <si>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</si>
  <si>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</si>
  <si>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</si>
  <si>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</si>
  <si>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</si>
  <si>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</si>
  <si>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</si>
  <si>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</si>
  <si>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</si>
  <si>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</si>
  <si>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</si>
  <si>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</si>
  <si>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</si>
  <si>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</si>
  <si>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</si>
  <si>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</si>
  <si>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</si>
  <si>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</si>
  <si>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</si>
  <si>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</si>
  <si>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</si>
  <si>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</si>
  <si>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</si>
  <si>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</si>
  <si>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</si>
  <si>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</si>
  <si>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</si>
  <si>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</si>
  <si>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</si>
  <si>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</si>
  <si>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</si>
  <si>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</si>
  <si>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</si>
  <si>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</si>
  <si>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</si>
  <si>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</si>
  <si>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</si>
  <si>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</si>
  <si>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</si>
  <si>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</si>
  <si>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</si>
  <si>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</si>
  <si>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</si>
  <si>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</si>
  <si>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</si>
  <si>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</si>
  <si>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</si>
  <si>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</si>
  <si>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</si>
  <si>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</si>
  <si>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</si>
  <si>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</si>
  <si>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</si>
  <si>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</si>
  <si>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</si>
  <si>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</si>
  <si>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</si>
  <si>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</si>
  <si>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</si>
  <si>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</si>
  <si>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</si>
  <si>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</si>
  <si>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</si>
  <si>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</si>
  <si>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</si>
  <si>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</si>
  <si>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</si>
  <si>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</si>
  <si>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</si>
  <si>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</si>
  <si>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</si>
  <si>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</si>
  <si>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</si>
  <si>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</si>
  <si>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</si>
  <si>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</si>
  <si>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</si>
  <si>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</si>
  <si>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</si>
  <si>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</si>
  <si>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</si>
  <si>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</si>
  <si>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</si>
  <si>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</si>
  <si>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</si>
  <si>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</si>
  <si>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</si>
  <si>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</si>
  <si>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</si>
  <si>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</si>
  <si>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</si>
  <si>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</si>
  <si>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</si>
  <si>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</si>
  <si>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</si>
  <si>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</si>
  <si>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</si>
  <si>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</si>
  <si>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</si>
  <si>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</si>
  <si>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</si>
  <si>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</si>
  <si>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</si>
  <si>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</si>
  <si>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</si>
  <si>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</si>
  <si>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</si>
  <si>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</si>
  <si>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</si>
  <si>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</si>
  <si>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</si>
  <si>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</si>
  <si>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</si>
  <si>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</si>
  <si>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</si>
  <si>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</si>
  <si>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</si>
  <si>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</si>
  <si>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</si>
  <si>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</si>
  <si>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</si>
  <si>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</si>
  <si>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</si>
  <si>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</si>
  <si>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</si>
  <si>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</si>
  <si>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</si>
  <si>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</si>
  <si>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</si>
  <si>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</si>
  <si>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</si>
  <si>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</si>
  <si>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</si>
  <si>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</si>
  <si>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</si>
  <si>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</si>
  <si>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</si>
  <si>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</si>
  <si>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</si>
  <si>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</si>
  <si>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</si>
  <si>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</si>
  <si>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550 S Hill St  #-660</t>
  </si>
  <si>
    <t>213-627-1316</t>
  </si>
  <si>
    <t>213-627-4599</t>
  </si>
  <si>
    <t>fletcher@kampmann.com</t>
  </si>
  <si>
    <t>http://www.fletcherkampmann.com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</si>
  <si>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</si>
  <si>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</si>
  <si>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</si>
  <si>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</si>
  <si>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</si>
  <si>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</si>
  <si>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</si>
  <si>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</si>
  <si>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</si>
  <si>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</si>
  <si>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</si>
  <si>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</si>
  <si>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</si>
  <si>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</si>
  <si>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</si>
  <si>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</si>
  <si>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</si>
  <si>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</si>
  <si>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</si>
  <si>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</si>
  <si>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</si>
  <si>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</si>
  <si>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</si>
  <si>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</si>
  <si>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</si>
  <si>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</si>
  <si>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</si>
  <si>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</si>
  <si>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</si>
  <si>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</si>
  <si>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</si>
  <si>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</si>
  <si>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</si>
  <si>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</si>
  <si>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</si>
  <si>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</si>
  <si>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</si>
  <si>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</si>
  <si>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</si>
  <si>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</si>
  <si>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</si>
  <si>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</si>
  <si>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</si>
  <si>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</si>
  <si>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</si>
  <si>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</si>
  <si>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</si>
  <si>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</si>
  <si>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</si>
  <si>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</si>
  <si>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</si>
  <si>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</si>
  <si>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</si>
  <si>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</si>
  <si>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</si>
  <si>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</si>
  <si>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</si>
  <si>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</si>
  <si>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</si>
  <si>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</si>
  <si>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</si>
  <si>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</si>
  <si>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</si>
  <si>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</si>
  <si>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</si>
  <si>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</si>
  <si>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</si>
  <si>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</si>
  <si>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</si>
  <si>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</si>
  <si>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</si>
  <si>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</si>
  <si>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</si>
  <si>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</si>
  <si>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</si>
  <si>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</si>
  <si>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</si>
  <si>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</si>
  <si>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</si>
  <si>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</si>
  <si>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</si>
  <si>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</si>
  <si>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</si>
  <si>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</si>
  <si>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</si>
  <si>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</si>
  <si>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</si>
  <si>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</si>
  <si>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</si>
  <si>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</si>
  <si>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</si>
  <si>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</si>
  <si>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</si>
  <si>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</si>
  <si>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</si>
  <si>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</si>
  <si>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</si>
  <si>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</si>
  <si>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</si>
  <si>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</si>
  <si>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</si>
  <si>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</si>
  <si>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</si>
  <si>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</si>
  <si>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</si>
  <si>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</si>
  <si>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</si>
  <si>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</si>
  <si>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</si>
  <si>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</si>
  <si>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</si>
  <si>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</si>
  <si>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</si>
  <si>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</si>
  <si>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</si>
  <si>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</si>
  <si>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</si>
  <si>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</si>
  <si>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</si>
  <si>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</si>
  <si>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</si>
  <si>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</si>
  <si>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</si>
  <si>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</si>
  <si>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</si>
  <si>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</si>
  <si>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</si>
  <si>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</si>
  <si>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</si>
  <si>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</si>
  <si>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</si>
  <si>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</si>
  <si>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</si>
  <si>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</si>
  <si>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</si>
  <si>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</si>
  <si>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</si>
  <si>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</si>
  <si>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</si>
  <si>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</si>
  <si>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</si>
  <si>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</si>
  <si>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</si>
  <si>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</si>
  <si>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</si>
  <si>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</si>
  <si>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</si>
  <si>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</si>
  <si>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</si>
  <si>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</si>
  <si>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</si>
  <si>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</si>
  <si>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</si>
  <si>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</si>
  <si>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</si>
  <si>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</si>
  <si>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</si>
  <si>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</si>
  <si>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</si>
  <si>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</si>
  <si>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</si>
  <si>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</si>
  <si>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</si>
  <si>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</si>
  <si>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</si>
  <si>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</si>
  <si>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</si>
  <si>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</si>
  <si>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</si>
  <si>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</si>
  <si>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</si>
  <si>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</si>
  <si>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</si>
  <si>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</si>
  <si>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</si>
  <si>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</si>
  <si>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</si>
  <si>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</si>
  <si>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</si>
  <si>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</si>
  <si>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</si>
  <si>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</si>
  <si>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</si>
  <si>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</si>
  <si>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</si>
  <si>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</si>
  <si>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</si>
  <si>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</si>
  <si>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</si>
  <si>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</si>
  <si>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</si>
  <si>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</si>
  <si>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</si>
  <si>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</si>
  <si>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</si>
  <si>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</si>
  <si>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</si>
  <si>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</si>
  <si>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</si>
  <si>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</si>
  <si>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</si>
  <si>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</si>
  <si>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</si>
  <si>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</si>
  <si>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</si>
  <si>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</si>
  <si>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</si>
  <si>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</si>
  <si>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</si>
  <si>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</si>
  <si>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</si>
  <si>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</si>
  <si>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</si>
  <si>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</si>
  <si>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</si>
  <si>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</si>
  <si>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</si>
  <si>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</si>
  <si>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</si>
  <si>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</si>
  <si>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</si>
  <si>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</si>
  <si>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</si>
  <si>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</si>
  <si>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</si>
  <si>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</si>
  <si>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</si>
  <si>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</si>
  <si>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</si>
  <si>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</si>
  <si>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</si>
  <si>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</si>
  <si>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</si>
  <si>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</si>
  <si>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</si>
  <si>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</si>
  <si>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</si>
  <si>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</si>
  <si>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</si>
  <si>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</si>
  <si>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</si>
  <si>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</si>
  <si>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</si>
  <si>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</si>
  <si>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</si>
  <si>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</si>
  <si>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</si>
  <si>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</si>
  <si>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</si>
  <si>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</si>
  <si>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</si>
  <si>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</si>
  <si>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</si>
  <si>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</si>
  <si>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</si>
  <si>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</si>
  <si>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</si>
  <si>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</si>
  <si>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</si>
  <si>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</si>
  <si>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</si>
  <si>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</si>
  <si>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</si>
  <si>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</si>
  <si>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</si>
  <si>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</si>
  <si>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</si>
  <si>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</si>
  <si>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</si>
  <si>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</si>
  <si>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</si>
  <si>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</si>
  <si>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</si>
  <si>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</si>
  <si>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</si>
  <si>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</si>
  <si>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</si>
  <si>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</si>
  <si>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</si>
  <si>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</si>
  <si>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</si>
  <si>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</si>
  <si>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</si>
  <si>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</si>
  <si>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</si>
  <si>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</si>
  <si>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</si>
  <si>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</si>
  <si>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</si>
  <si>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</si>
  <si>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</si>
  <si>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</si>
  <si>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Ink Spot Printing Med Svc Inc</t>
  </si>
  <si>
    <t>805-659-3697</t>
  </si>
  <si>
    <t>805-659-8553</t>
  </si>
  <si>
    <t>lindsey@michocki.com</t>
  </si>
  <si>
    <t>http://www.lindseymichocki.com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</si>
  <si>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</si>
  <si>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</si>
  <si>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</si>
  <si>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</si>
  <si>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</si>
  <si>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</si>
  <si>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</si>
  <si>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</si>
  <si>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</si>
  <si>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</si>
  <si>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</si>
  <si>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</si>
  <si>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</si>
  <si>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</si>
  <si>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</si>
  <si>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</si>
  <si>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</si>
  <si>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</si>
  <si>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</si>
  <si>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</si>
  <si>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</si>
  <si>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</si>
  <si>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</si>
  <si>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</si>
  <si>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</si>
  <si>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</si>
  <si>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</si>
  <si>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</si>
  <si>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</si>
  <si>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</si>
  <si>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</si>
  <si>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</si>
  <si>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</si>
  <si>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</si>
  <si>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</si>
  <si>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</si>
  <si>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</si>
  <si>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</si>
  <si>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</si>
  <si>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</si>
  <si>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</si>
  <si>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</si>
  <si>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</si>
  <si>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</si>
  <si>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</si>
  <si>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</si>
  <si>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</si>
  <si>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</si>
  <si>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</si>
  <si>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</si>
  <si>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</si>
  <si>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</si>
  <si>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</si>
  <si>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</si>
  <si>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</si>
  <si>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</si>
  <si>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</si>
  <si>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</si>
  <si>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</si>
  <si>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</si>
  <si>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</si>
  <si>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</si>
  <si>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</si>
  <si>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</si>
  <si>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</si>
  <si>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</si>
  <si>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</si>
  <si>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</si>
  <si>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</si>
  <si>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</si>
  <si>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</si>
  <si>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</si>
  <si>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</si>
  <si>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</si>
  <si>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</si>
  <si>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</si>
  <si>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</si>
  <si>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</si>
  <si>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</si>
  <si>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</si>
  <si>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</si>
  <si>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</si>
  <si>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</si>
  <si>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</si>
  <si>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</si>
  <si>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</si>
  <si>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</si>
  <si>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</si>
  <si>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</si>
  <si>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</si>
  <si>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</si>
  <si>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</si>
  <si>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</si>
  <si>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</si>
  <si>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</si>
  <si>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</si>
  <si>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</si>
  <si>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</si>
  <si>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</si>
  <si>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</si>
  <si>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</si>
  <si>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</si>
  <si>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</si>
  <si>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</si>
  <si>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</si>
  <si>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</si>
  <si>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</si>
  <si>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</si>
  <si>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</si>
  <si>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</si>
  <si>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</si>
  <si>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</si>
  <si>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</si>
  <si>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</si>
  <si>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</si>
  <si>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</si>
  <si>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</si>
  <si>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</si>
  <si>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</si>
  <si>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</si>
  <si>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</si>
  <si>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</si>
  <si>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</si>
  <si>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</si>
  <si>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</si>
  <si>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</si>
  <si>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</si>
  <si>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</si>
  <si>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</si>
  <si>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</si>
  <si>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</si>
  <si>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</si>
  <si>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</si>
  <si>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</si>
  <si>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</si>
  <si>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</si>
  <si>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</si>
  <si>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</si>
  <si>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</si>
  <si>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</si>
  <si>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</si>
  <si>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</si>
  <si>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</si>
  <si>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</si>
  <si>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</si>
  <si>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</si>
  <si>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</si>
  <si>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</si>
  <si>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</si>
  <si>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</si>
  <si>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</si>
  <si>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</si>
  <si>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</si>
  <si>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</si>
  <si>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</si>
  <si>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</si>
  <si>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</si>
  <si>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</si>
  <si>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</si>
  <si>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</si>
  <si>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</si>
  <si>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</si>
  <si>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</si>
  <si>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</si>
  <si>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</si>
  <si>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</si>
  <si>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</si>
  <si>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</si>
  <si>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</si>
  <si>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</si>
  <si>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</si>
  <si>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</si>
  <si>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</si>
  <si>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</si>
  <si>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</si>
  <si>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</si>
  <si>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</si>
  <si>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</si>
  <si>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</si>
  <si>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</si>
  <si>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</si>
  <si>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</si>
  <si>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</si>
  <si>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</si>
  <si>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</si>
  <si>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</si>
  <si>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</si>
  <si>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</si>
  <si>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</si>
  <si>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</si>
  <si>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</si>
  <si>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</si>
  <si>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</si>
  <si>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</si>
  <si>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</si>
  <si>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</si>
  <si>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</si>
  <si>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</si>
  <si>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</si>
  <si>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</si>
  <si>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</si>
  <si>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</si>
  <si>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</si>
  <si>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</si>
  <si>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</si>
  <si>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</si>
  <si>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</si>
  <si>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</si>
  <si>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</si>
  <si>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</si>
  <si>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</si>
  <si>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</si>
  <si>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</si>
  <si>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</si>
  <si>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</si>
  <si>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</si>
  <si>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</si>
  <si>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</si>
  <si>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</si>
  <si>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</si>
  <si>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</si>
  <si>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</si>
  <si>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</si>
  <si>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</si>
  <si>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</si>
  <si>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</si>
  <si>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</si>
  <si>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</si>
  <si>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</si>
  <si>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</si>
  <si>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</si>
  <si>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</si>
  <si>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</si>
  <si>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</si>
  <si>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</si>
  <si>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</si>
  <si>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</si>
  <si>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</si>
  <si>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</si>
  <si>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</si>
  <si>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</si>
  <si>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</si>
  <si>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</si>
  <si>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</si>
  <si>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</si>
  <si>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</si>
  <si>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</si>
  <si>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</si>
  <si>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</si>
  <si>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</si>
  <si>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</si>
  <si>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</si>
  <si>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</si>
  <si>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</si>
  <si>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</si>
  <si>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</si>
  <si>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</si>
  <si>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</si>
  <si>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</si>
  <si>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Romano Co</t>
  </si>
  <si>
    <t>5680 Euclid Ave</t>
  </si>
  <si>
    <t>216-881-0212</t>
  </si>
  <si>
    <t>216-881-5145</t>
  </si>
  <si>
    <t>theo@wilkson.com</t>
  </si>
  <si>
    <t>http://www.theowilkson.com</t>
  </si>
  <si>
    <t>Noakes Rooney &amp; Assocs Rlty</t>
  </si>
  <si>
    <t>11212 Wright Rd</t>
  </si>
  <si>
    <t>310-604-0138</t>
  </si>
  <si>
    <t>310-604-9589</t>
  </si>
  <si>
    <t>long@papai.com</t>
  </si>
  <si>
    <t>http://www.longpapai.com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</si>
  <si>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</si>
  <si>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</si>
  <si>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</si>
  <si>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</si>
  <si>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</si>
  <si>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</si>
  <si>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</si>
  <si>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</si>
  <si>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</si>
  <si>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</si>
  <si>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</si>
  <si>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</si>
  <si>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</si>
  <si>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</si>
  <si>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</si>
  <si>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</si>
  <si>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</si>
  <si>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</si>
  <si>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</si>
  <si>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</si>
  <si>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</si>
  <si>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</si>
  <si>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</si>
  <si>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</si>
  <si>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</si>
  <si>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</si>
  <si>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</si>
  <si>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</si>
  <si>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</si>
  <si>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</si>
  <si>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</si>
  <si>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</si>
  <si>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</si>
  <si>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</si>
  <si>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</si>
  <si>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</si>
  <si>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</si>
  <si>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</si>
  <si>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</si>
  <si>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</si>
  <si>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</si>
  <si>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</si>
  <si>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</si>
  <si>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</si>
  <si>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</si>
  <si>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</si>
  <si>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</si>
  <si>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</si>
  <si>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</si>
  <si>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</si>
  <si>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</si>
  <si>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</si>
  <si>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</si>
  <si>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</si>
  <si>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</si>
  <si>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</si>
  <si>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</si>
  <si>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</si>
  <si>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</si>
  <si>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</si>
  <si>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</si>
  <si>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</si>
  <si>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</si>
  <si>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</si>
  <si>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</si>
  <si>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</si>
  <si>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</si>
  <si>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</si>
  <si>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</si>
  <si>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</si>
  <si>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</si>
  <si>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</si>
  <si>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</si>
  <si>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</si>
  <si>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</si>
  <si>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</si>
  <si>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</si>
  <si>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</si>
  <si>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</si>
  <si>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</si>
  <si>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</si>
  <si>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</si>
  <si>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</si>
  <si>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</si>
  <si>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</si>
  <si>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</si>
  <si>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</si>
  <si>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</si>
  <si>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</si>
  <si>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</si>
  <si>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</si>
  <si>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</si>
  <si>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</si>
  <si>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</si>
  <si>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</si>
  <si>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</si>
  <si>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</si>
  <si>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</si>
  <si>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</si>
  <si>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</si>
  <si>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</si>
  <si>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</si>
  <si>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</si>
  <si>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</si>
  <si>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</si>
  <si>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</si>
  <si>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</si>
  <si>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</si>
  <si>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</si>
  <si>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</si>
  <si>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</si>
  <si>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</si>
  <si>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</si>
  <si>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</si>
  <si>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</si>
  <si>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</si>
  <si>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</si>
  <si>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</si>
  <si>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</si>
  <si>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</si>
  <si>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</si>
  <si>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</si>
  <si>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</si>
  <si>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</si>
  <si>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</si>
  <si>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</si>
  <si>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</si>
  <si>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</si>
  <si>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</si>
  <si>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</si>
  <si>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</si>
  <si>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</si>
  <si>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</si>
  <si>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</si>
  <si>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</si>
  <si>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</si>
  <si>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</si>
  <si>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</si>
  <si>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</si>
  <si>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</si>
  <si>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</si>
  <si>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</si>
  <si>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</si>
  <si>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</si>
  <si>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</si>
  <si>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</si>
  <si>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</si>
  <si>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</si>
  <si>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</si>
  <si>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</si>
  <si>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</si>
  <si>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</si>
  <si>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</si>
  <si>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</si>
  <si>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</si>
  <si>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</si>
  <si>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</si>
  <si>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</si>
  <si>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</si>
  <si>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</si>
  <si>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</si>
  <si>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</si>
  <si>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</si>
  <si>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</si>
  <si>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</si>
  <si>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</si>
  <si>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</si>
  <si>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</si>
  <si>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</si>
  <si>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</si>
  <si>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</si>
  <si>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</si>
  <si>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</si>
  <si>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</si>
  <si>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</si>
  <si>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</si>
  <si>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</si>
  <si>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</si>
  <si>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</si>
  <si>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</si>
  <si>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</si>
  <si>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</si>
  <si>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</si>
  <si>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</si>
  <si>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</si>
  <si>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</si>
  <si>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</si>
  <si>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</si>
  <si>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</si>
  <si>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</si>
  <si>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</si>
  <si>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</si>
  <si>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</si>
  <si>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</si>
  <si>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</si>
  <si>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</si>
  <si>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</si>
  <si>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</si>
  <si>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</si>
  <si>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</si>
  <si>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</si>
  <si>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</si>
  <si>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</si>
  <si>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</si>
  <si>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</si>
  <si>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</si>
  <si>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</si>
  <si>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</si>
  <si>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</si>
  <si>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</si>
  <si>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</si>
  <si>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</si>
  <si>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</si>
  <si>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</si>
  <si>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</si>
  <si>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</si>
  <si>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</si>
  <si>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</si>
  <si>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</si>
  <si>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</si>
  <si>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</si>
  <si>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</si>
  <si>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</si>
  <si>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</si>
  <si>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Town House Motor Lodge</t>
  </si>
  <si>
    <t>505-326-7886</t>
  </si>
  <si>
    <t>505-326-4875</t>
  </si>
  <si>
    <t>nigel@bodiroga.com</t>
  </si>
  <si>
    <t>http://www.nigelbodiroga.com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</si>
  <si>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</si>
  <si>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</si>
  <si>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</si>
  <si>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</si>
  <si>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</si>
  <si>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</si>
  <si>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</si>
  <si>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</si>
  <si>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</si>
  <si>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</si>
  <si>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</si>
  <si>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</si>
  <si>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</si>
  <si>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</si>
  <si>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</si>
  <si>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</si>
  <si>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</si>
  <si>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</si>
  <si>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</si>
  <si>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</si>
  <si>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</si>
  <si>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</si>
  <si>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</si>
  <si>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</si>
  <si>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</si>
  <si>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</si>
  <si>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</si>
  <si>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</si>
  <si>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</si>
  <si>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</si>
  <si>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</si>
  <si>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</si>
  <si>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</si>
  <si>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</si>
  <si>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</si>
  <si>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</si>
  <si>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</si>
  <si>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</si>
  <si>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</si>
  <si>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</si>
  <si>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</si>
  <si>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</si>
  <si>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</si>
  <si>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</si>
  <si>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</si>
  <si>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</si>
  <si>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</si>
  <si>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</si>
  <si>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</si>
  <si>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</si>
  <si>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</si>
  <si>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</si>
  <si>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</si>
  <si>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</si>
  <si>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</si>
  <si>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</si>
  <si>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</si>
  <si>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</si>
  <si>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</si>
  <si>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</si>
  <si>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</si>
  <si>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</si>
  <si>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</si>
  <si>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</si>
  <si>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</si>
  <si>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</si>
  <si>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</si>
  <si>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</si>
  <si>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</si>
  <si>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</si>
  <si>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</si>
  <si>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</si>
  <si>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</si>
  <si>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</si>
  <si>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</si>
  <si>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</si>
  <si>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</si>
  <si>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</si>
  <si>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</si>
  <si>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</si>
  <si>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</si>
  <si>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Murphy Mccoubrey Murphy</t>
  </si>
  <si>
    <t>408-227-9365</t>
  </si>
  <si>
    <t>408-227-4887</t>
  </si>
  <si>
    <t>esther@chiappetta.com</t>
  </si>
  <si>
    <t>http://www.estherchiappetta.com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</si>
  <si>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</si>
  <si>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</si>
  <si>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</si>
  <si>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</si>
  <si>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</si>
  <si>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</si>
  <si>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</si>
  <si>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</si>
  <si>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</si>
  <si>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</si>
  <si>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</si>
  <si>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</si>
  <si>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</si>
  <si>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</si>
  <si>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</si>
  <si>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</si>
  <si>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</si>
  <si>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</si>
  <si>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</si>
  <si>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</si>
  <si>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</si>
  <si>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</si>
  <si>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</si>
  <si>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</si>
  <si>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</si>
  <si>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</si>
  <si>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</si>
  <si>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</si>
  <si>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</si>
  <si>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</si>
  <si>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Hackensack Water Company</t>
  </si>
  <si>
    <t>208-233-1605</t>
  </si>
  <si>
    <t>208-233-4675</t>
  </si>
  <si>
    <t>faustino@godbout.com</t>
  </si>
  <si>
    <t>http://www.faustinogodbout.com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</si>
  <si>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</si>
  <si>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</si>
  <si>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</si>
  <si>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</si>
  <si>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</si>
  <si>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</si>
  <si>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</si>
  <si>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</si>
  <si>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</si>
  <si>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</si>
  <si>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</si>
  <si>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</si>
  <si>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</si>
  <si>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</si>
  <si>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</si>
  <si>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</si>
  <si>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</si>
  <si>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</si>
  <si>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</si>
  <si>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</si>
  <si>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Dodd &amp; Associates</t>
  </si>
  <si>
    <t>214-748-1304</t>
  </si>
  <si>
    <t>214-748-0843</t>
  </si>
  <si>
    <t>aubrey@zarlenga.com</t>
  </si>
  <si>
    <t>http://www.aubreyzarlenga.com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</si>
  <si>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</si>
  <si>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</si>
  <si>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</si>
  <si>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</si>
  <si>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</si>
  <si>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</si>
  <si>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</si>
  <si>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</si>
  <si>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</si>
  <si>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</si>
  <si>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</si>
  <si>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</si>
  <si>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</si>
  <si>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</si>
  <si>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</si>
  <si>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</si>
  <si>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</si>
  <si>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</si>
  <si>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</si>
  <si>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</si>
  <si>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</si>
  <si>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</si>
  <si>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</si>
  <si>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</si>
  <si>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</si>
  <si>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</si>
  <si>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</si>
  <si>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</si>
  <si>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</si>
  <si>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</si>
  <si>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</si>
  <si>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</si>
  <si>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</si>
  <si>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</si>
  <si>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</si>
  <si>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</si>
  <si>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</si>
  <si>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</si>
  <si>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</si>
  <si>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</si>
  <si>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</si>
  <si>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</si>
  <si>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</si>
  <si>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</si>
  <si>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</si>
  <si>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</si>
  <si>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</si>
  <si>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</si>
  <si>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</si>
  <si>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</si>
  <si>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</si>
  <si>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</si>
  <si>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</si>
  <si>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</si>
  <si>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</si>
  <si>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</si>
  <si>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</si>
  <si>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</si>
  <si>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</si>
  <si>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</si>
  <si>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</si>
  <si>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</si>
  <si>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</si>
  <si>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</si>
  <si>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</si>
  <si>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</si>
  <si>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H I T Inc</t>
  </si>
  <si>
    <t>532 E 9th Ave</t>
  </si>
  <si>
    <t>907-276-3532</t>
  </si>
  <si>
    <t>907-276-7775</t>
  </si>
  <si>
    <t>willis@boers.com</t>
  </si>
  <si>
    <t>http://www.willisboers.com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</si>
  <si>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</si>
  <si>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</si>
  <si>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</si>
  <si>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</si>
  <si>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</si>
  <si>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</si>
  <si>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</si>
  <si>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</si>
  <si>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</si>
  <si>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</si>
  <si>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</si>
  <si>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</si>
  <si>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</si>
  <si>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</si>
  <si>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</si>
  <si>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</si>
  <si>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</si>
  <si>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</si>
  <si>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</si>
  <si>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Ed Brandel Realty</t>
  </si>
  <si>
    <t>361-883-1646</t>
  </si>
  <si>
    <t>361-883-4701</t>
  </si>
  <si>
    <t>maureen@lachat.com</t>
  </si>
  <si>
    <t>http://www.maureenlachat.com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</si>
  <si>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</si>
  <si>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</si>
  <si>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</si>
  <si>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</si>
  <si>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</si>
  <si>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</si>
  <si>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</si>
  <si>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</si>
  <si>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</si>
  <si>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</si>
  <si>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</si>
  <si>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</si>
  <si>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</si>
  <si>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</si>
  <si>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</si>
  <si>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</si>
  <si>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</si>
  <si>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</si>
  <si>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</si>
  <si>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</si>
  <si>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Cockatoo Inn The Grand Hotel</t>
  </si>
  <si>
    <t>644 Middlegate Rd</t>
  </si>
  <si>
    <t>Henderson</t>
  </si>
  <si>
    <t>702-565-6878</t>
  </si>
  <si>
    <t>702-565-8305</t>
  </si>
  <si>
    <t>ross@coupe.com</t>
  </si>
  <si>
    <t>http://www.rosscoupe.com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</si>
  <si>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</si>
  <si>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</si>
  <si>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</si>
  <si>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</si>
  <si>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</si>
  <si>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</si>
  <si>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</si>
  <si>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</si>
  <si>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</si>
  <si>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</si>
  <si>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</si>
  <si>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</si>
  <si>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</si>
  <si>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</si>
  <si>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</si>
  <si>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</si>
  <si>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</si>
  <si>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</si>
  <si>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</si>
  <si>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</si>
  <si>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</si>
  <si>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</si>
  <si>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</si>
  <si>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</si>
  <si>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</si>
  <si>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</si>
  <si>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</si>
  <si>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</si>
  <si>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</si>
  <si>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</si>
  <si>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</si>
  <si>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</si>
  <si>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</si>
  <si>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</si>
  <si>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</si>
  <si>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</si>
  <si>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</si>
  <si>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</si>
  <si>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</si>
  <si>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</si>
  <si>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</si>
  <si>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</si>
  <si>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</si>
  <si>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</si>
  <si>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</si>
  <si>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</si>
  <si>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</si>
  <si>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</si>
  <si>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</si>
  <si>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</si>
  <si>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</si>
  <si>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</si>
  <si>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</si>
  <si>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</si>
  <si>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</si>
  <si>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</si>
  <si>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</si>
  <si>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</si>
  <si>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</si>
  <si>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</si>
  <si>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</si>
  <si>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</si>
  <si>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</si>
  <si>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</si>
  <si>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</si>
  <si>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</si>
  <si>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</si>
  <si>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</si>
  <si>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</si>
  <si>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</si>
  <si>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</si>
  <si>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</si>
  <si>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</si>
  <si>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</si>
  <si>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</si>
  <si>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</si>
  <si>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</si>
  <si>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</si>
  <si>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</si>
  <si>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</si>
  <si>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</si>
  <si>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</si>
  <si>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</si>
  <si>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</si>
  <si>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</si>
  <si>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</si>
  <si>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</si>
  <si>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</si>
  <si>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</si>
  <si>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</si>
  <si>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</si>
  <si>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</si>
  <si>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</si>
  <si>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</si>
  <si>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</si>
  <si>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</si>
  <si>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</si>
  <si>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</si>
  <si>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</si>
  <si>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</si>
  <si>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</si>
  <si>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</si>
  <si>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</si>
  <si>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</si>
  <si>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</si>
  <si>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</si>
  <si>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</si>
  <si>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</si>
  <si>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</si>
  <si>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</si>
  <si>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</si>
  <si>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</si>
  <si>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</si>
  <si>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</si>
  <si>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</si>
  <si>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</si>
  <si>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</si>
  <si>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</si>
  <si>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</si>
  <si>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</si>
  <si>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</si>
  <si>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</si>
  <si>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</si>
  <si>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</si>
  <si>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</si>
  <si>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</si>
  <si>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</si>
  <si>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</si>
  <si>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</si>
  <si>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</si>
  <si>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</si>
  <si>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</si>
  <si>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</si>
  <si>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</si>
  <si>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</si>
  <si>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</si>
  <si>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</si>
  <si>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</si>
  <si>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</si>
  <si>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</si>
  <si>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</si>
  <si>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</si>
  <si>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</si>
  <si>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</si>
  <si>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</si>
  <si>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</si>
  <si>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</si>
  <si>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</si>
  <si>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Kingstonian</t>
  </si>
  <si>
    <t>324 Kings St</t>
  </si>
  <si>
    <t>831-754-2243</t>
  </si>
  <si>
    <t>831-754-6588</t>
  </si>
  <si>
    <t>dexter@pons.com</t>
  </si>
  <si>
    <t>http://www.dexterpons.com</t>
  </si>
  <si>
    <t>Rogstad, T Mark Esq</t>
  </si>
  <si>
    <t>310-604-3492</t>
  </si>
  <si>
    <t>310-604-1891</t>
  </si>
  <si>
    <t>ashley@brande.com</t>
  </si>
  <si>
    <t>http://www.ashleybrande.com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</si>
  <si>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</si>
  <si>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</si>
  <si>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</si>
  <si>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</si>
  <si>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</si>
  <si>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</si>
  <si>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</si>
  <si>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Waddell Realty Co</t>
  </si>
  <si>
    <t>414-258-1628</t>
  </si>
  <si>
    <t>414-258-7844</t>
  </si>
  <si>
    <t>cathy@clynes.com</t>
  </si>
  <si>
    <t>http://www.cathyclynes.com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</si>
  <si>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</si>
  <si>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</si>
  <si>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</si>
  <si>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</si>
  <si>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</si>
  <si>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</si>
  <si>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</si>
  <si>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</si>
  <si>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</si>
  <si>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</si>
  <si>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</si>
  <si>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</si>
  <si>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</si>
  <si>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</si>
  <si>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</si>
  <si>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</si>
  <si>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</si>
  <si>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</si>
  <si>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</si>
  <si>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</si>
  <si>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</si>
  <si>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</si>
  <si>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</si>
  <si>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</si>
  <si>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</si>
  <si>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</si>
  <si>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</si>
  <si>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</si>
  <si>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</si>
  <si>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</si>
  <si>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</si>
  <si>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</si>
  <si>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</si>
  <si>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</si>
  <si>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</si>
  <si>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</si>
  <si>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</si>
  <si>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</si>
  <si>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</si>
  <si>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</si>
  <si>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</si>
  <si>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</si>
  <si>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</si>
  <si>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</si>
  <si>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</si>
  <si>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</si>
  <si>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</si>
  <si>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</si>
  <si>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</si>
  <si>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</si>
  <si>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</si>
  <si>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</si>
  <si>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</si>
  <si>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</si>
  <si>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</si>
  <si>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</si>
  <si>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</si>
  <si>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</si>
  <si>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</si>
  <si>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</si>
  <si>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</si>
  <si>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</si>
  <si>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</si>
  <si>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</si>
  <si>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</si>
  <si>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</si>
  <si>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</si>
  <si>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</si>
  <si>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</si>
  <si>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</si>
  <si>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</si>
  <si>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</si>
  <si>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</si>
  <si>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</si>
  <si>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</si>
  <si>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</si>
  <si>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</si>
  <si>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</si>
  <si>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</si>
  <si>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</si>
  <si>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</si>
  <si>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Kdsm Fox 17</t>
  </si>
  <si>
    <t>775-828-8053</t>
  </si>
  <si>
    <t>775-828-2253</t>
  </si>
  <si>
    <t>garland@seaborn.com</t>
  </si>
  <si>
    <t>http://www.garlandseaborn.com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</si>
  <si>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</si>
  <si>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</si>
  <si>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</si>
  <si>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</si>
  <si>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</si>
  <si>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</si>
  <si>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</si>
  <si>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</si>
  <si>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</si>
  <si>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</si>
  <si>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</si>
  <si>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</si>
  <si>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</si>
  <si>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</si>
  <si>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</si>
  <si>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</si>
  <si>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</si>
  <si>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</si>
  <si>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</si>
  <si>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</si>
  <si>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</si>
  <si>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</si>
  <si>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</si>
  <si>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</si>
  <si>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</si>
  <si>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</si>
  <si>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</si>
  <si>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</si>
  <si>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</si>
  <si>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</si>
  <si>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</si>
  <si>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</si>
  <si>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</si>
  <si>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</si>
  <si>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</si>
  <si>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</si>
  <si>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</si>
  <si>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</si>
  <si>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</si>
  <si>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</si>
  <si>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</si>
  <si>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</si>
  <si>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</si>
  <si>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</si>
  <si>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</si>
  <si>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</si>
  <si>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</si>
  <si>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</si>
  <si>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Torp, Frederick H Esq</t>
  </si>
  <si>
    <t>770-436-5620</t>
  </si>
  <si>
    <t>770-436-1972</t>
  </si>
  <si>
    <t>rebecca@imada.com</t>
  </si>
  <si>
    <t>http://www.rebeccaimada.com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</si>
  <si>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</si>
  <si>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</si>
  <si>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</si>
  <si>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</si>
  <si>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</si>
  <si>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</si>
  <si>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</si>
  <si>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</si>
  <si>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</si>
  <si>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</si>
  <si>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</si>
  <si>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</si>
  <si>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</si>
  <si>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</si>
  <si>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</si>
  <si>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</si>
  <si>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</si>
  <si>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</si>
  <si>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</si>
  <si>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</si>
  <si>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</si>
  <si>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</si>
  <si>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</si>
  <si>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</si>
  <si>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</si>
  <si>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</si>
  <si>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</si>
  <si>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</si>
  <si>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</si>
  <si>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</si>
  <si>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</si>
  <si>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</si>
  <si>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</si>
  <si>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</si>
  <si>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</si>
  <si>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</si>
  <si>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</si>
  <si>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</si>
  <si>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</si>
  <si>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</si>
  <si>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</si>
  <si>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</si>
  <si>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</si>
  <si>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</si>
  <si>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</si>
  <si>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</si>
  <si>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</si>
  <si>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</si>
  <si>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</si>
  <si>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</si>
  <si>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</si>
  <si>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</si>
  <si>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</si>
  <si>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</si>
  <si>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</si>
  <si>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</si>
  <si>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</si>
  <si>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</si>
  <si>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</si>
  <si>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</si>
  <si>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</si>
  <si>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</si>
  <si>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</si>
  <si>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</si>
  <si>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</si>
  <si>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</si>
  <si>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</si>
  <si>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</si>
  <si>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</si>
  <si>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</si>
  <si>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</si>
  <si>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</si>
  <si>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</si>
  <si>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</si>
  <si>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</si>
  <si>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</si>
  <si>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</si>
  <si>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</si>
  <si>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</si>
  <si>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</si>
  <si>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</si>
  <si>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</si>
  <si>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</si>
  <si>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</si>
  <si>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</si>
  <si>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</si>
  <si>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</si>
  <si>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</si>
  <si>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</si>
  <si>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</si>
  <si>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</si>
  <si>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</si>
  <si>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</si>
  <si>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</si>
  <si>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</si>
  <si>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</si>
  <si>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</si>
  <si>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</si>
  <si>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</si>
  <si>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</si>
  <si>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</si>
  <si>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</si>
  <si>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</si>
  <si>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Max Daetwyler Corp</t>
  </si>
  <si>
    <t>216-881-2304</t>
  </si>
  <si>
    <t>216-881-6807</t>
  </si>
  <si>
    <t>jackie@squyres.com</t>
  </si>
  <si>
    <t>http://www.jackiesquyres.com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</si>
  <si>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</si>
  <si>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</si>
  <si>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</si>
  <si>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</si>
  <si>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</si>
  <si>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</si>
  <si>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Fred Freshley &amp; Associates</t>
  </si>
  <si>
    <t>304-622-2556</t>
  </si>
  <si>
    <t>304-622-0875</t>
  </si>
  <si>
    <t>danette@gaebler.com</t>
  </si>
  <si>
    <t>http://www.danettegaebler.com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</si>
  <si>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</si>
  <si>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</si>
  <si>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</si>
  <si>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</si>
  <si>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</si>
  <si>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</si>
  <si>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</si>
  <si>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</si>
  <si>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</si>
  <si>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</si>
  <si>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</si>
  <si>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</si>
  <si>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</si>
  <si>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</si>
  <si>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</si>
  <si>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</si>
  <si>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</si>
  <si>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</si>
  <si>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</si>
  <si>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</si>
  <si>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</si>
  <si>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</si>
  <si>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</si>
  <si>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</si>
  <si>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</si>
  <si>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</si>
  <si>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</si>
  <si>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</si>
  <si>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</si>
  <si>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</si>
  <si>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</si>
  <si>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</si>
  <si>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</si>
  <si>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</si>
  <si>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</si>
  <si>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</si>
  <si>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</si>
  <si>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</si>
  <si>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</si>
  <si>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</si>
  <si>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</si>
  <si>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</si>
  <si>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</si>
  <si>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</si>
  <si>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</si>
  <si>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</si>
  <si>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</si>
  <si>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</si>
  <si>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</si>
  <si>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</si>
  <si>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</si>
  <si>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</si>
  <si>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</si>
  <si>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</si>
  <si>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</si>
  <si>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</si>
  <si>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</si>
  <si>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</si>
  <si>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</si>
  <si>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</si>
  <si>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</si>
  <si>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</si>
  <si>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</si>
  <si>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</si>
  <si>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</si>
  <si>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</si>
  <si>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</si>
  <si>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</si>
  <si>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</si>
  <si>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</si>
  <si>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</si>
  <si>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</si>
  <si>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</si>
  <si>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</si>
  <si>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</si>
  <si>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</si>
  <si>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</si>
  <si>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</si>
  <si>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</si>
  <si>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</si>
  <si>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</si>
  <si>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</si>
  <si>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</si>
  <si>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</si>
  <si>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</si>
  <si>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</si>
  <si>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</si>
  <si>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</si>
  <si>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</si>
  <si>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</si>
  <si>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</si>
  <si>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</si>
  <si>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</si>
  <si>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</si>
  <si>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</si>
  <si>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</si>
  <si>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</si>
  <si>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</si>
  <si>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</si>
  <si>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</si>
  <si>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</si>
  <si>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</si>
  <si>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</si>
  <si>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</si>
  <si>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</si>
  <si>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</si>
  <si>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</si>
  <si>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</si>
  <si>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</si>
  <si>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</si>
  <si>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</si>
  <si>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</si>
  <si>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</si>
  <si>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</si>
  <si>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</si>
  <si>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</si>
  <si>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</si>
  <si>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</si>
  <si>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</si>
  <si>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</si>
  <si>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</si>
  <si>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</si>
  <si>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</si>
  <si>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Desert Valley Ag Services Inc</t>
  </si>
  <si>
    <t>770-436-0456</t>
  </si>
  <si>
    <t>770-436-1942</t>
  </si>
  <si>
    <t>kari@blakeslee.com</t>
  </si>
  <si>
    <t>http://www.kariblakeslee.com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</si>
  <si>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</si>
  <si>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</si>
  <si>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</si>
  <si>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</si>
  <si>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</si>
  <si>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</si>
  <si>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</si>
  <si>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</si>
  <si>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</si>
  <si>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</si>
  <si>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</si>
  <si>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</si>
  <si>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</si>
  <si>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</si>
  <si>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</si>
  <si>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</si>
  <si>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</si>
  <si>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</si>
  <si>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</si>
  <si>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</si>
  <si>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</si>
  <si>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</si>
  <si>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</si>
  <si>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</si>
  <si>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</si>
  <si>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</si>
  <si>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</si>
  <si>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</si>
  <si>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</si>
  <si>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</si>
  <si>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</si>
  <si>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</si>
  <si>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</si>
  <si>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</si>
  <si>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</si>
  <si>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</si>
  <si>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</si>
  <si>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</si>
  <si>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</si>
  <si>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</si>
  <si>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</si>
  <si>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</si>
  <si>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</si>
  <si>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</si>
  <si>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</si>
  <si>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</si>
  <si>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</si>
  <si>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</si>
  <si>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</si>
  <si>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</si>
  <si>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</si>
  <si>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</si>
  <si>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</si>
  <si>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</si>
  <si>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</si>
  <si>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</si>
  <si>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</si>
  <si>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</si>
  <si>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</si>
  <si>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</si>
  <si>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</si>
  <si>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</si>
  <si>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</si>
  <si>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</si>
  <si>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</si>
  <si>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</si>
  <si>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</si>
  <si>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</si>
  <si>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</si>
  <si>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</si>
  <si>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</si>
  <si>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</si>
  <si>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</si>
  <si>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</si>
  <si>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</si>
  <si>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</si>
  <si>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</si>
  <si>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</si>
  <si>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</si>
  <si>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</si>
  <si>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</si>
  <si>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</si>
  <si>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</si>
  <si>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</si>
  <si>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</si>
  <si>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</si>
  <si>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</si>
  <si>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</si>
  <si>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</si>
  <si>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</si>
  <si>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</si>
  <si>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</si>
  <si>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</si>
  <si>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</si>
  <si>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</si>
  <si>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</si>
  <si>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</si>
  <si>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</si>
  <si>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</si>
  <si>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</si>
  <si>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</si>
  <si>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</si>
  <si>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</si>
  <si>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</si>
  <si>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</si>
  <si>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</si>
  <si>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</si>
  <si>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</si>
  <si>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</si>
  <si>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</si>
  <si>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</si>
  <si>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Americal Flat Glass Distr Inc</t>
  </si>
  <si>
    <t>208-233-8568</t>
  </si>
  <si>
    <t>208-233-8755</t>
  </si>
  <si>
    <t>eloise@mohabir.com</t>
  </si>
  <si>
    <t>http://www.eloisemohabir.com</t>
  </si>
  <si>
    <t>Harpring, Michael R Esq</t>
  </si>
  <si>
    <t>30600 Telegraph Rd</t>
  </si>
  <si>
    <t>248-647-4445</t>
  </si>
  <si>
    <t>248-647-9978</t>
  </si>
  <si>
    <t>barbara@stehle.com</t>
  </si>
  <si>
    <t>http://www.barbarastehle.com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</si>
  <si>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</si>
  <si>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</si>
  <si>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</si>
  <si>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</si>
  <si>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</si>
  <si>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</si>
  <si>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</si>
  <si>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</si>
  <si>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</si>
  <si>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</si>
  <si>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</si>
  <si>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</si>
  <si>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</si>
  <si>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</si>
  <si>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</si>
  <si>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</si>
  <si>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</si>
  <si>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</si>
  <si>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</si>
  <si>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</si>
  <si>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</si>
  <si>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</si>
  <si>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</si>
  <si>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</si>
  <si>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</si>
  <si>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</si>
  <si>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</si>
  <si>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</si>
  <si>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</si>
  <si>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</si>
  <si>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</si>
  <si>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</si>
  <si>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</si>
  <si>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</si>
  <si>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</si>
  <si>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</si>
  <si>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</si>
  <si>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</si>
  <si>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</si>
  <si>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</si>
  <si>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</si>
  <si>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</si>
  <si>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</si>
  <si>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</si>
  <si>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</si>
  <si>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</si>
  <si>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</si>
  <si>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</si>
  <si>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</si>
  <si>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</si>
  <si>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</si>
  <si>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</si>
  <si>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</si>
  <si>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</si>
  <si>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</si>
  <si>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</si>
  <si>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</si>
  <si>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</si>
  <si>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</si>
  <si>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</si>
  <si>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</si>
  <si>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</si>
  <si>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</si>
  <si>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</si>
  <si>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</si>
  <si>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</si>
  <si>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</si>
  <si>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</si>
  <si>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</si>
  <si>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</si>
  <si>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</si>
  <si>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</si>
  <si>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</si>
  <si>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</si>
  <si>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</si>
  <si>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</si>
  <si>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</si>
  <si>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</si>
  <si>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</si>
  <si>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</si>
  <si>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</si>
  <si>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</si>
  <si>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</si>
  <si>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</si>
  <si>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</si>
  <si>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</si>
  <si>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</si>
  <si>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</si>
  <si>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</si>
  <si>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</si>
  <si>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</si>
  <si>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</si>
  <si>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</si>
  <si>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</si>
  <si>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</si>
  <si>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</si>
  <si>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</si>
  <si>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</si>
  <si>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</si>
  <si>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</si>
  <si>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</si>
  <si>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</si>
  <si>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</si>
  <si>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</si>
  <si>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</si>
  <si>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</si>
  <si>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</si>
  <si>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</si>
  <si>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</si>
  <si>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</si>
  <si>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</si>
  <si>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</si>
  <si>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</si>
  <si>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</si>
  <si>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</si>
  <si>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</si>
  <si>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</si>
  <si>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</si>
  <si>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</si>
  <si>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</si>
  <si>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</si>
  <si>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</si>
  <si>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</si>
  <si>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</si>
  <si>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</si>
  <si>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</si>
  <si>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</si>
  <si>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</si>
  <si>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</si>
  <si>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</si>
  <si>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</si>
  <si>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</si>
  <si>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</si>
  <si>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</si>
  <si>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</si>
  <si>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</si>
  <si>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</si>
  <si>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</si>
  <si>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</si>
  <si>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</si>
  <si>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</si>
  <si>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</si>
  <si>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</si>
  <si>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</si>
  <si>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</si>
  <si>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</si>
  <si>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</si>
  <si>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</si>
  <si>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</si>
  <si>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</si>
  <si>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</si>
  <si>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</si>
  <si>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</si>
  <si>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</si>
  <si>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</si>
  <si>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</si>
  <si>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</si>
  <si>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</si>
  <si>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</si>
  <si>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</si>
  <si>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</si>
  <si>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</si>
  <si>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</si>
  <si>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</si>
  <si>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</si>
  <si>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</si>
  <si>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</si>
  <si>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</si>
  <si>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</si>
  <si>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</si>
  <si>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</si>
  <si>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</si>
  <si>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</si>
  <si>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</si>
  <si>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</si>
  <si>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</si>
  <si>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</si>
  <si>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</si>
  <si>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</si>
  <si>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</si>
  <si>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</si>
  <si>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</si>
  <si>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</si>
  <si>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</si>
  <si>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</si>
  <si>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</si>
  <si>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</si>
  <si>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</si>
  <si>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</si>
  <si>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</si>
  <si>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</si>
  <si>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</si>
  <si>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</si>
  <si>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</si>
  <si>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</si>
  <si>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</si>
  <si>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</si>
  <si>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</si>
  <si>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</si>
  <si>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</si>
  <si>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</si>
  <si>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</si>
  <si>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</si>
  <si>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</si>
  <si>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</si>
  <si>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</si>
  <si>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</si>
  <si>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</si>
  <si>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</si>
  <si>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</si>
  <si>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</si>
  <si>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</si>
  <si>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</si>
  <si>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</si>
  <si>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</si>
  <si>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</si>
  <si>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</si>
  <si>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</si>
  <si>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</si>
  <si>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</si>
  <si>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</si>
  <si>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</si>
  <si>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</si>
  <si>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</si>
  <si>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</si>
  <si>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</si>
  <si>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</si>
  <si>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</si>
  <si>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</si>
  <si>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</si>
  <si>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</si>
  <si>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</si>
  <si>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</si>
  <si>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</si>
  <si>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</si>
  <si>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</si>
  <si>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</si>
  <si>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</si>
  <si>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</si>
  <si>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</si>
  <si>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</si>
  <si>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</si>
  <si>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</si>
  <si>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</si>
  <si>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</si>
  <si>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</si>
  <si>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</si>
  <si>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</si>
  <si>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</si>
  <si>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</si>
  <si>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</si>
  <si>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</si>
  <si>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</si>
  <si>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</si>
  <si>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</si>
  <si>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</si>
  <si>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</si>
  <si>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</si>
  <si>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</si>
  <si>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</si>
  <si>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</si>
  <si>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</si>
  <si>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</si>
  <si>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</si>
  <si>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</si>
  <si>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</si>
  <si>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</si>
  <si>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</si>
  <si>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</si>
  <si>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</si>
  <si>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</si>
  <si>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</si>
  <si>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</si>
  <si>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</si>
  <si>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</si>
  <si>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</si>
  <si>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</si>
  <si>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</si>
  <si>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</si>
  <si>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</si>
  <si>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</si>
  <si>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</si>
  <si>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</si>
  <si>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</si>
  <si>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</si>
  <si>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</si>
  <si>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</si>
  <si>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</si>
  <si>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</si>
  <si>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</si>
  <si>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</si>
  <si>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</si>
  <si>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</si>
  <si>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</si>
  <si>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</si>
  <si>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</si>
  <si>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</si>
  <si>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</si>
  <si>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</si>
  <si>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</si>
  <si>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</si>
  <si>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</si>
  <si>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</si>
  <si>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</si>
  <si>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</si>
  <si>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</si>
  <si>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</si>
  <si>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</si>
  <si>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</si>
  <si>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</si>
  <si>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</si>
  <si>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</si>
  <si>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</si>
  <si>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</si>
  <si>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</si>
  <si>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</si>
  <si>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</si>
  <si>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</si>
  <si>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</si>
  <si>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</si>
  <si>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</si>
  <si>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</si>
  <si>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</si>
  <si>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</si>
  <si>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</si>
  <si>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</si>
  <si>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</si>
  <si>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</si>
  <si>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</si>
  <si>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</si>
  <si>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</si>
  <si>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</si>
  <si>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</si>
  <si>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</si>
  <si>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</si>
  <si>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</si>
  <si>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</si>
  <si>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</si>
  <si>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</si>
  <si>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</si>
  <si>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</si>
  <si>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</si>
  <si>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</si>
  <si>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</si>
  <si>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</si>
  <si>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</si>
  <si>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</si>
  <si>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</si>
  <si>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</si>
  <si>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</si>
  <si>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</si>
  <si>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</si>
  <si>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</si>
  <si>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</si>
  <si>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</si>
  <si>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</si>
  <si>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</si>
  <si>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</si>
  <si>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</si>
  <si>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</si>
  <si>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</si>
  <si>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</si>
  <si>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</si>
  <si>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</si>
  <si>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</si>
  <si>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</si>
  <si>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</si>
  <si>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</si>
  <si>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</si>
  <si>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</si>
  <si>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</si>
  <si>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</si>
  <si>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</si>
  <si>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</si>
  <si>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</si>
  <si>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</si>
  <si>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</si>
  <si>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</si>
  <si>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</si>
  <si>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</si>
  <si>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</si>
  <si>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</si>
  <si>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</si>
  <si>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</si>
  <si>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</si>
  <si>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</si>
  <si>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</si>
  <si>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</si>
  <si>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</si>
  <si>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</si>
  <si>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</si>
  <si>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</si>
  <si>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</si>
  <si>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</si>
  <si>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</si>
  <si>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</si>
  <si>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</si>
  <si>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</si>
  <si>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</si>
  <si>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</si>
  <si>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</si>
  <si>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</si>
  <si>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</si>
  <si>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</si>
  <si>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</si>
  <si>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</si>
  <si>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</si>
  <si>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</si>
  <si>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</si>
  <si>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</si>
  <si>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</si>
  <si>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</si>
  <si>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</si>
  <si>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</si>
  <si>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</si>
  <si>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</si>
  <si>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</si>
  <si>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</si>
  <si>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</si>
  <si>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</si>
  <si>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</si>
  <si>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</si>
  <si>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</si>
  <si>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</si>
  <si>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</si>
  <si>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</si>
  <si>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</si>
  <si>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</si>
  <si>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</si>
  <si>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</si>
  <si>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</si>
  <si>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</si>
  <si>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</si>
  <si>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</si>
  <si>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</si>
  <si>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</si>
  <si>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</si>
  <si>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</si>
  <si>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</si>
  <si>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</si>
  <si>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</si>
  <si>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</si>
  <si>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</si>
  <si>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</si>
  <si>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</si>
  <si>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</si>
  <si>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</si>
  <si>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</si>
  <si>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</si>
  <si>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</si>
  <si>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</si>
  <si>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</si>
  <si>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</si>
  <si>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</si>
  <si>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</si>
  <si>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</si>
  <si>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</si>
  <si>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</si>
  <si>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</si>
  <si>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</si>
  <si>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</si>
  <si>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</si>
  <si>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</si>
  <si>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</si>
  <si>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</si>
  <si>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</si>
  <si>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</si>
  <si>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</si>
  <si>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</si>
  <si>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</si>
  <si>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</si>
  <si>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</si>
  <si>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</si>
  <si>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</si>
  <si>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</si>
  <si>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</si>
  <si>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</si>
  <si>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</si>
  <si>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</si>
  <si>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</si>
  <si>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</si>
  <si>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</si>
  <si>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</si>
  <si>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</si>
  <si>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</si>
  <si>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</si>
  <si>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</si>
  <si>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</si>
  <si>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</si>
  <si>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</si>
  <si>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</si>
  <si>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</si>
  <si>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</si>
  <si>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</si>
  <si>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</si>
  <si>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</si>
  <si>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</si>
  <si>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</si>
  <si>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</si>
  <si>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</si>
  <si>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</si>
  <si>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</si>
  <si>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</si>
  <si>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</si>
  <si>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</si>
  <si>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</si>
  <si>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</si>
  <si>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</si>
  <si>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</si>
  <si>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</si>
  <si>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</si>
  <si>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</si>
  <si>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</si>
  <si>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</si>
  <si>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</si>
  <si>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</si>
  <si>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</si>
  <si>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</si>
  <si>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</si>
  <si>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</si>
  <si>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</si>
  <si>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</si>
  <si>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</si>
  <si>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</si>
  <si>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</si>
  <si>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</si>
  <si>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</si>
  <si>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</si>
  <si>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</si>
  <si>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</si>
  <si>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</si>
  <si>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</si>
  <si>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</si>
  <si>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Ksup Radio</t>
  </si>
  <si>
    <t>109 E Pine St</t>
  </si>
  <si>
    <t>407-843-9127</t>
  </si>
  <si>
    <t>407-843-5127</t>
  </si>
  <si>
    <t>ann@nocum.com</t>
  </si>
  <si>
    <t>http://www.annnocum.com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</si>
  <si>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</si>
  <si>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</si>
  <si>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</si>
  <si>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</si>
  <si>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</si>
  <si>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</si>
  <si>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</si>
  <si>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</si>
  <si>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</si>
  <si>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</si>
  <si>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</si>
  <si>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</si>
  <si>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</si>
  <si>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</si>
  <si>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</si>
  <si>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</si>
  <si>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</si>
  <si>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</si>
  <si>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</si>
  <si>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</si>
  <si>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</si>
  <si>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</si>
  <si>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</si>
  <si>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</si>
  <si>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</si>
  <si>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</si>
  <si>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</si>
  <si>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</si>
  <si>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</si>
  <si>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</si>
  <si>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</si>
  <si>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</si>
  <si>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</si>
  <si>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</si>
  <si>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</si>
  <si>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</si>
  <si>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</si>
  <si>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</si>
  <si>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</si>
  <si>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</si>
  <si>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</si>
  <si>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</si>
  <si>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</si>
  <si>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</si>
  <si>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</si>
  <si>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</si>
  <si>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</si>
  <si>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</si>
  <si>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</si>
  <si>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</si>
  <si>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</si>
  <si>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</si>
  <si>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</si>
  <si>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</si>
  <si>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</si>
  <si>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</si>
  <si>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</si>
  <si>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</si>
  <si>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</si>
  <si>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</si>
  <si>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</si>
  <si>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</si>
  <si>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</si>
  <si>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</si>
  <si>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</si>
  <si>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</si>
  <si>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</si>
  <si>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</si>
  <si>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</si>
  <si>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</si>
  <si>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</si>
  <si>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</si>
  <si>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</si>
  <si>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</si>
  <si>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</si>
  <si>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</si>
  <si>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</si>
  <si>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</si>
  <si>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</si>
  <si>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</si>
  <si>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</si>
  <si>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</si>
  <si>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</si>
  <si>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</si>
  <si>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</si>
  <si>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</si>
  <si>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</si>
  <si>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</si>
  <si>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</si>
  <si>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</si>
  <si>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</si>
  <si>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</si>
  <si>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</si>
  <si>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</si>
  <si>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</si>
  <si>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</si>
  <si>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</si>
  <si>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</si>
  <si>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</si>
  <si>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</si>
  <si>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</si>
  <si>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</si>
  <si>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Intercontinental Publ Inc</t>
  </si>
  <si>
    <t>433 E 5th Ave</t>
  </si>
  <si>
    <t>219-885-1094</t>
  </si>
  <si>
    <t>219-885-6088</t>
  </si>
  <si>
    <t>maximo@gillund.com</t>
  </si>
  <si>
    <t>http://www.maximogillund.com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</si>
  <si>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</si>
  <si>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</si>
  <si>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</si>
  <si>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</si>
  <si>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</si>
  <si>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</si>
  <si>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</si>
  <si>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</si>
  <si>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</si>
  <si>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</si>
  <si>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</si>
  <si>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</si>
  <si>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</si>
  <si>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</si>
  <si>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</si>
  <si>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</si>
  <si>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</si>
  <si>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</si>
  <si>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</si>
  <si>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</si>
  <si>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</si>
  <si>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</si>
  <si>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</si>
  <si>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</si>
  <si>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</si>
  <si>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</si>
  <si>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</si>
  <si>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</si>
  <si>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</si>
  <si>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</si>
  <si>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</si>
  <si>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</si>
  <si>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</si>
  <si>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</si>
  <si>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</si>
  <si>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</si>
  <si>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</si>
  <si>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</si>
  <si>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</si>
  <si>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</si>
  <si>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</si>
  <si>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</si>
  <si>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</si>
  <si>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</si>
  <si>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</si>
  <si>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</si>
  <si>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</si>
  <si>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</si>
  <si>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</si>
  <si>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</si>
  <si>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</si>
  <si>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</si>
  <si>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</si>
  <si>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</si>
  <si>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</si>
  <si>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</si>
  <si>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</si>
  <si>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</si>
  <si>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</si>
  <si>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</si>
  <si>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</si>
  <si>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</si>
  <si>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</si>
  <si>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</si>
  <si>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</si>
  <si>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</si>
  <si>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</si>
  <si>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</si>
  <si>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</si>
  <si>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</si>
  <si>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</si>
  <si>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</si>
  <si>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</si>
  <si>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</si>
  <si>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</si>
  <si>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</si>
  <si>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</si>
  <si>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</si>
  <si>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</si>
  <si>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</si>
  <si>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</si>
  <si>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</si>
  <si>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</si>
  <si>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</si>
  <si>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</si>
  <si>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</si>
  <si>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</si>
  <si>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</si>
  <si>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</si>
  <si>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</si>
  <si>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</si>
  <si>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</si>
  <si>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</si>
  <si>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</si>
  <si>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</si>
  <si>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</si>
  <si>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</si>
  <si>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</si>
  <si>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</si>
  <si>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</si>
  <si>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</si>
  <si>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</si>
  <si>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</si>
  <si>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</si>
  <si>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</si>
  <si>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</si>
  <si>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</si>
  <si>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</si>
  <si>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</si>
  <si>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</si>
  <si>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</si>
  <si>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</si>
  <si>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</si>
  <si>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</si>
  <si>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</si>
  <si>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</si>
  <si>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</si>
  <si>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</si>
  <si>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</si>
  <si>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</si>
  <si>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</si>
  <si>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</si>
  <si>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</si>
  <si>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</si>
  <si>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</si>
  <si>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</si>
  <si>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</si>
  <si>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</si>
  <si>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</si>
  <si>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</si>
  <si>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</si>
  <si>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</si>
  <si>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</si>
  <si>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</si>
  <si>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</si>
  <si>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</si>
  <si>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</si>
  <si>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</si>
  <si>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</si>
  <si>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</si>
  <si>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</si>
  <si>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</si>
  <si>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</si>
  <si>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</si>
  <si>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</si>
  <si>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</si>
  <si>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</si>
  <si>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</si>
  <si>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</si>
  <si>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</si>
  <si>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</si>
  <si>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</si>
  <si>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</si>
  <si>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</si>
  <si>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</si>
  <si>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</si>
  <si>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</si>
  <si>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</si>
  <si>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</si>
  <si>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</si>
  <si>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</si>
  <si>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</si>
  <si>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</si>
  <si>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</si>
  <si>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</si>
  <si>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</si>
  <si>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</si>
  <si>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</si>
  <si>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</si>
  <si>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</si>
  <si>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</si>
  <si>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</si>
  <si>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</si>
  <si>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</si>
  <si>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</si>
  <si>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</si>
  <si>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</si>
  <si>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</si>
  <si>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</si>
  <si>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</si>
  <si>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</si>
  <si>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</si>
  <si>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</si>
  <si>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</si>
  <si>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</si>
  <si>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</si>
  <si>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</si>
  <si>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</si>
  <si>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</si>
  <si>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</si>
  <si>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</si>
  <si>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</si>
  <si>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</si>
  <si>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</si>
  <si>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</si>
  <si>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</si>
  <si>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</si>
  <si>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</si>
  <si>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</si>
  <si>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</si>
  <si>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</si>
  <si>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</si>
  <si>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</si>
  <si>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</si>
  <si>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</si>
  <si>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</si>
  <si>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</si>
  <si>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</si>
  <si>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</si>
  <si>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</si>
  <si>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</si>
  <si>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</si>
  <si>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</si>
  <si>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</si>
  <si>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</si>
  <si>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</si>
  <si>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</si>
  <si>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</si>
  <si>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</si>
  <si>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</si>
  <si>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</si>
  <si>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</si>
  <si>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</si>
  <si>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</si>
  <si>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</si>
  <si>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</si>
  <si>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</si>
  <si>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</si>
  <si>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</si>
  <si>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</si>
  <si>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</si>
  <si>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</si>
  <si>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</si>
  <si>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</si>
  <si>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</si>
  <si>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</si>
  <si>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</si>
  <si>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Club Of Cape Cod</t>
  </si>
  <si>
    <t>201-200-4966</t>
  </si>
  <si>
    <t>201-200-7767</t>
  </si>
  <si>
    <t>iona@burkhart.com</t>
  </si>
  <si>
    <t>http://www.ionaburkhart.com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</si>
  <si>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</si>
  <si>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</si>
  <si>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</si>
  <si>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</si>
  <si>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</si>
  <si>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</si>
  <si>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</si>
  <si>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</si>
  <si>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</si>
  <si>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</si>
  <si>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</si>
  <si>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</si>
  <si>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</si>
  <si>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</si>
  <si>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</si>
  <si>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</si>
  <si>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</si>
  <si>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</si>
  <si>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</si>
  <si>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</si>
  <si>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</si>
  <si>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</si>
  <si>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</si>
  <si>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</si>
  <si>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</si>
  <si>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</si>
  <si>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</si>
  <si>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</si>
  <si>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</si>
  <si>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</si>
  <si>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</si>
  <si>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</si>
  <si>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</si>
  <si>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</si>
  <si>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</si>
  <si>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</si>
  <si>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</si>
  <si>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</si>
  <si>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</si>
  <si>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</si>
  <si>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</si>
  <si>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</si>
  <si>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</si>
  <si>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</si>
  <si>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</si>
  <si>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</si>
  <si>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</si>
  <si>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</si>
  <si>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</si>
  <si>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</si>
  <si>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</si>
  <si>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</si>
  <si>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</si>
  <si>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</si>
  <si>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</si>
  <si>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</si>
  <si>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</si>
  <si>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</si>
  <si>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</si>
  <si>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</si>
  <si>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</si>
  <si>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</si>
  <si>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</si>
  <si>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</si>
  <si>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</si>
  <si>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</si>
  <si>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</si>
  <si>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</si>
  <si>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</si>
  <si>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</si>
  <si>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</si>
  <si>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</si>
  <si>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</si>
  <si>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</si>
  <si>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</si>
  <si>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</si>
  <si>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</si>
  <si>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</si>
  <si>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</si>
  <si>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</si>
  <si>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</si>
  <si>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</si>
  <si>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</si>
  <si>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</si>
  <si>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</si>
  <si>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</si>
  <si>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</si>
  <si>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</si>
  <si>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</si>
  <si>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</si>
  <si>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</si>
  <si>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</si>
  <si>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</si>
  <si>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</si>
  <si>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</si>
  <si>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</si>
  <si>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</si>
  <si>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</si>
  <si>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</si>
  <si>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</si>
  <si>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</si>
  <si>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</si>
  <si>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</si>
  <si>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</si>
  <si>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</si>
  <si>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</si>
  <si>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</si>
  <si>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</si>
  <si>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</si>
  <si>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</si>
  <si>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</si>
  <si>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</si>
  <si>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</si>
  <si>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</si>
  <si>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</si>
  <si>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</si>
  <si>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</si>
  <si>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</si>
  <si>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</si>
  <si>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</si>
  <si>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</si>
  <si>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</si>
  <si>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</si>
  <si>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</si>
  <si>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</si>
  <si>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</si>
  <si>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</si>
  <si>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</si>
  <si>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</si>
  <si>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</si>
  <si>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</si>
  <si>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</si>
  <si>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</si>
  <si>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</si>
  <si>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</si>
  <si>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</si>
  <si>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</si>
  <si>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</si>
  <si>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</si>
  <si>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</si>
  <si>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</si>
  <si>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</si>
  <si>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</si>
  <si>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</si>
  <si>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</si>
  <si>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</si>
  <si>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</si>
  <si>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</si>
  <si>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</si>
  <si>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</si>
  <si>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</si>
  <si>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Alcarese, J Shawn Esq</t>
  </si>
  <si>
    <t>303-297-3349</t>
  </si>
  <si>
    <t>303-297-9442</t>
  </si>
  <si>
    <t>kraig@fenix.com</t>
  </si>
  <si>
    <t>http://www.kraigfenix.com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</si>
  <si>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</si>
  <si>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</si>
  <si>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</si>
  <si>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</si>
  <si>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</si>
  <si>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</si>
  <si>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</si>
  <si>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</si>
  <si>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</si>
  <si>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</si>
  <si>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</si>
  <si>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</si>
  <si>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</si>
  <si>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</si>
  <si>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</si>
  <si>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</si>
  <si>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</si>
  <si>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</si>
  <si>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</si>
  <si>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</si>
  <si>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</si>
  <si>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</si>
  <si>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</si>
  <si>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</si>
  <si>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</si>
  <si>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</si>
  <si>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</si>
  <si>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</si>
  <si>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</si>
  <si>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</si>
  <si>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</si>
  <si>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</si>
  <si>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</si>
  <si>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</si>
  <si>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</si>
  <si>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</si>
  <si>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</si>
  <si>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</si>
  <si>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</si>
  <si>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</si>
  <si>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</si>
  <si>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</si>
  <si>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</si>
  <si>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</si>
  <si>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</si>
  <si>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</si>
  <si>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</si>
  <si>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</si>
  <si>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</si>
  <si>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</si>
  <si>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</si>
  <si>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</si>
  <si>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</si>
  <si>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</si>
  <si>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</si>
  <si>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</si>
  <si>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</si>
  <si>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</si>
  <si>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</si>
  <si>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</si>
  <si>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</si>
  <si>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</si>
  <si>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</si>
  <si>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</si>
  <si>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</si>
  <si>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</si>
  <si>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</si>
  <si>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</si>
  <si>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</si>
  <si>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</si>
  <si>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</si>
  <si>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</si>
  <si>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</si>
  <si>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</si>
  <si>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</si>
  <si>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</si>
  <si>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</si>
  <si>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</si>
  <si>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</si>
  <si>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</si>
  <si>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</si>
  <si>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</si>
  <si>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</si>
  <si>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</si>
  <si>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</si>
  <si>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</si>
  <si>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</si>
  <si>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</si>
  <si>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</si>
  <si>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</si>
  <si>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</si>
  <si>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</si>
  <si>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</si>
  <si>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</si>
  <si>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</si>
  <si>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</si>
  <si>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</si>
  <si>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</si>
  <si>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</si>
  <si>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</si>
  <si>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</si>
  <si>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</si>
  <si>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</si>
  <si>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</si>
  <si>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</si>
  <si>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</si>
  <si>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</si>
  <si>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</si>
  <si>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</si>
  <si>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</si>
  <si>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</si>
  <si>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</si>
  <si>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</si>
  <si>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</si>
  <si>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</si>
  <si>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</si>
  <si>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</si>
  <si>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</si>
  <si>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</si>
  <si>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</si>
  <si>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</si>
  <si>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</si>
  <si>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</si>
  <si>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</si>
  <si>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</si>
  <si>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</si>
  <si>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</si>
  <si>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</si>
  <si>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</si>
  <si>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</si>
  <si>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</si>
  <si>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</si>
  <si>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</si>
  <si>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</si>
  <si>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</si>
  <si>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</si>
  <si>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</si>
  <si>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</si>
  <si>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</si>
  <si>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</si>
  <si>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</si>
  <si>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</si>
  <si>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</si>
  <si>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</si>
  <si>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</si>
  <si>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</si>
  <si>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</si>
  <si>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</si>
  <si>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</si>
  <si>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</si>
  <si>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</si>
  <si>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</si>
  <si>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</si>
  <si>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</si>
  <si>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</si>
  <si>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</si>
  <si>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</si>
  <si>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</si>
  <si>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</si>
  <si>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</si>
  <si>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</si>
  <si>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</si>
  <si>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</si>
  <si>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</si>
  <si>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</si>
  <si>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</si>
  <si>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</si>
  <si>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</si>
  <si>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</si>
  <si>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</si>
  <si>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</si>
  <si>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</si>
  <si>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</si>
  <si>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</si>
  <si>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</si>
  <si>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</si>
  <si>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</si>
  <si>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</si>
  <si>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</si>
  <si>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</si>
  <si>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</si>
  <si>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</si>
  <si>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</si>
  <si>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</si>
  <si>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</si>
  <si>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</si>
  <si>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</si>
  <si>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</si>
  <si>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</si>
  <si>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</si>
  <si>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</si>
  <si>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</si>
  <si>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</si>
  <si>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</si>
  <si>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</si>
  <si>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</si>
  <si>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</si>
  <si>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</si>
  <si>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</si>
  <si>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</si>
  <si>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</si>
  <si>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</si>
  <si>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</si>
  <si>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Properties Of Distinctions Inc</t>
  </si>
  <si>
    <t>407-843-2965</t>
  </si>
  <si>
    <t>407-843-7151</t>
  </si>
  <si>
    <t>adele@zasso.com</t>
  </si>
  <si>
    <t>http://www.adelezasso.com</t>
  </si>
  <si>
    <t>Kirschner, Michael Paul Esq</t>
  </si>
  <si>
    <t>407-843-0971</t>
  </si>
  <si>
    <t>407-843-2941</t>
  </si>
  <si>
    <t>annette@gautier.com</t>
  </si>
  <si>
    <t>http://www.annettegautier.com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</si>
  <si>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</si>
  <si>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</si>
  <si>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</si>
  <si>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</si>
  <si>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</si>
  <si>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</si>
  <si>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</si>
  <si>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</si>
  <si>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</si>
  <si>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</si>
  <si>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</si>
  <si>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</si>
  <si>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</si>
  <si>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</si>
  <si>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</si>
  <si>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</si>
  <si>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</si>
  <si>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</si>
  <si>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</si>
  <si>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</si>
  <si>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</si>
  <si>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</si>
  <si>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</si>
  <si>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</si>
  <si>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2922 N 18th Pl</t>
  </si>
  <si>
    <t>602-264-1584</t>
  </si>
  <si>
    <t>602-264-4283</t>
  </si>
  <si>
    <t>carmel@stalberger.com</t>
  </si>
  <si>
    <t>http://www.carmelstalberger.com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</si>
  <si>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</si>
  <si>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</si>
  <si>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</si>
  <si>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</si>
  <si>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</si>
  <si>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</si>
  <si>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</si>
  <si>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</si>
  <si>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</si>
  <si>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</si>
  <si>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</si>
  <si>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</si>
  <si>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</si>
  <si>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</si>
  <si>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</si>
  <si>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</si>
  <si>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</si>
  <si>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</si>
  <si>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</si>
  <si>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</si>
  <si>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</si>
  <si>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</si>
  <si>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</si>
  <si>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</si>
  <si>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</si>
  <si>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</si>
  <si>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</si>
  <si>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</si>
  <si>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</si>
  <si>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</si>
  <si>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</si>
  <si>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</si>
  <si>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</si>
  <si>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</si>
  <si>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</si>
  <si>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</si>
  <si>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</si>
  <si>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</si>
  <si>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</si>
  <si>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</si>
  <si>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</si>
  <si>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</si>
  <si>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</si>
  <si>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</si>
  <si>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</si>
  <si>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</si>
  <si>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</si>
  <si>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</si>
  <si>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</si>
  <si>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</si>
  <si>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</si>
  <si>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</si>
  <si>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</si>
  <si>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</si>
  <si>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</si>
  <si>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</si>
  <si>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</si>
  <si>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</si>
  <si>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</si>
  <si>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</si>
  <si>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</si>
  <si>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</si>
  <si>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</si>
  <si>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</si>
  <si>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</si>
  <si>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</si>
  <si>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</si>
  <si>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</si>
  <si>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</si>
  <si>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</si>
  <si>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</si>
  <si>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</si>
  <si>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</si>
  <si>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</si>
  <si>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</si>
  <si>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</si>
  <si>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</si>
  <si>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</si>
  <si>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</si>
  <si>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</si>
  <si>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</si>
  <si>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</si>
  <si>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</si>
  <si>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</si>
  <si>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</si>
  <si>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</si>
  <si>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</si>
  <si>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</si>
  <si>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</si>
  <si>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</si>
  <si>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</si>
  <si>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</si>
  <si>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</si>
  <si>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</si>
  <si>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</si>
  <si>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</si>
  <si>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</si>
  <si>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</si>
  <si>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</si>
  <si>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</si>
  <si>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</si>
  <si>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</si>
  <si>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</si>
  <si>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</si>
  <si>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</si>
  <si>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</si>
  <si>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</si>
  <si>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</si>
  <si>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</si>
  <si>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</si>
  <si>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</si>
  <si>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</si>
  <si>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</si>
  <si>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</si>
  <si>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</si>
  <si>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</si>
  <si>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</si>
  <si>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</si>
  <si>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</si>
  <si>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</si>
  <si>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</si>
  <si>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</si>
  <si>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</si>
  <si>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</si>
  <si>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</si>
  <si>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</si>
  <si>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</si>
  <si>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</si>
  <si>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</si>
  <si>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</si>
  <si>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</si>
  <si>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</si>
  <si>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</si>
  <si>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</si>
  <si>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</si>
  <si>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</si>
  <si>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</si>
  <si>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</si>
  <si>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</si>
  <si>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</si>
  <si>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</si>
  <si>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</si>
  <si>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</si>
  <si>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</si>
  <si>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</si>
  <si>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</si>
  <si>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</si>
  <si>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</si>
  <si>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</si>
  <si>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</si>
  <si>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</si>
  <si>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</si>
  <si>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</si>
  <si>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</si>
  <si>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</si>
  <si>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</si>
  <si>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</si>
  <si>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</si>
  <si>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</si>
  <si>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</si>
  <si>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</si>
  <si>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</si>
  <si>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</si>
  <si>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</si>
  <si>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</si>
  <si>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</si>
  <si>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</si>
  <si>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</si>
  <si>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</si>
  <si>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</si>
  <si>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</si>
  <si>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</si>
  <si>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</si>
  <si>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</si>
  <si>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</si>
  <si>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</si>
  <si>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</si>
  <si>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</si>
  <si>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</si>
  <si>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</si>
  <si>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</si>
  <si>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</si>
  <si>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</si>
  <si>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</si>
  <si>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</si>
  <si>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</si>
  <si>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</si>
  <si>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</si>
  <si>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</si>
  <si>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</si>
  <si>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</si>
  <si>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</si>
  <si>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</si>
  <si>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</si>
  <si>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</si>
  <si>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</si>
  <si>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</si>
  <si>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</si>
  <si>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</si>
  <si>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</si>
  <si>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</si>
  <si>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</si>
  <si>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</si>
  <si>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</si>
  <si>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</si>
  <si>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</si>
  <si>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</si>
  <si>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</si>
  <si>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</si>
  <si>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</si>
  <si>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</si>
  <si>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</si>
  <si>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</si>
  <si>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</si>
  <si>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</si>
  <si>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</si>
  <si>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</si>
  <si>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</si>
  <si>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</si>
  <si>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</si>
  <si>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</si>
  <si>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</si>
  <si>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</si>
  <si>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</si>
  <si>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</si>
  <si>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</si>
  <si>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</si>
  <si>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</si>
  <si>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</si>
  <si>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</si>
  <si>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</si>
  <si>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</si>
  <si>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</si>
  <si>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</si>
  <si>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</si>
  <si>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</si>
  <si>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</si>
  <si>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</si>
  <si>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</si>
  <si>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</si>
  <si>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</si>
  <si>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</si>
  <si>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</si>
  <si>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</si>
  <si>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</si>
  <si>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</si>
  <si>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</si>
  <si>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</si>
  <si>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</si>
  <si>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</si>
  <si>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</si>
  <si>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</si>
  <si>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</si>
  <si>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</si>
  <si>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</si>
  <si>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</si>
  <si>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</si>
  <si>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</si>
  <si>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</si>
  <si>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</si>
  <si>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</si>
  <si>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</si>
  <si>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</si>
  <si>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</si>
  <si>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</si>
  <si>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</si>
  <si>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</si>
  <si>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</si>
  <si>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</si>
  <si>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</si>
  <si>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</si>
  <si>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</si>
  <si>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</si>
  <si>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</si>
  <si>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</si>
  <si>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</si>
  <si>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</si>
  <si>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</si>
  <si>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</si>
  <si>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</si>
  <si>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</si>
  <si>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</si>
  <si>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</si>
  <si>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Portia Mcfann</t>
  </si>
  <si>
    <t>Andrew Fenstermacher</t>
  </si>
  <si>
    <t>Brady Tatum</t>
  </si>
  <si>
    <t>Gracie Riskalla</t>
  </si>
  <si>
    <t>Helga Rio</t>
  </si>
  <si>
    <t>Shirley Keams</t>
  </si>
  <si>
    <t>Willie Coughenour</t>
  </si>
  <si>
    <t>Lashawn Mariska</t>
  </si>
  <si>
    <t>Linda Golda</t>
  </si>
  <si>
    <t>Tyler Hendershott</t>
  </si>
  <si>
    <t>Guillermo Bramhall</t>
  </si>
  <si>
    <t>Pattie Brudnicki</t>
  </si>
  <si>
    <t>Stewart Sheakley</t>
  </si>
  <si>
    <t>Antionette Shoobridge</t>
  </si>
  <si>
    <t>Camilla Franz</t>
  </si>
  <si>
    <t>Ann Senff</t>
  </si>
  <si>
    <t>Lauren Langenbach</t>
  </si>
  <si>
    <t>Julia Cokins</t>
  </si>
  <si>
    <t>Ashley Kilness</t>
  </si>
  <si>
    <t>Willard Keathley</t>
  </si>
  <si>
    <t>Abdul Begum</t>
  </si>
  <si>
    <t>Jamey Cellar</t>
  </si>
  <si>
    <t>Alfonso Canerday</t>
  </si>
  <si>
    <t>Brooke Mondelli</t>
  </si>
  <si>
    <t>Olivia Shollenberger</t>
  </si>
  <si>
    <t>Angelica Berkenbile</t>
  </si>
  <si>
    <t>Wade Staubin</t>
  </si>
  <si>
    <t>Whitney Falto</t>
  </si>
  <si>
    <t>George Lamoureux</t>
  </si>
  <si>
    <t>Carlo Reasor</t>
  </si>
  <si>
    <t>Kristopher Hatteyer</t>
  </si>
  <si>
    <t>Oscar Madge</t>
  </si>
  <si>
    <t>Ashley Coneway</t>
  </si>
  <si>
    <t>Les Cortina</t>
  </si>
  <si>
    <t>Van Sprewell</t>
  </si>
  <si>
    <t>Quinn Prazak</t>
  </si>
  <si>
    <t>Antionette Andree</t>
  </si>
  <si>
    <t>Alfred Fines</t>
  </si>
  <si>
    <t>Jeanne Bonefont</t>
  </si>
  <si>
    <t>Nicholas Engelson</t>
  </si>
  <si>
    <t>William Sagal</t>
  </si>
  <si>
    <t>Alecia Krance</t>
  </si>
  <si>
    <t>Jackie Fabel</t>
  </si>
  <si>
    <t>Rhett Malena</t>
  </si>
  <si>
    <t>Jody Huckfeldt</t>
  </si>
  <si>
    <t>Victor Magel</t>
  </si>
  <si>
    <t>Ivan Cimaglia</t>
  </si>
  <si>
    <t>Leo Mooberry</t>
  </si>
  <si>
    <t>Theron Bruton</t>
  </si>
  <si>
    <t>Leslie Gestether</t>
  </si>
  <si>
    <t>Liza Soller</t>
  </si>
  <si>
    <t>Antione Hameister</t>
  </si>
  <si>
    <t>Vern Edmundson</t>
  </si>
  <si>
    <t>Toby Blazina</t>
  </si>
  <si>
    <t>Dalton Calix</t>
  </si>
  <si>
    <t>Leslie Yoke</t>
  </si>
  <si>
    <t>Jerome Mcclaughry</t>
  </si>
  <si>
    <t>Melissa Mcconn</t>
  </si>
  <si>
    <t>Erna Phyfiher</t>
  </si>
  <si>
    <t>Jarrett Pfister</t>
  </si>
  <si>
    <t>Connie Greenhalgh</t>
  </si>
  <si>
    <t>Gayle Benes</t>
  </si>
  <si>
    <t>Alfonzo Eisermann</t>
  </si>
  <si>
    <t>Keisha Frett</t>
  </si>
  <si>
    <t>Verda Eisenberg</t>
  </si>
  <si>
    <t>Joan Erle</t>
  </si>
  <si>
    <t>Lea Picado</t>
  </si>
  <si>
    <t>Virgilio Vallas</t>
  </si>
  <si>
    <t>Jeanne Facio</t>
  </si>
  <si>
    <t>Michelle Shmidt</t>
  </si>
  <si>
    <t>Gary Luoto</t>
  </si>
  <si>
    <t>Bert Vegh</t>
  </si>
  <si>
    <t>Bertha Gant</t>
  </si>
  <si>
    <t>Antonia Bodie</t>
  </si>
  <si>
    <t>Dana Crimes</t>
  </si>
  <si>
    <t>Aurora Kaminer</t>
  </si>
  <si>
    <t>Anita Lederer</t>
  </si>
  <si>
    <t>Haley Lorge</t>
  </si>
  <si>
    <t>Mason Norrick</t>
  </si>
  <si>
    <t>Prince Kisselburg</t>
  </si>
  <si>
    <t>Jacquline Shoat</t>
  </si>
  <si>
    <t>Darnell Keohane</t>
  </si>
  <si>
    <t>Latonya Bemberry</t>
  </si>
  <si>
    <t>Eusebio Mchaney</t>
  </si>
  <si>
    <t>Rafael Correia</t>
  </si>
  <si>
    <t>Curt Bleggi</t>
  </si>
  <si>
    <t>Clark Strothmann</t>
  </si>
  <si>
    <t>Mathew Ruacho</t>
  </si>
  <si>
    <t>Harrison Bunk</t>
  </si>
  <si>
    <t>Melba Broekemeier</t>
  </si>
  <si>
    <t>Marcel Kolodziej</t>
  </si>
  <si>
    <t>David Cressy</t>
  </si>
  <si>
    <t>Petra Cangey</t>
  </si>
  <si>
    <t>Douglass Saison</t>
  </si>
  <si>
    <t>Emanuel Joanis</t>
  </si>
  <si>
    <t>Celia Yerico</t>
  </si>
  <si>
    <t>Mina Treat</t>
  </si>
  <si>
    <t>Seth Kohnke</t>
  </si>
  <si>
    <t>Orval Chiarini</t>
  </si>
  <si>
    <t>Ines Seltzen</t>
  </si>
  <si>
    <t>Rena Rushen</t>
  </si>
  <si>
    <t>Delma Shumake</t>
  </si>
  <si>
    <t>Ashlee Havatone</t>
  </si>
  <si>
    <t>Odessa Yagecic</t>
  </si>
  <si>
    <t>Annetta Whitt</t>
  </si>
  <si>
    <t>Ester Silsbee</t>
  </si>
  <si>
    <t>Faye Rockefeller</t>
  </si>
  <si>
    <t>Felecia Stoklasa</t>
  </si>
  <si>
    <t>Lynwood Cossey</t>
  </si>
  <si>
    <t>Gino Naragon</t>
  </si>
  <si>
    <t>Delma Merrell</t>
  </si>
  <si>
    <t>Chauncey Jeffcoat</t>
  </si>
  <si>
    <t>Merle Loeschner</t>
  </si>
  <si>
    <t>Ron Hollimon</t>
  </si>
  <si>
    <t>Santiago Kafka</t>
  </si>
  <si>
    <t>Destiny Quizon</t>
  </si>
  <si>
    <t>Flossie Stangel</t>
  </si>
  <si>
    <t>Kelsey Caggiano</t>
  </si>
  <si>
    <t>Chi Yamaki</t>
  </si>
  <si>
    <t>Orlando Dibbern</t>
  </si>
  <si>
    <t>Bret Kahae</t>
  </si>
  <si>
    <t>Olivia Heinzmann</t>
  </si>
  <si>
    <t>Arnulfo Lomasney</t>
  </si>
  <si>
    <t>Clara Reyer</t>
  </si>
  <si>
    <t>Hattie Wasco</t>
  </si>
  <si>
    <t>Tameka Forstedt</t>
  </si>
  <si>
    <t>Zane Tabak</t>
  </si>
  <si>
    <t>Aurelio Golumski</t>
  </si>
  <si>
    <t>Lamont Cerino</t>
  </si>
  <si>
    <t>Sol Gleckler</t>
  </si>
  <si>
    <t>Raul Keltz</t>
  </si>
  <si>
    <t>Bess Moreland</t>
  </si>
  <si>
    <t>Rick Garbarini</t>
  </si>
  <si>
    <t>Irwin Nacci</t>
  </si>
  <si>
    <t>Agnes Manners</t>
  </si>
  <si>
    <t>Felicia Speyer</t>
  </si>
  <si>
    <t>Jannie Forss</t>
  </si>
  <si>
    <t>Rebeca Brabson</t>
  </si>
  <si>
    <t>Noble Koenemund</t>
  </si>
  <si>
    <t>Alta Radden</t>
  </si>
  <si>
    <t>Genevieve Seebaum</t>
  </si>
  <si>
    <t>Rolando Charisse</t>
  </si>
  <si>
    <t>Luigi Silvis</t>
  </si>
  <si>
    <t>Latasha Cackett</t>
  </si>
  <si>
    <t>Nadine Lindline</t>
  </si>
  <si>
    <t>Sonya Delee</t>
  </si>
  <si>
    <t>Clifford Nakao</t>
  </si>
  <si>
    <t>Adam Hottel</t>
  </si>
  <si>
    <t>Quinn Fridman</t>
  </si>
  <si>
    <t>Everette Leffler</t>
  </si>
  <si>
    <t>August Slack</t>
  </si>
  <si>
    <t>Dong Bolick</t>
  </si>
  <si>
    <t>Florine Rambus</t>
  </si>
  <si>
    <t>Gus Prather</t>
  </si>
  <si>
    <t>Noelle Savas</t>
  </si>
  <si>
    <t>Norma Lazusky</t>
  </si>
  <si>
    <t>Sierra Komlos</t>
  </si>
  <si>
    <t>Paris Zeanah</t>
  </si>
  <si>
    <t>Donny Spielmaker</t>
  </si>
  <si>
    <t>Sheldon Balchunas</t>
  </si>
  <si>
    <t>Delmer Doster</t>
  </si>
  <si>
    <t>Leeann Miggo</t>
  </si>
  <si>
    <t>Dwain Saturnio</t>
  </si>
  <si>
    <t>Quentin Petrouits</t>
  </si>
  <si>
    <t>Agustin Rief</t>
  </si>
  <si>
    <t>Jerald Kanarek</t>
  </si>
  <si>
    <t>Dolores Eadens</t>
  </si>
  <si>
    <t>Lisa Plewa</t>
  </si>
  <si>
    <t>Mitch Larason</t>
  </si>
  <si>
    <t>Pamala Bedson</t>
  </si>
  <si>
    <t>Phoebe Ketler</t>
  </si>
  <si>
    <t>Tanner Lanese</t>
  </si>
  <si>
    <t>Roberta Petersson</t>
  </si>
  <si>
    <t>Taryn Romash</t>
  </si>
  <si>
    <t>Chuck Bubis</t>
  </si>
  <si>
    <t>Twila Moore</t>
  </si>
  <si>
    <t>Shayla Montecalvo</t>
  </si>
  <si>
    <t>Kristie Segner</t>
  </si>
  <si>
    <t>Erma Kleinke</t>
  </si>
  <si>
    <t>Toby Twiford</t>
  </si>
  <si>
    <t>Alma Cove</t>
  </si>
  <si>
    <t>Carmen Becker</t>
  </si>
  <si>
    <t>Leo Casacchia</t>
  </si>
  <si>
    <t>Tessa Broxton</t>
  </si>
  <si>
    <t>Joseph Mcsweeny</t>
  </si>
  <si>
    <t>Larissa Catalfamo</t>
  </si>
  <si>
    <t>Chuck Cuningham</t>
  </si>
  <si>
    <t>Shayne Spece</t>
  </si>
  <si>
    <t>Alexandra Ayuso</t>
  </si>
  <si>
    <t>Debra Elmo</t>
  </si>
  <si>
    <t>Bridgette Struchen</t>
  </si>
  <si>
    <t>Humberto Eudy</t>
  </si>
  <si>
    <t>Rosalee Quealy</t>
  </si>
  <si>
    <t>Pablo Pikula</t>
  </si>
  <si>
    <t>Ada Tschache</t>
  </si>
  <si>
    <t>Aurora Bulls</t>
  </si>
  <si>
    <t>Lesa Brandler</t>
  </si>
  <si>
    <t>Crystal Russett</t>
  </si>
  <si>
    <t>Damian Adell</t>
  </si>
  <si>
    <t>Aurora Wunsch</t>
  </si>
  <si>
    <t>Lilly Paciolla</t>
  </si>
  <si>
    <t>Ray Pinchbeck</t>
  </si>
  <si>
    <t>Ivy Fietsam</t>
  </si>
  <si>
    <t>Brock Hom</t>
  </si>
  <si>
    <t>Alan Ulmen</t>
  </si>
  <si>
    <t>Mae Facundo</t>
  </si>
  <si>
    <t>Kyle Savers</t>
  </si>
  <si>
    <t>Clay Cote</t>
  </si>
  <si>
    <t>Raymond Kleeman</t>
  </si>
  <si>
    <t>Ralph Gerland</t>
  </si>
  <si>
    <t>Kurt Cloonan</t>
  </si>
  <si>
    <t>Eloise Nill</t>
  </si>
  <si>
    <t>Santiago Rector</t>
  </si>
  <si>
    <t>Patricia Bunner</t>
  </si>
  <si>
    <t>Brock Reisenauer</t>
  </si>
  <si>
    <t>Dennis Pocchia</t>
  </si>
  <si>
    <t>Isabell Guevara</t>
  </si>
  <si>
    <t>Amie Laudat</t>
  </si>
  <si>
    <t>Mildred Hamara</t>
  </si>
  <si>
    <t>Annie Kamrath</t>
  </si>
  <si>
    <t>Vivian Endicott</t>
  </si>
  <si>
    <t>Sheldon Litke</t>
  </si>
  <si>
    <t>Agustin Slothower</t>
  </si>
  <si>
    <t>Kieth Fumagalli</t>
  </si>
  <si>
    <t>Andre Flatley</t>
  </si>
  <si>
    <t>Amber Weigert</t>
  </si>
  <si>
    <t>Kathi Demetrakos</t>
  </si>
  <si>
    <t>Christie Hiske</t>
  </si>
  <si>
    <t>Gilbert Dorman</t>
  </si>
  <si>
    <t>Raymond Catanzaro</t>
  </si>
  <si>
    <t>Deidre Dunlap</t>
  </si>
  <si>
    <t>Mollie Mendonca</t>
  </si>
  <si>
    <t>Karla Anding</t>
  </si>
  <si>
    <t>Stephanie Swille</t>
  </si>
  <si>
    <t>Tory Wank</t>
  </si>
  <si>
    <t>Sung Theel</t>
  </si>
  <si>
    <t>Edwin Plympton</t>
  </si>
  <si>
    <t>Roy Harbater</t>
  </si>
  <si>
    <t>Lyndon Rater</t>
  </si>
  <si>
    <t>Marisol Desena</t>
  </si>
  <si>
    <t>Dominick Husbands</t>
  </si>
  <si>
    <t>Peggy Blackwelder</t>
  </si>
  <si>
    <t>Erick Gruett</t>
  </si>
  <si>
    <t>Santos Delmendo</t>
  </si>
  <si>
    <t>Andreas Fam</t>
  </si>
  <si>
    <t>Fran Seigle</t>
  </si>
  <si>
    <t>Nigel Nakashima</t>
  </si>
  <si>
    <t>Cheri Hepfer</t>
  </si>
  <si>
    <t>Desmond Lincourt</t>
  </si>
  <si>
    <t>Paulette Lagonia</t>
  </si>
  <si>
    <t>Rhett Lenser</t>
  </si>
  <si>
    <t>Dino Tesauro</t>
  </si>
  <si>
    <t>Cindy Dundon</t>
  </si>
  <si>
    <t>Trenton Ranildi</t>
  </si>
  <si>
    <t>Alonzo Shubov</t>
  </si>
  <si>
    <t>Katina Glomb</t>
  </si>
  <si>
    <t>Jennie Oppy</t>
  </si>
  <si>
    <t>Gordon Gayheart</t>
  </si>
  <si>
    <t>Frances Matalka</t>
  </si>
  <si>
    <t>Carla Duttinger</t>
  </si>
  <si>
    <t>Ariel Arenos</t>
  </si>
  <si>
    <t>Charlie Tarabokija</t>
  </si>
  <si>
    <t>Katharine Berberich</t>
  </si>
  <si>
    <t>Julia Ozane</t>
  </si>
  <si>
    <t>Patti Scharr</t>
  </si>
  <si>
    <t>Kendra Giancaspro</t>
  </si>
  <si>
    <t>Dianna Istorico</t>
  </si>
  <si>
    <t>Carlton Espeland</t>
  </si>
  <si>
    <t>Teri Carioscia</t>
  </si>
  <si>
    <t>Maria Ermert</t>
  </si>
  <si>
    <t>Janel Eidt</t>
  </si>
  <si>
    <t>Mac Speckman</t>
  </si>
  <si>
    <t>Milan Kubert</t>
  </si>
  <si>
    <t>Ronny Grahovac</t>
  </si>
  <si>
    <t>Shelia Feehan</t>
  </si>
  <si>
    <t>Lyndon Aydlett</t>
  </si>
  <si>
    <t>Michele Landford</t>
  </si>
  <si>
    <t>Alfreda Hennies</t>
  </si>
  <si>
    <t>Wallace Duerkson</t>
  </si>
  <si>
    <t>Bessie Bile</t>
  </si>
  <si>
    <t>Tillie Cowder</t>
  </si>
  <si>
    <t>Bob Toeller</t>
  </si>
  <si>
    <t>Adan Debenedetto</t>
  </si>
  <si>
    <t>Mitzi Molleda</t>
  </si>
  <si>
    <t>Donn Blackwell</t>
  </si>
  <si>
    <t>Pilar Axon</t>
  </si>
  <si>
    <t>Carissa Mumbower</t>
  </si>
  <si>
    <t>Evangeline Leiner</t>
  </si>
  <si>
    <t>Amie Grammatica</t>
  </si>
  <si>
    <t>Lino Mallory</t>
  </si>
  <si>
    <t>Alexander Widen</t>
  </si>
  <si>
    <t>Ollie Ausley</t>
  </si>
  <si>
    <t>Magdalena Cantor</t>
  </si>
  <si>
    <t>Mason Bonnet</t>
  </si>
  <si>
    <t>King Pedley</t>
  </si>
  <si>
    <t>Chadwick Casabona</t>
  </si>
  <si>
    <t>Lorraine Wreath</t>
  </si>
  <si>
    <t>Jana Thorsen</t>
  </si>
  <si>
    <t>Dolly Greder</t>
  </si>
  <si>
    <t>Belinda Dorsey</t>
  </si>
  <si>
    <t>Kathryn Strough</t>
  </si>
  <si>
    <t>Lee Karl</t>
  </si>
  <si>
    <t>Donna Rossini</t>
  </si>
  <si>
    <t>Twila Carfrey</t>
  </si>
  <si>
    <t>Marion Kyzer</t>
  </si>
  <si>
    <t>Amanda Wanvig</t>
  </si>
  <si>
    <t>Jenna Rippee</t>
  </si>
  <si>
    <t>Emmett Board</t>
  </si>
  <si>
    <t>Cara Reise</t>
  </si>
  <si>
    <t>Foster Tonas</t>
  </si>
  <si>
    <t>Rupert Garski</t>
  </si>
  <si>
    <t>Pablo Halsall</t>
  </si>
  <si>
    <t>Lindsay Piek</t>
  </si>
  <si>
    <t>Ross Yaekel</t>
  </si>
  <si>
    <t>Josie Dobkowski</t>
  </si>
  <si>
    <t>Vito Wendlandt</t>
  </si>
  <si>
    <t>Kelly Dathe</t>
  </si>
  <si>
    <t>Katina Apodaca</t>
  </si>
  <si>
    <t>Olga Winland</t>
  </si>
  <si>
    <t>Bernard Winley</t>
  </si>
  <si>
    <t>Joy Wolaver</t>
  </si>
  <si>
    <t>Liz Simmelink</t>
  </si>
  <si>
    <t>Chas Brechbill</t>
  </si>
  <si>
    <t>Filiberto Chavous</t>
  </si>
  <si>
    <t>Kate Hulme</t>
  </si>
  <si>
    <t>Lesa Vonkrosigk</t>
  </si>
  <si>
    <t>Tessa Melian</t>
  </si>
  <si>
    <t>Ike Schmand</t>
  </si>
  <si>
    <t>Shelby Schoonhoven</t>
  </si>
  <si>
    <t>Parker Brodersen</t>
  </si>
  <si>
    <t>Fred Siddens</t>
  </si>
  <si>
    <t>Dick Grimaldo</t>
  </si>
  <si>
    <t>Billie Conboy</t>
  </si>
  <si>
    <t>Cary Leona</t>
  </si>
  <si>
    <t>Zane Greenleaf</t>
  </si>
  <si>
    <t>Yong Mcghin</t>
  </si>
  <si>
    <t>Millie Goldfischer</t>
  </si>
  <si>
    <t>Jermaine Einstein</t>
  </si>
  <si>
    <t>Carole Rayside</t>
  </si>
  <si>
    <t>Donald Klingenberger</t>
  </si>
  <si>
    <t>Ernestina Culpepper</t>
  </si>
  <si>
    <t>Chase Rosamond</t>
  </si>
  <si>
    <t>Theodora Brezinka</t>
  </si>
  <si>
    <t>Santo Fickas</t>
  </si>
  <si>
    <t>Arnold Albriton</t>
  </si>
  <si>
    <t>Franklyn Tucek</t>
  </si>
  <si>
    <t>Russ Pretzer</t>
  </si>
  <si>
    <t>Lynette Vora</t>
  </si>
  <si>
    <t>Blake Fraleigh</t>
  </si>
  <si>
    <t>Chad Niffenegger</t>
  </si>
  <si>
    <t>Laverne Yavorsky</t>
  </si>
  <si>
    <t>Helen Deteso</t>
  </si>
  <si>
    <t>Mauricio Schrage</t>
  </si>
  <si>
    <t>Harry Vendrick</t>
  </si>
  <si>
    <t>Alphonse Hanes</t>
  </si>
  <si>
    <t>Joesph Haggermaker</t>
  </si>
  <si>
    <t>Marcellus Parrin</t>
  </si>
  <si>
    <t>Lucio Reyome</t>
  </si>
  <si>
    <t>Faustino Osso</t>
  </si>
  <si>
    <t>Robyn Covell</t>
  </si>
  <si>
    <t>Alta Hanible</t>
  </si>
  <si>
    <t>Florence Checketts</t>
  </si>
  <si>
    <t>Bertie Kilborne</t>
  </si>
  <si>
    <t>Stefan Stray</t>
  </si>
  <si>
    <t>Kelli Rusiecki</t>
  </si>
  <si>
    <t>Roosevelt Arn</t>
  </si>
  <si>
    <t>Lucia Mellom</t>
  </si>
  <si>
    <t>Anderson Rustrian</t>
  </si>
  <si>
    <t>Ariel Bozich</t>
  </si>
  <si>
    <t>Alta Catucci</t>
  </si>
  <si>
    <t>Doris Drilling</t>
  </si>
  <si>
    <t>Pilar Handsaker</t>
  </si>
  <si>
    <t>Phyllis Schmerer</t>
  </si>
  <si>
    <t>Alfredo Felman</t>
  </si>
  <si>
    <t>Randall Pacubas</t>
  </si>
  <si>
    <t>Leandro Chowansky</t>
  </si>
  <si>
    <t>Maya Elridge</t>
  </si>
  <si>
    <t>Suzanne Golen</t>
  </si>
  <si>
    <t>Patricia Gesselli</t>
  </si>
  <si>
    <t>Micah Dollen</t>
  </si>
  <si>
    <t>Rupert Polnau</t>
  </si>
  <si>
    <t>Delmer Tilton</t>
  </si>
  <si>
    <t>Lauretta Sechler</t>
  </si>
  <si>
    <t>Celeste Eriquez</t>
  </si>
  <si>
    <t>Houston Caspi</t>
  </si>
  <si>
    <t>Phyllis Jeskie</t>
  </si>
  <si>
    <t>Katharine Rosete</t>
  </si>
  <si>
    <t>Ellen Biondi</t>
  </si>
  <si>
    <t>Lea Dunton</t>
  </si>
  <si>
    <t>Luisa Decoux</t>
  </si>
  <si>
    <t>Angeline Reifsteck</t>
  </si>
  <si>
    <t>Nettie Toczek</t>
  </si>
  <si>
    <t>Jon Shahin</t>
  </si>
  <si>
    <t>Scott Hubbell</t>
  </si>
  <si>
    <t>Cruz Boeckx</t>
  </si>
  <si>
    <t>Christa Carwile</t>
  </si>
  <si>
    <t>Penelope Graw</t>
  </si>
  <si>
    <t>Ethan Levay</t>
  </si>
  <si>
    <t>Valentin Hakel</t>
  </si>
  <si>
    <t>Solomon Hollenberg</t>
  </si>
  <si>
    <t>Michel Bodenhagen</t>
  </si>
  <si>
    <t>Margot Leone</t>
  </si>
  <si>
    <t>Benita Epler</t>
  </si>
  <si>
    <t>Franklin Schuman</t>
  </si>
  <si>
    <t>Ethel Mccaskell</t>
  </si>
  <si>
    <t>Luisa Radloff</t>
  </si>
  <si>
    <t>Ruben Meanor</t>
  </si>
  <si>
    <t>Angelo Somogyi</t>
  </si>
  <si>
    <t>Paula Motts</t>
  </si>
  <si>
    <t>Norman Skeesick</t>
  </si>
  <si>
    <t>Byron Sneider</t>
  </si>
  <si>
    <t>Velma Burian</t>
  </si>
  <si>
    <t>Samuel Madyun</t>
  </si>
  <si>
    <t>Wilbur Botwinick</t>
  </si>
  <si>
    <t>Fermin Skwara</t>
  </si>
  <si>
    <t>Deloris Tuffey</t>
  </si>
  <si>
    <t>Adolfo Calise</t>
  </si>
  <si>
    <t>Hector Leemow</t>
  </si>
  <si>
    <t>Carmela Cronwell</t>
  </si>
  <si>
    <t>Dena Sensabaugh</t>
  </si>
  <si>
    <t>Traci Hutch</t>
  </si>
  <si>
    <t>Leonardo Gidwani</t>
  </si>
  <si>
    <t>Stevie Defoor</t>
  </si>
  <si>
    <t>Mary Pruss</t>
  </si>
  <si>
    <t>Kelly Noggler</t>
  </si>
  <si>
    <t>Geraldo Mccadden</t>
  </si>
  <si>
    <t>Darwin Hostettler</t>
  </si>
  <si>
    <t>Selma Joosten</t>
  </si>
  <si>
    <t>Pilar Gotsche</t>
  </si>
  <si>
    <t>Gerald Tyer</t>
  </si>
  <si>
    <t>Daniel Holderness</t>
  </si>
  <si>
    <t>Amos Unkn</t>
  </si>
  <si>
    <t>Janice Livernoche</t>
  </si>
  <si>
    <t>Bobby Bregon</t>
  </si>
  <si>
    <t>Carole Nistler</t>
  </si>
  <si>
    <t>Maurice Stokey</t>
  </si>
  <si>
    <t>Sybil Leyrer</t>
  </si>
  <si>
    <t>Ashlee Bargas</t>
  </si>
  <si>
    <t>Chester Giannattasio</t>
  </si>
  <si>
    <t>Jerrold Wolke</t>
  </si>
  <si>
    <t>Arden Clemen</t>
  </si>
  <si>
    <t>Trudy Curit</t>
  </si>
  <si>
    <t>Kaitlyn Leigers</t>
  </si>
  <si>
    <t>Adrian Stick</t>
  </si>
  <si>
    <t>Lorraine Markland</t>
  </si>
  <si>
    <t>Dino Rijos</t>
  </si>
  <si>
    <t>Lilian Bruchey</t>
  </si>
  <si>
    <t>Jerome Paquin</t>
  </si>
  <si>
    <t>Dario Sandine</t>
  </si>
  <si>
    <t>Hunter Eurbin</t>
  </si>
  <si>
    <t>Loraine Vandee</t>
  </si>
  <si>
    <t>Ernestine Zacharewicz</t>
  </si>
  <si>
    <t>Ivory Obyrne</t>
  </si>
  <si>
    <t>Margarita Schaupp</t>
  </si>
  <si>
    <t>Ines Gritsch</t>
  </si>
  <si>
    <t>Basil Pama</t>
  </si>
  <si>
    <t>Birdie Nuque</t>
  </si>
  <si>
    <t>Emilie Trisdale</t>
  </si>
  <si>
    <t>Ned Natter</t>
  </si>
  <si>
    <t>Whitney Bokman</t>
  </si>
  <si>
    <t>Carroll Pestronk</t>
  </si>
  <si>
    <t>Christal Dul</t>
  </si>
  <si>
    <t>Katherine Willimas</t>
  </si>
  <si>
    <t>Gussie Bodle</t>
  </si>
  <si>
    <t>Louisa Lokhmator</t>
  </si>
  <si>
    <t>Valeria Kanniard</t>
  </si>
  <si>
    <t>Hester Alnas</t>
  </si>
  <si>
    <t>Elida Selva</t>
  </si>
  <si>
    <t>Wally Kartman</t>
  </si>
  <si>
    <t>Melva Paugh</t>
  </si>
  <si>
    <t>Ester Kame</t>
  </si>
  <si>
    <t>Jeannie Jurasek</t>
  </si>
  <si>
    <t>Margo Bassil</t>
  </si>
  <si>
    <t>Terence Neidig</t>
  </si>
  <si>
    <t>Buck Tweet</t>
  </si>
  <si>
    <t>Eliseo Finzel</t>
  </si>
  <si>
    <t>Karl Kercheff</t>
  </si>
  <si>
    <t>Fletcher Kampmann</t>
  </si>
  <si>
    <t>Christian Domianus</t>
  </si>
  <si>
    <t>Todd Malik</t>
  </si>
  <si>
    <t>Seth Chepiga</t>
  </si>
  <si>
    <t>Tyrell Shorey</t>
  </si>
  <si>
    <t>Bret Kijak</t>
  </si>
  <si>
    <t>Colton Courseault</t>
  </si>
  <si>
    <t>Lorenzo Zierk</t>
  </si>
  <si>
    <t>Jere Lamarche</t>
  </si>
  <si>
    <t>Shanna Seward</t>
  </si>
  <si>
    <t>Jenny Staubin</t>
  </si>
  <si>
    <t>Abraham Gumphrey</t>
  </si>
  <si>
    <t>Renaldo Blanchfield</t>
  </si>
  <si>
    <t>Robby Ardolino</t>
  </si>
  <si>
    <t>Sallie Marquardt</t>
  </si>
  <si>
    <t>Adeline Kilimnik</t>
  </si>
  <si>
    <t>Kenton Kral</t>
  </si>
  <si>
    <t>Delia Adkins</t>
  </si>
  <si>
    <t>Gina Pirolli</t>
  </si>
  <si>
    <t>Nigel Mattina</t>
  </si>
  <si>
    <t>Jed Kirkling</t>
  </si>
  <si>
    <t>Theodore Sadar</t>
  </si>
  <si>
    <t>Corinne Langon</t>
  </si>
  <si>
    <t>Evelyn Verderosa</t>
  </si>
  <si>
    <t>Iola Antell</t>
  </si>
  <si>
    <t>Gail Munstermann</t>
  </si>
  <si>
    <t>Marsha Bartleson</t>
  </si>
  <si>
    <t>Leona Henthorn</t>
  </si>
  <si>
    <t>Bud Acken</t>
  </si>
  <si>
    <t>Whitney Cocomazzi</t>
  </si>
  <si>
    <t>Nichole Laible</t>
  </si>
  <si>
    <t>Beatrice Arevalos</t>
  </si>
  <si>
    <t>Noreen Flair</t>
  </si>
  <si>
    <t>Chas Sebo</t>
  </si>
  <si>
    <t>Geri Tabora</t>
  </si>
  <si>
    <t>Sally Pebbles</t>
  </si>
  <si>
    <t>Vera Jock</t>
  </si>
  <si>
    <t>William Gohr</t>
  </si>
  <si>
    <t>Mabel Muss</t>
  </si>
  <si>
    <t>Kylie Persons</t>
  </si>
  <si>
    <t>Homer Croak</t>
  </si>
  <si>
    <t>Hosea Fullem</t>
  </si>
  <si>
    <t>Nicole Kniess</t>
  </si>
  <si>
    <t>Tracey Knoles</t>
  </si>
  <si>
    <t>Wendy Asters</t>
  </si>
  <si>
    <t>Lindsey Michocki</t>
  </si>
  <si>
    <t>Garth Hendershott</t>
  </si>
  <si>
    <t>Arnold Boney</t>
  </si>
  <si>
    <t>Chadwick Vanclief</t>
  </si>
  <si>
    <t>Concepcion Mainor</t>
  </si>
  <si>
    <t>Hyman Chin</t>
  </si>
  <si>
    <t>Refugio Dornak</t>
  </si>
  <si>
    <t>Jodie Wald</t>
  </si>
  <si>
    <t>Arturo Lagrasse</t>
  </si>
  <si>
    <t>Lane Breihan</t>
  </si>
  <si>
    <t>Reina Latos</t>
  </si>
  <si>
    <t>Randal Hochman</t>
  </si>
  <si>
    <t>Madeleine Kralicek</t>
  </si>
  <si>
    <t>Robbie Poli</t>
  </si>
  <si>
    <t>Blanca Monte</t>
  </si>
  <si>
    <t>Issac Thormina</t>
  </si>
  <si>
    <t>Lakeisha Dubose</t>
  </si>
  <si>
    <t>Selina Startt</t>
  </si>
  <si>
    <t>Maritza Theiling</t>
  </si>
  <si>
    <t>Bruce Minzy</t>
  </si>
  <si>
    <t>Wilfred Stockhoff</t>
  </si>
  <si>
    <t>Richie Goldston</t>
  </si>
  <si>
    <t>Lonnie Wojtczak</t>
  </si>
  <si>
    <t>Truman Kriskovich</t>
  </si>
  <si>
    <t>Mason Rodas</t>
  </si>
  <si>
    <t>Clifford Servan</t>
  </si>
  <si>
    <t>Morton Naish</t>
  </si>
  <si>
    <t>Janette Giberson</t>
  </si>
  <si>
    <t>Darius Campman</t>
  </si>
  <si>
    <t>Giovanni Fenstermaker</t>
  </si>
  <si>
    <t>Brandon Duverney</t>
  </si>
  <si>
    <t>Migdalia Schuppenhauer</t>
  </si>
  <si>
    <t>Anthony Tarricone</t>
  </si>
  <si>
    <t>Melisa Yoneoka</t>
  </si>
  <si>
    <t>Karrie Baroni</t>
  </si>
  <si>
    <t>Nita Urbanek</t>
  </si>
  <si>
    <t>Bernadine Baral</t>
  </si>
  <si>
    <t>Anthony Carnovale</t>
  </si>
  <si>
    <t>Ezekiel Hedegore</t>
  </si>
  <si>
    <t>Michele Paskow</t>
  </si>
  <si>
    <t>Theo Wilkson</t>
  </si>
  <si>
    <t>Long Papai</t>
  </si>
  <si>
    <t>Jeremy Sloat</t>
  </si>
  <si>
    <t>Noelle Harell</t>
  </si>
  <si>
    <t>Eric Duttinger</t>
  </si>
  <si>
    <t>Mohammad Mckaughan</t>
  </si>
  <si>
    <t>Porfirio Loftus</t>
  </si>
  <si>
    <t>Jerold Knupke</t>
  </si>
  <si>
    <t>Gilda Gorena</t>
  </si>
  <si>
    <t>Sasha Aston</t>
  </si>
  <si>
    <t>Alisa Racina</t>
  </si>
  <si>
    <t>Allison Lambey</t>
  </si>
  <si>
    <t>Monica Guirand</t>
  </si>
  <si>
    <t>Emilia Longin</t>
  </si>
  <si>
    <t>Ivette Stratis</t>
  </si>
  <si>
    <t>Elisa Jacinto</t>
  </si>
  <si>
    <t>Alene Dienst</t>
  </si>
  <si>
    <t>Cruz Scafe</t>
  </si>
  <si>
    <t>Eliseo Housner</t>
  </si>
  <si>
    <t>Zachery Dawley</t>
  </si>
  <si>
    <t>Kent Beemon</t>
  </si>
  <si>
    <t>Lucio Gifford</t>
  </si>
  <si>
    <t>Germaine Zeme</t>
  </si>
  <si>
    <t>Viola Stocks</t>
  </si>
  <si>
    <t>Summer Nollette</t>
  </si>
  <si>
    <t>Hoyt Meininger</t>
  </si>
  <si>
    <t>Andrea Mcswiggan</t>
  </si>
  <si>
    <t>Monica Parthemore</t>
  </si>
  <si>
    <t>Larissa Cwalinski</t>
  </si>
  <si>
    <t>Clarissa Schaub</t>
  </si>
  <si>
    <t>Brianne Haymond</t>
  </si>
  <si>
    <t>Charley Bagsby</t>
  </si>
  <si>
    <t>Kathy Hladek</t>
  </si>
  <si>
    <t>Faustino Holsey</t>
  </si>
  <si>
    <t>Lacy Fawson</t>
  </si>
  <si>
    <t>Breanna Dannenfelser</t>
  </si>
  <si>
    <t>Nigel Bodiroga</t>
  </si>
  <si>
    <t>Dane Puhr</t>
  </si>
  <si>
    <t>Rocky Holets</t>
  </si>
  <si>
    <t>Leola Legall</t>
  </si>
  <si>
    <t>Cherry Crouser</t>
  </si>
  <si>
    <t>Huey Totosz</t>
  </si>
  <si>
    <t>Dee Skelly</t>
  </si>
  <si>
    <t>Josiah Avance</t>
  </si>
  <si>
    <t>Ana Letofsky</t>
  </si>
  <si>
    <t>Shawna Slayton</t>
  </si>
  <si>
    <t>Franklin Cogill</t>
  </si>
  <si>
    <t>Titus Swindall</t>
  </si>
  <si>
    <t>Birdie Whitchurch</t>
  </si>
  <si>
    <t>Esther Chiappetta</t>
  </si>
  <si>
    <t>Trisha Faggs</t>
  </si>
  <si>
    <t>Leo Liapis</t>
  </si>
  <si>
    <t>Douglas Ritterbush</t>
  </si>
  <si>
    <t>Larissa Wachsman</t>
  </si>
  <si>
    <t>Faustino Godbout</t>
  </si>
  <si>
    <t>Ronnie Latus</t>
  </si>
  <si>
    <t>Jacquelyn Jafari</t>
  </si>
  <si>
    <t>Manual Fasulo</t>
  </si>
  <si>
    <t>Aubrey Zarlenga</t>
  </si>
  <si>
    <t>Bryce Amarillas</t>
  </si>
  <si>
    <t>Wanda Bjorkman</t>
  </si>
  <si>
    <t>Alton Bonder</t>
  </si>
  <si>
    <t>Pam Zamora</t>
  </si>
  <si>
    <t>Rhonda Hurdle</t>
  </si>
  <si>
    <t>Lorrie Holien</t>
  </si>
  <si>
    <t>Anton Raff</t>
  </si>
  <si>
    <t>May Belson</t>
  </si>
  <si>
    <t>Ernestine Dufek</t>
  </si>
  <si>
    <t>Sam Hollinghead</t>
  </si>
  <si>
    <t>Willis Boers</t>
  </si>
  <si>
    <t>Mayra Vandernoot</t>
  </si>
  <si>
    <t>Stanford Ostling</t>
  </si>
  <si>
    <t>Tracy Moradel</t>
  </si>
  <si>
    <t>Maureen Lachat</t>
  </si>
  <si>
    <t>Avis Kuamoo</t>
  </si>
  <si>
    <t>Kaitlin Peavey</t>
  </si>
  <si>
    <t>Gale Stinett</t>
  </si>
  <si>
    <t>Ross Coupe</t>
  </si>
  <si>
    <t>Dante Prochazka</t>
  </si>
  <si>
    <t>Becky Vogel</t>
  </si>
  <si>
    <t>Glenn Babyak</t>
  </si>
  <si>
    <t>Sydney Aldrow</t>
  </si>
  <si>
    <t>Adela Ellison</t>
  </si>
  <si>
    <t>Rita Untalan</t>
  </si>
  <si>
    <t>Buck Reeder</t>
  </si>
  <si>
    <t>Hilary Sleigh</t>
  </si>
  <si>
    <t>Sal Madge</t>
  </si>
  <si>
    <t>Deloris Ronero</t>
  </si>
  <si>
    <t>Nell Halvorson</t>
  </si>
  <si>
    <t>Samantha Shelkoff</t>
  </si>
  <si>
    <t>Mellisa Covington</t>
  </si>
  <si>
    <t>Quincy Lebaron</t>
  </si>
  <si>
    <t>Chrystal Halfacre</t>
  </si>
  <si>
    <t>Estela Kye</t>
  </si>
  <si>
    <t>Cassie Tartar</t>
  </si>
  <si>
    <t>Leonard Maciejewski</t>
  </si>
  <si>
    <t>Carey Castellon</t>
  </si>
  <si>
    <t>Kellie Sowinski</t>
  </si>
  <si>
    <t>Davis Lotti</t>
  </si>
  <si>
    <t>Scottie Mellado</t>
  </si>
  <si>
    <t>Dexter Pons</t>
  </si>
  <si>
    <t>Ashley Brande</t>
  </si>
  <si>
    <t>Marilynn Worthey</t>
  </si>
  <si>
    <t>Cathy Clynes</t>
  </si>
  <si>
    <t>Ola Julca</t>
  </si>
  <si>
    <t>Milagros Slomba</t>
  </si>
  <si>
    <t>Sylvester Chinzi</t>
  </si>
  <si>
    <t>Moses Rotz</t>
  </si>
  <si>
    <t>Vaughn Nuding</t>
  </si>
  <si>
    <t>Coleman Larock</t>
  </si>
  <si>
    <t>Jacquelyn Geoffroy</t>
  </si>
  <si>
    <t>Huey Longan</t>
  </si>
  <si>
    <t>Billie Rivenberg</t>
  </si>
  <si>
    <t>Harley Alme</t>
  </si>
  <si>
    <t>Juliet Markie</t>
  </si>
  <si>
    <t>Lynwood Gruba</t>
  </si>
  <si>
    <t>Garland Seaborn</t>
  </si>
  <si>
    <t>Bobby Baik</t>
  </si>
  <si>
    <t>Gino Yearling</t>
  </si>
  <si>
    <t>Marci Kady</t>
  </si>
  <si>
    <t>Sylvia Graminski</t>
  </si>
  <si>
    <t>Mario Wrighton</t>
  </si>
  <si>
    <t>Annetta Rugga</t>
  </si>
  <si>
    <t>Monique Reckner</t>
  </si>
  <si>
    <t>William Nedd</t>
  </si>
  <si>
    <t>Rebecca Imada</t>
  </si>
  <si>
    <t>Geraldine Asif</t>
  </si>
  <si>
    <t>Andreas Herzog</t>
  </si>
  <si>
    <t>Lionel Hudmon</t>
  </si>
  <si>
    <t>Robert Lamango</t>
  </si>
  <si>
    <t>Hollis Tecson</t>
  </si>
  <si>
    <t>Cathy Swackhammer</t>
  </si>
  <si>
    <t>Loretta Sibbett</t>
  </si>
  <si>
    <t>Kristopher Guerino</t>
  </si>
  <si>
    <t>Elena Saraceno</t>
  </si>
  <si>
    <t>Antionette Belts</t>
  </si>
  <si>
    <t>Ariel Lueder</t>
  </si>
  <si>
    <t>Antoinette Applen</t>
  </si>
  <si>
    <t>Claude Muthana</t>
  </si>
  <si>
    <t>Ruben Cathie</t>
  </si>
  <si>
    <t>Len Nydam</t>
  </si>
  <si>
    <t>Jackie Squyres</t>
  </si>
  <si>
    <t>Lance Eloy</t>
  </si>
  <si>
    <t>Danette Gaebler</t>
  </si>
  <si>
    <t>Pearl Altsisi</t>
  </si>
  <si>
    <t>Patty Yarzabal</t>
  </si>
  <si>
    <t>Moses Tomjack</t>
  </si>
  <si>
    <t>Kristy Hindes</t>
  </si>
  <si>
    <t>Eileen Bourgois</t>
  </si>
  <si>
    <t>Solomon Schut</t>
  </si>
  <si>
    <t>Bob Branen</t>
  </si>
  <si>
    <t>Genevieve Hayashi</t>
  </si>
  <si>
    <t>Janette Trader</t>
  </si>
  <si>
    <t>Travis Roys</t>
  </si>
  <si>
    <t>Sung Sersen</t>
  </si>
  <si>
    <t>Rhonda Badura</t>
  </si>
  <si>
    <t>Lauretta Scammahorn</t>
  </si>
  <si>
    <t>Hiram Hallack</t>
  </si>
  <si>
    <t>Elias Esquirel</t>
  </si>
  <si>
    <t>Caryn Andreadis</t>
  </si>
  <si>
    <t>Wilson Taverna</t>
  </si>
  <si>
    <t>Erik Prins</t>
  </si>
  <si>
    <t>Kari Blakeslee</t>
  </si>
  <si>
    <t>Kristen Millie</t>
  </si>
  <si>
    <t>Bess Wallin</t>
  </si>
  <si>
    <t>Tyron Dacus</t>
  </si>
  <si>
    <t>Freddie Whitby</t>
  </si>
  <si>
    <t>Carlos Gerchak</t>
  </si>
  <si>
    <t>Louise Heide</t>
  </si>
  <si>
    <t>Colton Crofton</t>
  </si>
  <si>
    <t>Margie Scoma</t>
  </si>
  <si>
    <t>Goldie Gabrielli</t>
  </si>
  <si>
    <t>Rueben Scheiern</t>
  </si>
  <si>
    <t>Bonita Axsom</t>
  </si>
  <si>
    <t>Rex Top</t>
  </si>
  <si>
    <t>Maryanne Peveto</t>
  </si>
  <si>
    <t>Jermaine Gahan</t>
  </si>
  <si>
    <t>Darrel Caillier</t>
  </si>
  <si>
    <t>Charla Titman</t>
  </si>
  <si>
    <t>Albert Reuter</t>
  </si>
  <si>
    <t>Eloise Mohabir</t>
  </si>
  <si>
    <t>Barbara Stehle</t>
  </si>
  <si>
    <t>Fran Vermeesch</t>
  </si>
  <si>
    <t>Delia Pavlick</t>
  </si>
  <si>
    <t>Haywood Nunnelee</t>
  </si>
  <si>
    <t>Rico Quinoes</t>
  </si>
  <si>
    <t>Aron Pollet</t>
  </si>
  <si>
    <t>Caitlin Canelo</t>
  </si>
  <si>
    <t>Dominick Giesy</t>
  </si>
  <si>
    <t>Francis Eisenbarth</t>
  </si>
  <si>
    <t>Corinne Arnholtz</t>
  </si>
  <si>
    <t>Kelley Carosiello</t>
  </si>
  <si>
    <t>Marisol Mcmannus</t>
  </si>
  <si>
    <t>Gayle Argue</t>
  </si>
  <si>
    <t>Nanette Parslow</t>
  </si>
  <si>
    <t>Bob Mowatt</t>
  </si>
  <si>
    <t>William Guffey</t>
  </si>
  <si>
    <t>Thad Loosle</t>
  </si>
  <si>
    <t>Wilburn Dexter</t>
  </si>
  <si>
    <t>Lucius Stehlin</t>
  </si>
  <si>
    <t>Iva Sculley</t>
  </si>
  <si>
    <t>Cruz Cragle</t>
  </si>
  <si>
    <t>Leona Goltz</t>
  </si>
  <si>
    <t>Grace Kile</t>
  </si>
  <si>
    <t>Darla Foulger</t>
  </si>
  <si>
    <t>Foster Vy</t>
  </si>
  <si>
    <t>Frankie Aurich</t>
  </si>
  <si>
    <t>Corine Dettinger</t>
  </si>
  <si>
    <t>Lavern Histand</t>
  </si>
  <si>
    <t>Ivory Mansour</t>
  </si>
  <si>
    <t>Leslie Mazzoni</t>
  </si>
  <si>
    <t>Mildred Coody</t>
  </si>
  <si>
    <t>Nora Truesdell</t>
  </si>
  <si>
    <t>Yesenia Cease</t>
  </si>
  <si>
    <t>Maria Antenor</t>
  </si>
  <si>
    <t>Owen Carstarphen</t>
  </si>
  <si>
    <t>Cari Reddic</t>
  </si>
  <si>
    <t>Harry Catello</t>
  </si>
  <si>
    <t>Wes Wicka</t>
  </si>
  <si>
    <t>Mayra Grismore</t>
  </si>
  <si>
    <t>Chelsea Strevell</t>
  </si>
  <si>
    <t>Joel Mccullen</t>
  </si>
  <si>
    <t>Melba Halma</t>
  </si>
  <si>
    <t>Brad Buike</t>
  </si>
  <si>
    <t>Cliff Gottwald</t>
  </si>
  <si>
    <t>Jerrell Gronowski</t>
  </si>
  <si>
    <t>Noe Shams</t>
  </si>
  <si>
    <t>Celestine Niederhauser</t>
  </si>
  <si>
    <t>Jared Penhall</t>
  </si>
  <si>
    <t>Estelle Shore</t>
  </si>
  <si>
    <t>Deirdre Croutch</t>
  </si>
  <si>
    <t>Brenton Pedone</t>
  </si>
  <si>
    <t>Janine Schornick</t>
  </si>
  <si>
    <t>Shaun Knowlton</t>
  </si>
  <si>
    <t>Jude Medlock</t>
  </si>
  <si>
    <t>Yvette Falconer</t>
  </si>
  <si>
    <t>Chet Weinmann</t>
  </si>
  <si>
    <t>Dewey Beser</t>
  </si>
  <si>
    <t>Taryn Flynn</t>
  </si>
  <si>
    <t>Aline Norgard</t>
  </si>
  <si>
    <t>Bessie Delille</t>
  </si>
  <si>
    <t>Jody Boileau</t>
  </si>
  <si>
    <t>Ione Gallion</t>
  </si>
  <si>
    <t>Guillermina Westenbarger</t>
  </si>
  <si>
    <t>Mary Bolon</t>
  </si>
  <si>
    <t>Leif Tingle</t>
  </si>
  <si>
    <t>Malissa Eisert</t>
  </si>
  <si>
    <t>Nancy Bowin</t>
  </si>
  <si>
    <t>Gregorio Rheingold</t>
  </si>
  <si>
    <t>Kerri Heckendorf</t>
  </si>
  <si>
    <t>Hugh Pernesky</t>
  </si>
  <si>
    <t>Rufus Socorro</t>
  </si>
  <si>
    <t>Elsie Cheu</t>
  </si>
  <si>
    <t>Rudy Demuzio</t>
  </si>
  <si>
    <t>Eunice Goldfeld</t>
  </si>
  <si>
    <t>Preston Topolski</t>
  </si>
  <si>
    <t>Hollis Moberley</t>
  </si>
  <si>
    <t>Rosella Yellow</t>
  </si>
  <si>
    <t>Bernice Kippes</t>
  </si>
  <si>
    <t>Brian Kramarczyk</t>
  </si>
  <si>
    <t>Sanford Dodgen</t>
  </si>
  <si>
    <t>Lewis Jividen</t>
  </si>
  <si>
    <t>Leon Gubitosi</t>
  </si>
  <si>
    <t>Daisy Stoudamire</t>
  </si>
  <si>
    <t>Misty Kuchinski</t>
  </si>
  <si>
    <t>Ann Nocum</t>
  </si>
  <si>
    <t>Marvin Bugay</t>
  </si>
  <si>
    <t>Tommie Booten</t>
  </si>
  <si>
    <t>Denis Tausch</t>
  </si>
  <si>
    <t>Arthur Beile</t>
  </si>
  <si>
    <t>Danna Pickell</t>
  </si>
  <si>
    <t>Jeffrey Reuther</t>
  </si>
  <si>
    <t>Van Rawlinson</t>
  </si>
  <si>
    <t>Kimberlee Micheals</t>
  </si>
  <si>
    <t>Gregg Barz</t>
  </si>
  <si>
    <t>Sheila Hofford</t>
  </si>
  <si>
    <t>Shelia Demaire</t>
  </si>
  <si>
    <t>Jeannette Stranger</t>
  </si>
  <si>
    <t>Ricky Yielding</t>
  </si>
  <si>
    <t>Jess Hercules</t>
  </si>
  <si>
    <t>Bryon Zumpfe</t>
  </si>
  <si>
    <t>Andres Hickie</t>
  </si>
  <si>
    <t>Maximo Gillund</t>
  </si>
  <si>
    <t>Tiffani Sisneros</t>
  </si>
  <si>
    <t>Benedict Isaak</t>
  </si>
  <si>
    <t>Myrna Trapper</t>
  </si>
  <si>
    <t>Collin Temp</t>
  </si>
  <si>
    <t>Cortney Argueta</t>
  </si>
  <si>
    <t>Maritza Too</t>
  </si>
  <si>
    <t>Laurence Grasman</t>
  </si>
  <si>
    <t>Yong Gardella</t>
  </si>
  <si>
    <t>Abram Schoemaker</t>
  </si>
  <si>
    <t>Faith Kloster</t>
  </si>
  <si>
    <t>Juana Niebla</t>
  </si>
  <si>
    <t>Deidra Laganga</t>
  </si>
  <si>
    <t>Coleman Bequette</t>
  </si>
  <si>
    <t>Paige Dirico</t>
  </si>
  <si>
    <t>Marcellus Cusatis</t>
  </si>
  <si>
    <t>Helga Cristal</t>
  </si>
  <si>
    <t>Lakesha Kirsopp</t>
  </si>
  <si>
    <t>Eddie Friehauf</t>
  </si>
  <si>
    <t>Cecil Drullard</t>
  </si>
  <si>
    <t>Eunice Murrish</t>
  </si>
  <si>
    <t>Cortez Kloster</t>
  </si>
  <si>
    <t>Lupe Menousek</t>
  </si>
  <si>
    <t>Otha Simi</t>
  </si>
  <si>
    <t>Clinton Bergh</t>
  </si>
  <si>
    <t>Krystle Kanzenbach</t>
  </si>
  <si>
    <t>Charla Beren</t>
  </si>
  <si>
    <t>Maria Jacques</t>
  </si>
  <si>
    <t>Lashonda Brzycki</t>
  </si>
  <si>
    <t>Elsie Loll</t>
  </si>
  <si>
    <t>Donovan Belles</t>
  </si>
  <si>
    <t>Glenn Oballe</t>
  </si>
  <si>
    <t>Mara Garitty</t>
  </si>
  <si>
    <t>Donnell Novi</t>
  </si>
  <si>
    <t>Jonas Deveaux</t>
  </si>
  <si>
    <t>Hans Schlote</t>
  </si>
  <si>
    <t>Ambrose Ketteringham</t>
  </si>
  <si>
    <t>Emilio Mikita</t>
  </si>
  <si>
    <t>Iona Burkhart</t>
  </si>
  <si>
    <t>Sofia Brooker</t>
  </si>
  <si>
    <t>Vincenzo Legendre</t>
  </si>
  <si>
    <t>April Hergenreter</t>
  </si>
  <si>
    <t>Latisha Reynolds</t>
  </si>
  <si>
    <t>Cesar Ruffin</t>
  </si>
  <si>
    <t>Nadia Garza</t>
  </si>
  <si>
    <t>Conrad Gornick</t>
  </si>
  <si>
    <t>Shirley Nowland</t>
  </si>
  <si>
    <t>August Bolton</t>
  </si>
  <si>
    <t>Edmundo Adinolfi</t>
  </si>
  <si>
    <t>Harrison Rhyme</t>
  </si>
  <si>
    <t>Horacio Rellihan</t>
  </si>
  <si>
    <t>Maude Chown</t>
  </si>
  <si>
    <t>Reyes Gudgell</t>
  </si>
  <si>
    <t>Sophie Mancha</t>
  </si>
  <si>
    <t>Gale Cutchin</t>
  </si>
  <si>
    <t>Wiley Hermanstorfer</t>
  </si>
  <si>
    <t>Flossie Cottew</t>
  </si>
  <si>
    <t>Manual Stonebraker</t>
  </si>
  <si>
    <t>Sherri Romaine</t>
  </si>
  <si>
    <t>Susana Bedee</t>
  </si>
  <si>
    <t>Blair Beschorner</t>
  </si>
  <si>
    <t>Lindsay Wilkens</t>
  </si>
  <si>
    <t>Kraig Fenix</t>
  </si>
  <si>
    <t>Doris Nibert</t>
  </si>
  <si>
    <t>Jewell Nantanapibul</t>
  </si>
  <si>
    <t>Fausto Willinghurst</t>
  </si>
  <si>
    <t>Alyce Lafevre</t>
  </si>
  <si>
    <t>Johnnie Gothe</t>
  </si>
  <si>
    <t>Maribel Ono</t>
  </si>
  <si>
    <t>Lemuel Kressin</t>
  </si>
  <si>
    <t>Nellie Deuell</t>
  </si>
  <si>
    <t>Chuck Mcpartland</t>
  </si>
  <si>
    <t>Elvis Swabb</t>
  </si>
  <si>
    <t>Nicolas Widlak</t>
  </si>
  <si>
    <t>Birdie Henschen</t>
  </si>
  <si>
    <t>Isaiah Frisk</t>
  </si>
  <si>
    <t>Walker Styons</t>
  </si>
  <si>
    <t>Lynette Zoucha</t>
  </si>
  <si>
    <t>Deshawn Corpe</t>
  </si>
  <si>
    <t>Claire Plumbar</t>
  </si>
  <si>
    <t>Paulina Wertheimer</t>
  </si>
  <si>
    <t>Huey Lepre</t>
  </si>
  <si>
    <t>Michael Bralley</t>
  </si>
  <si>
    <t>Leeann Hinz</t>
  </si>
  <si>
    <t>Sylvia Bonton</t>
  </si>
  <si>
    <t>Mellisa Mclelland</t>
  </si>
  <si>
    <t>Isiah Cavalaris</t>
  </si>
  <si>
    <t>Lorie Rout</t>
  </si>
  <si>
    <t>Rocio Shines</t>
  </si>
  <si>
    <t>Soledad Leer</t>
  </si>
  <si>
    <t>Tessa Peltier</t>
  </si>
  <si>
    <t>Tory Brookshier</t>
  </si>
  <si>
    <t>Deana Carrozza</t>
  </si>
  <si>
    <t>Hayden Cocca</t>
  </si>
  <si>
    <t>Arlene Pressel</t>
  </si>
  <si>
    <t>Adele Zasso</t>
  </si>
  <si>
    <t>Annette Gautier</t>
  </si>
  <si>
    <t>Jacquelyn Nazzise</t>
  </si>
  <si>
    <t>June Hemm</t>
  </si>
  <si>
    <t>Roy Pecue</t>
  </si>
  <si>
    <t>Cristopher Lazar</t>
  </si>
  <si>
    <t>Carmel Stalberger</t>
  </si>
  <si>
    <t>Roberto Gurwell</t>
  </si>
  <si>
    <t>Marsha Frueh</t>
  </si>
  <si>
    <t>Twila Bonnet</t>
  </si>
  <si>
    <t>Sun Arman</t>
  </si>
  <si>
    <t>Zack Vichidvongsa</t>
  </si>
  <si>
    <t>Elissa Woltjer</t>
  </si>
  <si>
    <t>Reinaldo Wiederholt</t>
  </si>
  <si>
    <t>Neva Lebarge</t>
  </si>
  <si>
    <t>Conrad Rosu</t>
  </si>
  <si>
    <t>Gilberto Matuszeski</t>
  </si>
  <si>
    <t>Tammi Sherow</t>
  </si>
  <si>
    <t>Don Anzora</t>
  </si>
  <si>
    <t>Edgardo Lofts</t>
  </si>
  <si>
    <t>Carolyn Stidam</t>
  </si>
  <si>
    <t>Debby Paalan</t>
  </si>
  <si>
    <t>Tana Hilden</t>
  </si>
  <si>
    <t>Judy Blake</t>
  </si>
  <si>
    <t>Andre Ribble</t>
  </si>
  <si>
    <t>Wilber Mikkola</t>
  </si>
  <si>
    <t>Chantel Chmiel</t>
  </si>
  <si>
    <t>Isaiah Ryce</t>
  </si>
  <si>
    <t>Lenore Chopra</t>
  </si>
  <si>
    <t>Lillian Rothe</t>
  </si>
  <si>
    <t>Chadwick Sumlin</t>
  </si>
  <si>
    <t>Dane Mohlke</t>
  </si>
  <si>
    <t>Delilah Leonides</t>
  </si>
  <si>
    <t>Jacques Aagaard</t>
  </si>
  <si>
    <t>Mellisa Cazzell</t>
  </si>
  <si>
    <t>Rosanne Morrisette</t>
  </si>
  <si>
    <t>Olivia Venetos</t>
  </si>
  <si>
    <t>Silvia Macintyre</t>
  </si>
  <si>
    <t>Sondra Tapp</t>
  </si>
  <si>
    <t>Rosie Petrella</t>
  </si>
  <si>
    <t>Doretha Kauer</t>
  </si>
  <si>
    <t>Aaron Kieke</t>
  </si>
  <si>
    <t>Brain Grazier</t>
  </si>
  <si>
    <t>Leora Peskind</t>
  </si>
  <si>
    <t>Neva Guerrido</t>
  </si>
  <si>
    <t>Debra Veino</t>
  </si>
  <si>
    <t>Lauren Ewbank</t>
  </si>
  <si>
    <t>Brittney Naish</t>
  </si>
  <si>
    <t>Marietta Denkins</t>
  </si>
  <si>
    <t>Horacio Memo</t>
  </si>
  <si>
    <t>Robert Yotter</t>
  </si>
  <si>
    <t>Wilton Leaver</t>
  </si>
  <si>
    <t>First and Last</t>
  </si>
  <si>
    <t>Lookup</t>
  </si>
  <si>
    <t>Alphabatized Rank</t>
  </si>
  <si>
    <t>4891 Pacific Hwy</t>
  </si>
  <si>
    <t>2400 N Jefferson St</t>
  </si>
  <si>
    <t>710 N Cable Rd</t>
  </si>
  <si>
    <t>5345 Madison Ave</t>
  </si>
  <si>
    <t>5108 W Gore Blvd</t>
  </si>
  <si>
    <t>8 N Water St</t>
  </si>
  <si>
    <t>Parker Durante</t>
  </si>
  <si>
    <t>Jules Kellerhouse</t>
  </si>
  <si>
    <t>Marilyn Kleine</t>
  </si>
  <si>
    <t>Elvis Sjoberg</t>
  </si>
  <si>
    <t>Cortez Blanks</t>
  </si>
  <si>
    <t>Jeromy Dirksen</t>
  </si>
  <si>
    <t>Hilda Burner</t>
  </si>
  <si>
    <t>Freida Whitham</t>
  </si>
  <si>
    <t>Benito Eleam</t>
  </si>
  <si>
    <t>Willian Carnegie</t>
  </si>
  <si>
    <t>Gloria Hink</t>
  </si>
  <si>
    <t>Estimated Revenue</t>
  </si>
  <si>
    <t>Weight</t>
  </si>
  <si>
    <t>Potential Revenue</t>
  </si>
  <si>
    <t>VLOOKUP(T5,INDIRECT($B$2&amp;5&amp;":"&amp;ADDRESS(1020,COLUMN($O$3))),(COLUMN($O$3)-COLUMN(INDIRECT($B$2&amp;5)))+1,FALSE)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</si>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</sst>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 tint="-0.25098422193060094"/>
        </stop>
      </gradient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Border="1"/>
    <xf numFmtId="0" fontId="17" fillId="33" borderId="0" xfId="0" applyFont="1" applyFill="1"/>
    <xf numFmtId="0" fontId="13" fillId="33" borderId="0" xfId="0" applyFont="1" applyFill="1"/>
    <xf numFmtId="0" fontId="18" fillId="33" borderId="0" xfId="0" applyFont="1" applyFill="1"/>
    <xf numFmtId="0" fontId="0" fillId="33" borderId="0" xfId="0" applyFont="1" applyFill="1"/>
    <xf numFmtId="0" fontId="18" fillId="33" borderId="0" xfId="0" applyFont="1" applyFill="1" applyAlignment="1">
      <alignment horizontal="left"/>
    </xf>
    <xf numFmtId="0" fontId="0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7" fillId="3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6" fillId="33" borderId="0" xfId="0" applyFont="1" applyFill="1"/>
    <xf numFmtId="0" fontId="17" fillId="33" borderId="0" xfId="0" applyFont="1" applyFill="1" applyAlignment="1">
      <alignment horizontal="left" indent="1"/>
    </xf>
    <xf numFmtId="0" fontId="0" fillId="33" borderId="0" xfId="0" applyFill="1" applyAlignment="1">
      <alignment horizontal="left" indent="1"/>
    </xf>
    <xf numFmtId="0" fontId="20" fillId="33" borderId="0" xfId="0" applyFont="1" applyFill="1" applyAlignment="1">
      <alignment horizontal="left" indent="1"/>
    </xf>
    <xf numFmtId="0" fontId="21" fillId="33" borderId="0" xfId="0" applyFont="1" applyFill="1"/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0" fillId="33" borderId="0" xfId="0" applyFill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  <color rgb="FF003300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A11" lockText="1" noThreeD="1"/>
</file>

<file path=xl/ctrlProps/ctrlProp2.xml><?xml version="1.0" encoding="utf-8"?>
<formControlPr xmlns="http://schemas.microsoft.com/office/spreadsheetml/2009/9/main" objectType="CheckBox" fmlaLink="A12" lockText="1" noThreeD="1"/>
</file>

<file path=xl/ctrlProps/ctrlProp3.xml><?xml version="1.0" encoding="utf-8"?>
<formControlPr xmlns="http://schemas.microsoft.com/office/spreadsheetml/2009/9/main" objectType="CheckBox" fmlaLink="A14" lockText="1" noThreeD="1"/>
</file>

<file path=xl/ctrlProps/ctrlProp4.xml><?xml version="1.0" encoding="utf-8"?>
<formControlPr xmlns="http://schemas.microsoft.com/office/spreadsheetml/2009/9/main" objectType="CheckBox" fmlaLink="A13" lockText="1" noThreeD="1"/>
</file>

<file path=xl/ctrlProps/ctrlProp5.xml><?xml version="1.0" encoding="utf-8"?>
<formControlPr xmlns="http://schemas.microsoft.com/office/spreadsheetml/2009/9/main" objectType="CheckBox" fmlaLink="A15" lockText="1" noThreeD="1"/>
</file>

<file path=xl/ctrlProps/ctrlProp6.xml><?xml version="1.0" encoding="utf-8"?>
<formControlPr xmlns="http://schemas.microsoft.com/office/spreadsheetml/2009/9/main" objectType="CheckBox" fmlaLink="A16" lockText="1" noThreeD="1"/>
</file>

<file path=xl/ctrlProps/ctrlProp7.xml><?xml version="1.0" encoding="utf-8"?>
<formControlPr xmlns="http://schemas.microsoft.com/office/spreadsheetml/2009/9/main" objectType="CheckBox" fmlaLink="A17" lockText="1" noThreeD="1"/>
</file>

<file path=xl/ctrlProps/ctrlProp8.xml><?xml version="1.0" encoding="utf-8"?>
<formControlPr xmlns="http://schemas.microsoft.com/office/spreadsheetml/2009/9/main" objectType="CheckBox" fmlaLink="A18" lockText="1" noThreeD="1"/>
</file>

<file path=xl/ctrlProps/ctrlProp9.xml><?xml version="1.0" encoding="utf-8"?>
<formControlPr xmlns="http://schemas.microsoft.com/office/spreadsheetml/2009/9/main" objectType="Scroll" dx="16" fmlaLink="$B$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951460</xdr:colOff>
      <xdr:row>4</xdr:row>
      <xdr:rowOff>224845</xdr:rowOff>
    </xdr:from>
    <xdr:to>
      <xdr:col>4</xdr:col>
      <xdr:colOff>1163732</xdr:colOff>
      <xdr:row>5</xdr:row>
      <xdr:rowOff>172890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9460" y="224845"/>
          <a:ext cx="212272" cy="19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9</xdr:row>
          <xdr:rowOff>161925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152400</xdr:rowOff>
        </xdr:from>
        <xdr:to>
          <xdr:col>2</xdr:col>
          <xdr:colOff>552450</xdr:colOff>
          <xdr:row>11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161925</xdr:rowOff>
        </xdr:from>
        <xdr:to>
          <xdr:col>2</xdr:col>
          <xdr:colOff>552450</xdr:colOff>
          <xdr:row>14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152400</xdr:rowOff>
        </xdr:from>
        <xdr:to>
          <xdr:col>2</xdr:col>
          <xdr:colOff>552450</xdr:colOff>
          <xdr:row>12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13</xdr:row>
          <xdr:rowOff>161925</xdr:rowOff>
        </xdr:from>
        <xdr:to>
          <xdr:col>2</xdr:col>
          <xdr:colOff>552450</xdr:colOff>
          <xdr:row>15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14</xdr:row>
          <xdr:rowOff>161925</xdr:rowOff>
        </xdr:from>
        <xdr:to>
          <xdr:col>2</xdr:col>
          <xdr:colOff>552450</xdr:colOff>
          <xdr:row>16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15</xdr:row>
          <xdr:rowOff>180975</xdr:rowOff>
        </xdr:from>
        <xdr:to>
          <xdr:col>2</xdr:col>
          <xdr:colOff>552450</xdr:colOff>
          <xdr:row>17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17</xdr:row>
          <xdr:rowOff>0</xdr:rowOff>
        </xdr:from>
        <xdr:to>
          <xdr:col>2</xdr:col>
          <xdr:colOff>552450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</xdr:row>
          <xdr:rowOff>104775</xdr:rowOff>
        </xdr:from>
        <xdr:to>
          <xdr:col>0</xdr:col>
          <xdr:colOff>428625</xdr:colOff>
          <xdr:row>10</xdr:row>
          <xdr:rowOff>123825</xdr:rowOff>
        </xdr:to>
        <xdr:sp macro="" textlink="">
          <xdr:nvSpPr>
            <xdr:cNvPr id="1147" name="Scroll Bar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1006"/>
  <sheetViews>
    <sheetView tabSelected="1" topLeftCell="A5" zoomScaleNormal="100" workbookViewId="0">
      <selection activeCell="K16" sqref="K16"/>
    </sheetView>
  </sheetViews>
  <sheetFormatPr defaultColWidth="9.140625" defaultRowHeight="15" x14ac:dyDescent="0.25"/>
  <cols>
    <col min="1" max="1" width="8.5703125" style="1" customWidth="1"/>
    <col min="2" max="2" width="5" style="4" customWidth="1"/>
    <col min="3" max="3" width="14.42578125" style="4" customWidth="1"/>
    <col min="4" max="5" width="17.5703125" style="1" customWidth="1"/>
    <col min="6" max="6" width="15.140625" style="15" customWidth="1"/>
    <col min="7" max="7" width="2.140625" style="1" customWidth="1"/>
    <col min="8" max="9" width="9.140625" style="1"/>
    <col min="10" max="10" width="1.42578125" style="4" customWidth="1"/>
    <col min="11" max="11" width="19.140625" style="1" customWidth="1"/>
    <col min="12" max="12" width="18.42578125" style="1" customWidth="1"/>
    <col min="13" max="13" width="33.5703125" style="1" customWidth="1"/>
    <col min="14" max="14" width="13.140625" style="1" customWidth="1"/>
    <col min="15" max="15" width="14.5703125" style="1" customWidth="1"/>
    <col min="16" max="16" width="9.140625" style="1"/>
    <col min="17" max="17" width="6" style="1" bestFit="1" customWidth="1"/>
    <col min="18" max="19" width="12.42578125" style="1" bestFit="1" customWidth="1"/>
    <col min="20" max="20" width="24.5703125" style="1" customWidth="1"/>
    <col min="21" max="21" width="31.5703125" style="1" customWidth="1"/>
    <col min="22" max="16384" width="9.140625" style="1"/>
  </cols>
  <sheetData>
    <row r="1" spans="1:22" ht="13.5" hidden="1" customHeight="1" x14ac:dyDescent="0.25">
      <c r="J1" s="4" t="str">
        <f>Data!D2</f>
        <v>First and Last</v>
      </c>
      <c r="K1" s="1" t="str">
        <f>Data!E2</f>
        <v>Company</v>
      </c>
      <c r="L1" s="1" t="str">
        <f>Data!G2</f>
        <v>City</v>
      </c>
      <c r="M1" s="1" t="str">
        <f>Data!H2</f>
        <v>County</v>
      </c>
      <c r="N1" s="1" t="str">
        <f>Data!I2</f>
        <v>State</v>
      </c>
      <c r="O1" s="1" t="str">
        <f>Data!J2</f>
        <v>ZIP</v>
      </c>
      <c r="P1" s="1" t="str">
        <f>Data!K2</f>
        <v>Phone</v>
      </c>
      <c r="Q1" s="1" t="str">
        <f>Data!L2</f>
        <v>Fax</v>
      </c>
      <c r="R1" s="1" t="str">
        <f>Data!M2</f>
        <v>Email</v>
      </c>
      <c r="S1" s="1" t="str">
        <f>Data!N2</f>
        <v>Web</v>
      </c>
      <c r="T1" s="1" t="e">
        <f>Data!#REF!</f>
        <v>#REF!</v>
      </c>
    </row>
    <row r="2" spans="1:22" hidden="1" x14ac:dyDescent="0.25">
      <c r="K2" s="7" t="str">
        <f>"Data!"&amp;K4&amp;1&amp;":"&amp;K4&amp;10000</f>
        <v>Data!D1:D10000</v>
      </c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15.75" hidden="1" customHeight="1" x14ac:dyDescent="0.25">
      <c r="K3" s="9"/>
      <c r="L3" s="9">
        <v>1</v>
      </c>
      <c r="M3" s="9">
        <v>2</v>
      </c>
      <c r="N3" s="9">
        <v>3</v>
      </c>
      <c r="O3" s="9">
        <v>4</v>
      </c>
      <c r="P3" s="9">
        <v>5</v>
      </c>
      <c r="Q3" s="7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</row>
    <row r="4" spans="1:22" ht="14.25" hidden="1" customHeight="1" x14ac:dyDescent="0.25">
      <c r="I4" s="4">
        <f ca="1">COLUMN(INDIRECT(HLOOKUP(Search!$D$9,Data!$D$2:$N$4,2,FALSE)))-1</f>
        <v>3</v>
      </c>
      <c r="J4" s="5"/>
      <c r="K4" s="9" t="str">
        <f>Data!B2</f>
        <v>D</v>
      </c>
      <c r="L4" s="9" t="str">
        <f>MID(HLOOKUP(L3,Data!D1:$Z$3,3,FALSE),2,1)</f>
        <v>E</v>
      </c>
      <c r="M4" s="9" t="str">
        <f>MID(HLOOKUP(M3,Data!E1:$Z$3,3,FALSE),2,1)</f>
        <v>F</v>
      </c>
      <c r="N4" s="9" t="str">
        <f>MID(HLOOKUP(N3,Data!F1:$Z$3,3,FALSE),2,1)</f>
        <v>G</v>
      </c>
      <c r="O4" s="9" t="str">
        <f>MID(HLOOKUP(O3,Data!G1:$Z$3,3,FALSE),2,1)</f>
        <v>H</v>
      </c>
      <c r="P4" s="9" t="str">
        <f>MID(HLOOKUP(P3,Data!H1:$Z$3,3,FALSE),2,1)</f>
        <v>I</v>
      </c>
      <c r="Q4" s="9" t="str">
        <f>MID(HLOOKUP(Q3,Data!I1:$Z$3,3,FALSE),2,1)</f>
        <v>J</v>
      </c>
      <c r="R4" s="9" t="str">
        <f>MID(HLOOKUP(R3,Data!J1:$Z$3,3,FALSE),2,1)</f>
        <v>K</v>
      </c>
      <c r="S4" s="9" t="str">
        <f>MID(HLOOKUP(S3,Data!K1:$Z$3,3,FALSE),2,1)</f>
        <v>L</v>
      </c>
      <c r="T4" s="9" t="str">
        <f>MID(HLOOKUP(T3,Data!L1:$Z$3,3,FALSE),2,1)</f>
        <v>M</v>
      </c>
      <c r="U4" s="9" t="str">
        <f>MID(HLOOKUP(U3,Data!M1:$Z$3,3,FALSE),2,1)</f>
        <v>N</v>
      </c>
      <c r="V4" s="9" t="str">
        <f>MID(HLOOKUP(V3,Data!N1:$Z$3,3,FALSE),2,1)</f>
        <v>O</v>
      </c>
    </row>
    <row r="5" spans="1:22" s="7" customFormat="1" ht="18.75" x14ac:dyDescent="0.3">
      <c r="C5" s="4"/>
      <c r="D5" s="1"/>
      <c r="E5" s="1"/>
      <c r="F5" s="15"/>
      <c r="G5" s="18"/>
      <c r="H5" s="1"/>
    </row>
    <row r="6" spans="1:22" s="7" customFormat="1" x14ac:dyDescent="0.25">
      <c r="B6" s="12">
        <v>0</v>
      </c>
      <c r="C6" s="7" t="str">
        <f>B7&amp;"% Weight"</f>
        <v>100% Weight</v>
      </c>
      <c r="D6" s="22" t="s">
        <v>7772</v>
      </c>
      <c r="E6" s="23"/>
      <c r="F6" s="15"/>
      <c r="G6" s="14"/>
      <c r="H6" s="1"/>
    </row>
    <row r="7" spans="1:22" s="7" customFormat="1" x14ac:dyDescent="0.25">
      <c r="B7" s="12">
        <f>100-B6</f>
        <v>100</v>
      </c>
      <c r="C7" s="7" t="str">
        <f>B6&amp;"% Weight"</f>
        <v>0% Weight</v>
      </c>
      <c r="D7" s="19" t="s">
        <v>7770</v>
      </c>
      <c r="E7" s="20"/>
      <c r="F7" s="15"/>
      <c r="G7" s="14"/>
      <c r="H7" s="1"/>
    </row>
    <row r="8" spans="1:22" s="7" customFormat="1" x14ac:dyDescent="0.25">
      <c r="B8" s="4"/>
      <c r="F8" s="16"/>
      <c r="G8" s="14"/>
      <c r="H8" s="1"/>
    </row>
    <row r="9" spans="1:22" s="7" customFormat="1" ht="15.75" x14ac:dyDescent="0.25">
      <c r="B9" s="4"/>
      <c r="C9" s="4"/>
      <c r="D9" s="24" t="s">
        <v>7748</v>
      </c>
      <c r="E9" s="25"/>
      <c r="F9" s="15"/>
      <c r="G9" s="14"/>
      <c r="H9" s="1"/>
      <c r="I9" s="4"/>
      <c r="K9" s="6" t="str">
        <f ca="1">IF(K10="","", D9)</f>
        <v>First and Last</v>
      </c>
      <c r="L9" s="8" t="str">
        <f ca="1">IF(K9="","", HLOOKUP(L3,Data!D1:$N$3,2,FALSE))</f>
        <v>Company</v>
      </c>
      <c r="M9" s="8" t="str">
        <f ca="1">IF(L9="","", HLOOKUP(M3,Data!E1:$N$3,2,FALSE))</f>
        <v>Address</v>
      </c>
      <c r="N9" s="8" t="str">
        <f ca="1">IF(M9="","", HLOOKUP(N3,Data!F1:$N$3,2,FALSE))</f>
        <v>City</v>
      </c>
      <c r="O9" s="8" t="str">
        <f ca="1">IF(N9="","", HLOOKUP(O3,Data!G1:$N$3,2,FALSE))</f>
        <v>County</v>
      </c>
      <c r="P9" s="8" t="str">
        <f ca="1">IF(O9="","", HLOOKUP(P3,Data!H1:$N$3,2,FALSE))</f>
        <v>State</v>
      </c>
      <c r="Q9" s="8" t="str">
        <f ca="1">IF(P9="","", HLOOKUP(Q3,Data!I1:$N$3,2,FALSE))</f>
        <v>ZIP</v>
      </c>
      <c r="R9" s="8" t="str">
        <f ca="1">IF(Q9="","", HLOOKUP(R3,Data!J1:$N$3,2,FALSE))</f>
        <v>Phone</v>
      </c>
      <c r="S9" s="8" t="str">
        <f ca="1">IF(R9="","", HLOOKUP(S3,Data!K1:$N$3,2,FALSE))</f>
        <v>Fax</v>
      </c>
      <c r="T9" s="8" t="str">
        <f ca="1">IF(S9="","", HLOOKUP(T3,Data!L1:$N$3,2,FALSE))</f>
        <v>Email</v>
      </c>
      <c r="U9" s="8" t="str">
        <f ca="1">IF(T9="","", HLOOKUP(U3,Data!M1:$N$3,2,FALSE))</f>
        <v>Web</v>
      </c>
      <c r="V9" s="8" t="str">
        <f ca="1">IF(U9="","", HLOOKUP(V3,Data!N1:$Z$3,2,FALSE))</f>
        <v>Estimated Revenue</v>
      </c>
    </row>
    <row r="10" spans="1:22" s="7" customFormat="1" x14ac:dyDescent="0.25">
      <c r="B10" s="4"/>
      <c r="C10" s="4"/>
      <c r="D10" s="1"/>
      <c r="E10" s="1"/>
      <c r="F10" s="15"/>
      <c r="G10" s="14"/>
      <c r="H10" s="1"/>
      <c r="I10" s="4">
        <f t="shared" ref="I10:I22" ca="1" si="0">IF(K10="","", MATCH(K10,INDIRECT($K$2),0))</f>
        <v>996</v>
      </c>
      <c r="J10" s="7">
        <v>1</v>
      </c>
      <c r="K10" s="7" t="str">
        <f ca="1">IFERROR(VLOOKUP(J10,B:D,3,FALSE),"")</f>
        <v>Aaron Kieke</v>
      </c>
      <c r="L10" s="7" t="str">
        <f t="shared" ref="L10:L19" ca="1" si="1">IFERROR(INDIRECT("Data!"&amp;L$4&amp;$I10),"")</f>
        <v>Firehock, Gregory R Esq</v>
      </c>
      <c r="M10" s="7" t="str">
        <f t="shared" ref="M10:V15" ca="1" si="2">IFERROR(OFFSET(INDIRECT("Data!"&amp;$K$4&amp;$I10),,COLUMN(INDIRECT(M$4&amp;1))-COLUMN(INDIRECT($K$4&amp;1))),"")</f>
        <v>4468 Columbia Rd</v>
      </c>
      <c r="N10" s="7" t="str">
        <f t="shared" ca="1" si="2"/>
        <v>Augusta</v>
      </c>
      <c r="O10" s="7" t="str">
        <f t="shared" ca="1" si="2"/>
        <v>Columbia</v>
      </c>
      <c r="P10" s="7" t="str">
        <f t="shared" ca="1" si="2"/>
        <v>GA</v>
      </c>
      <c r="Q10" s="7">
        <f t="shared" ca="1" si="2"/>
        <v>30907</v>
      </c>
      <c r="R10" s="7" t="str">
        <f t="shared" ca="1" si="2"/>
        <v>706-860-6123</v>
      </c>
      <c r="S10" s="7" t="str">
        <f t="shared" ca="1" si="2"/>
        <v>706-860-6122</v>
      </c>
      <c r="T10" s="7" t="str">
        <f t="shared" ca="1" si="2"/>
        <v>aaron@kieke.com</v>
      </c>
      <c r="U10" s="7" t="str">
        <f t="shared" ca="1" si="2"/>
        <v>http://www.aaronkieke.com</v>
      </c>
      <c r="V10" s="7">
        <f t="shared" ca="1" si="2"/>
        <v>225500</v>
      </c>
    </row>
    <row r="11" spans="1:22" s="7" customFormat="1" x14ac:dyDescent="0.25">
      <c r="A11" s="4" t="b">
        <v>1</v>
      </c>
      <c r="B11" s="4">
        <f>IF(A11=TRUE, MAX($B$10:B10)+1, "")</f>
        <v>1</v>
      </c>
      <c r="C11" s="4">
        <v>1</v>
      </c>
      <c r="D11" s="21" t="str">
        <f ca="1">IFERROR(VLOOKUP(C11,Data!A:AB,20,FALSE),"")</f>
        <v>Aaron Kieke</v>
      </c>
      <c r="E11" s="21"/>
      <c r="F11" s="17">
        <f ca="1">IFERROR(VLOOKUP(C11,Data!A:AB,21,FALSE),"")</f>
        <v>225500</v>
      </c>
      <c r="G11" s="14"/>
      <c r="H11" s="1"/>
      <c r="I11" s="4" t="str">
        <f t="shared" ca="1" si="0"/>
        <v/>
      </c>
      <c r="J11" s="7">
        <v>2</v>
      </c>
      <c r="K11" s="7" t="str">
        <f>IFERROR(VLOOKUP(J11,B:D,3,FALSE),"")</f>
        <v/>
      </c>
      <c r="L11" s="7" t="str">
        <f t="shared" ca="1" si="1"/>
        <v/>
      </c>
      <c r="M11" s="7" t="str">
        <f t="shared" ca="1" si="2"/>
        <v/>
      </c>
      <c r="N11" s="7" t="str">
        <f t="shared" ca="1" si="2"/>
        <v/>
      </c>
      <c r="O11" s="7" t="str">
        <f t="shared" ca="1" si="2"/>
        <v/>
      </c>
      <c r="P11" s="7" t="str">
        <f t="shared" ca="1" si="2"/>
        <v/>
      </c>
      <c r="Q11" s="7" t="str">
        <f t="shared" ca="1" si="2"/>
        <v/>
      </c>
      <c r="R11" s="7" t="str">
        <f t="shared" ca="1" si="2"/>
        <v/>
      </c>
      <c r="S11" s="7" t="str">
        <f t="shared" ca="1" si="2"/>
        <v/>
      </c>
      <c r="T11" s="7" t="str">
        <f t="shared" ca="1" si="2"/>
        <v/>
      </c>
      <c r="U11" s="7" t="str">
        <f t="shared" ca="1" si="2"/>
        <v/>
      </c>
      <c r="V11" s="7" t="str">
        <f t="shared" ca="1" si="2"/>
        <v/>
      </c>
    </row>
    <row r="12" spans="1:22" s="7" customFormat="1" x14ac:dyDescent="0.25">
      <c r="A12" s="4" t="b">
        <v>0</v>
      </c>
      <c r="B12" s="4" t="str">
        <f>IF(A12=TRUE, MAX($B$10:B11)+1, "")</f>
        <v/>
      </c>
      <c r="C12" s="4">
        <v>2</v>
      </c>
      <c r="D12" s="21" t="str">
        <f ca="1">IFERROR(VLOOKUP(C12,Data!A:AB,20,FALSE),"")</f>
        <v>Abdul Begum</v>
      </c>
      <c r="E12" s="21"/>
      <c r="F12" s="17">
        <f ca="1">IFERROR(VLOOKUP(C12,Data!A:AB,21,FALSE),"")</f>
        <v>823500</v>
      </c>
      <c r="G12" s="14"/>
      <c r="H12" s="1"/>
      <c r="I12" s="4" t="str">
        <f t="shared" ca="1" si="0"/>
        <v/>
      </c>
      <c r="J12" s="7">
        <v>3</v>
      </c>
      <c r="K12" s="7" t="str">
        <f t="shared" ref="K12:K19" si="3">IFERROR(VLOOKUP(J12,B:D,3,FALSE),"")</f>
        <v/>
      </c>
      <c r="L12" s="7" t="str">
        <f t="shared" ca="1" si="1"/>
        <v/>
      </c>
      <c r="M12" s="7" t="str">
        <f t="shared" ca="1" si="2"/>
        <v/>
      </c>
      <c r="N12" s="7" t="str">
        <f t="shared" ca="1" si="2"/>
        <v/>
      </c>
      <c r="O12" s="7" t="str">
        <f t="shared" ca="1" si="2"/>
        <v/>
      </c>
      <c r="P12" s="7" t="str">
        <f t="shared" ca="1" si="2"/>
        <v/>
      </c>
      <c r="Q12" s="7" t="str">
        <f t="shared" ca="1" si="2"/>
        <v/>
      </c>
      <c r="R12" s="7" t="str">
        <f t="shared" ca="1" si="2"/>
        <v/>
      </c>
      <c r="S12" s="7" t="str">
        <f t="shared" ca="1" si="2"/>
        <v/>
      </c>
      <c r="T12" s="7" t="str">
        <f t="shared" ca="1" si="2"/>
        <v/>
      </c>
      <c r="U12" s="7" t="str">
        <f t="shared" ca="1" si="2"/>
        <v/>
      </c>
      <c r="V12" s="7" t="str">
        <f t="shared" ca="1" si="2"/>
        <v/>
      </c>
    </row>
    <row r="13" spans="1:22" s="7" customFormat="1" x14ac:dyDescent="0.25">
      <c r="A13" s="4" t="b">
        <v>0</v>
      </c>
      <c r="B13" s="4" t="str">
        <f>IF(A13=TRUE, MAX($B$10:B12)+1, "")</f>
        <v/>
      </c>
      <c r="C13" s="4">
        <v>3</v>
      </c>
      <c r="D13" s="21" t="str">
        <f ca="1">IFERROR(VLOOKUP(C13,Data!A:AB,20,FALSE),"")</f>
        <v>Abraham Gumphrey</v>
      </c>
      <c r="E13" s="21"/>
      <c r="F13" s="17">
        <f ca="1">IFERROR(VLOOKUP(C13,Data!A:AB,21,FALSE),"")</f>
        <v>663500</v>
      </c>
      <c r="G13" s="14"/>
      <c r="H13" s="1"/>
      <c r="I13" s="4" t="str">
        <f t="shared" ca="1" si="0"/>
        <v/>
      </c>
      <c r="J13" s="7">
        <v>4</v>
      </c>
      <c r="K13" s="7" t="str">
        <f t="shared" si="3"/>
        <v/>
      </c>
      <c r="L13" s="7" t="str">
        <f t="shared" ca="1" si="1"/>
        <v/>
      </c>
      <c r="M13" s="7" t="str">
        <f t="shared" ca="1" si="2"/>
        <v/>
      </c>
      <c r="N13" s="7" t="str">
        <f t="shared" ca="1" si="2"/>
        <v/>
      </c>
      <c r="O13" s="7" t="str">
        <f t="shared" ca="1" si="2"/>
        <v/>
      </c>
      <c r="P13" s="7" t="str">
        <f t="shared" ca="1" si="2"/>
        <v/>
      </c>
      <c r="Q13" s="7" t="str">
        <f t="shared" ca="1" si="2"/>
        <v/>
      </c>
      <c r="R13" s="7" t="str">
        <f t="shared" ca="1" si="2"/>
        <v/>
      </c>
      <c r="S13" s="7" t="str">
        <f t="shared" ca="1" si="2"/>
        <v/>
      </c>
      <c r="T13" s="7" t="str">
        <f t="shared" ca="1" si="2"/>
        <v/>
      </c>
      <c r="U13" s="7" t="str">
        <f t="shared" ca="1" si="2"/>
        <v/>
      </c>
      <c r="V13" s="7" t="str">
        <f t="shared" ca="1" si="2"/>
        <v/>
      </c>
    </row>
    <row r="14" spans="1:22" s="7" customFormat="1" x14ac:dyDescent="0.25">
      <c r="A14" s="4" t="b">
        <v>0</v>
      </c>
      <c r="B14" s="4" t="str">
        <f>IF(A14=TRUE, MAX($B$10:B13)+1, "")</f>
        <v/>
      </c>
      <c r="C14" s="4">
        <v>4</v>
      </c>
      <c r="D14" s="21" t="str">
        <f ca="1">IFERROR(VLOOKUP(C14,Data!A:AB,20,FALSE),"")</f>
        <v>Abram Schoemaker</v>
      </c>
      <c r="E14" s="21"/>
      <c r="F14" s="17">
        <f ca="1">IFERROR(VLOOKUP(C14,Data!A:AB,21,FALSE),"")</f>
        <v>494600</v>
      </c>
      <c r="G14" s="14"/>
      <c r="H14" s="1"/>
      <c r="I14" s="4" t="str">
        <f t="shared" ca="1" si="0"/>
        <v/>
      </c>
      <c r="J14" s="7">
        <v>5</v>
      </c>
      <c r="K14" s="7" t="str">
        <f t="shared" si="3"/>
        <v/>
      </c>
      <c r="L14" s="7" t="str">
        <f t="shared" ca="1" si="1"/>
        <v/>
      </c>
      <c r="M14" s="7" t="str">
        <f t="shared" ca="1" si="2"/>
        <v/>
      </c>
      <c r="N14" s="7" t="str">
        <f t="shared" ca="1" si="2"/>
        <v/>
      </c>
      <c r="O14" s="7" t="str">
        <f t="shared" ca="1" si="2"/>
        <v/>
      </c>
      <c r="P14" s="7" t="str">
        <f t="shared" ca="1" si="2"/>
        <v/>
      </c>
      <c r="Q14" s="7" t="str">
        <f t="shared" ca="1" si="2"/>
        <v/>
      </c>
      <c r="R14" s="7" t="str">
        <f t="shared" ca="1" si="2"/>
        <v/>
      </c>
      <c r="S14" s="7" t="str">
        <f t="shared" ca="1" si="2"/>
        <v/>
      </c>
      <c r="T14" s="7" t="str">
        <f t="shared" ca="1" si="2"/>
        <v/>
      </c>
      <c r="U14" s="7" t="str">
        <f t="shared" ca="1" si="2"/>
        <v/>
      </c>
      <c r="V14" s="7" t="str">
        <f t="shared" ca="1" si="2"/>
        <v/>
      </c>
    </row>
    <row r="15" spans="1:22" s="7" customFormat="1" x14ac:dyDescent="0.25">
      <c r="A15" s="4" t="b">
        <v>0</v>
      </c>
      <c r="B15" s="4" t="str">
        <f>IF(A15=TRUE, MAX($B$10:B14)+1, "")</f>
        <v/>
      </c>
      <c r="C15" s="4">
        <v>5</v>
      </c>
      <c r="D15" s="21" t="str">
        <f ca="1">IFERROR(VLOOKUP(C15,Data!A:AB,20,FALSE),"")</f>
        <v>Ada Tschache</v>
      </c>
      <c r="E15" s="21"/>
      <c r="F15" s="17">
        <f ca="1">IFERROR(VLOOKUP(C15,Data!A:AB,21,FALSE),"")</f>
        <v>493000</v>
      </c>
      <c r="G15" s="14"/>
      <c r="H15" s="1"/>
      <c r="I15" s="4" t="str">
        <f t="shared" ca="1" si="0"/>
        <v/>
      </c>
      <c r="J15" s="7">
        <v>6</v>
      </c>
      <c r="K15" s="7" t="str">
        <f t="shared" si="3"/>
        <v/>
      </c>
      <c r="L15" s="7" t="str">
        <f t="shared" ca="1" si="1"/>
        <v/>
      </c>
      <c r="M15" s="7" t="str">
        <f t="shared" ca="1" si="2"/>
        <v/>
      </c>
      <c r="N15" s="7" t="str">
        <f t="shared" ca="1" si="2"/>
        <v/>
      </c>
      <c r="O15" s="7" t="str">
        <f t="shared" ca="1" si="2"/>
        <v/>
      </c>
      <c r="P15" s="7" t="str">
        <f t="shared" ca="1" si="2"/>
        <v/>
      </c>
      <c r="Q15" s="7" t="str">
        <f t="shared" ca="1" si="2"/>
        <v/>
      </c>
      <c r="R15" s="7" t="str">
        <f t="shared" ca="1" si="2"/>
        <v/>
      </c>
      <c r="S15" s="7" t="str">
        <f t="shared" ca="1" si="2"/>
        <v/>
      </c>
      <c r="T15" s="7" t="str">
        <f t="shared" ca="1" si="2"/>
        <v/>
      </c>
      <c r="U15" s="7" t="str">
        <f t="shared" ca="1" si="2"/>
        <v/>
      </c>
      <c r="V15" s="7" t="str">
        <f t="shared" ca="1" si="2"/>
        <v/>
      </c>
    </row>
    <row r="16" spans="1:22" s="7" customFormat="1" x14ac:dyDescent="0.25">
      <c r="A16" s="4" t="b">
        <v>0</v>
      </c>
      <c r="B16" s="4" t="str">
        <f>IF(A16=TRUE, MAX($B$10:B15)+1, "")</f>
        <v/>
      </c>
      <c r="C16" s="4">
        <v>6</v>
      </c>
      <c r="D16" s="21" t="str">
        <f ca="1">IFERROR(VLOOKUP(C16,Data!A:AB,20,FALSE),"")</f>
        <v>Adam Hottel</v>
      </c>
      <c r="E16" s="21"/>
      <c r="F16" s="17">
        <f ca="1">IFERROR(VLOOKUP(C16,Data!A:AB,21,FALSE),"")</f>
        <v>948400</v>
      </c>
      <c r="G16" s="14"/>
      <c r="H16" s="1"/>
      <c r="I16" s="4" t="str">
        <f t="shared" ca="1" si="0"/>
        <v/>
      </c>
      <c r="J16" s="7">
        <v>7</v>
      </c>
      <c r="K16" s="7" t="str">
        <f t="shared" si="3"/>
        <v/>
      </c>
      <c r="L16" s="7" t="str">
        <f t="shared" ca="1" si="1"/>
        <v/>
      </c>
      <c r="M16" s="7" t="str">
        <f t="shared" ref="M16:U19" ca="1" si="4">IFERROR(OFFSET(INDIRECT("Data!"&amp;$K$4&amp;$I16),,COLUMN(INDIRECT(M$4&amp;1))-COLUMN(INDIRECT($K$4&amp;1))),"")</f>
        <v/>
      </c>
      <c r="N16" s="7" t="str">
        <f t="shared" ca="1" si="4"/>
        <v/>
      </c>
      <c r="O16" s="7" t="str">
        <f t="shared" ca="1" si="4"/>
        <v/>
      </c>
      <c r="P16" s="7" t="str">
        <f t="shared" ca="1" si="4"/>
        <v/>
      </c>
      <c r="Q16" s="7" t="str">
        <f t="shared" ca="1" si="4"/>
        <v/>
      </c>
      <c r="R16" s="7" t="str">
        <f t="shared" ca="1" si="4"/>
        <v/>
      </c>
      <c r="S16" s="7" t="str">
        <f t="shared" ca="1" si="4"/>
        <v/>
      </c>
      <c r="T16" s="7" t="str">
        <f t="shared" ca="1" si="4"/>
        <v/>
      </c>
      <c r="U16" s="7" t="str">
        <f t="shared" ca="1" si="4"/>
        <v/>
      </c>
    </row>
    <row r="17" spans="1:21" s="7" customFormat="1" x14ac:dyDescent="0.25">
      <c r="A17" s="4" t="b">
        <v>0</v>
      </c>
      <c r="B17" s="4" t="str">
        <f>IF(A17=TRUE, MAX($B$10:B16)+1, "")</f>
        <v/>
      </c>
      <c r="C17" s="4">
        <v>7</v>
      </c>
      <c r="D17" s="21" t="str">
        <f ca="1">IFERROR(VLOOKUP(C17,Data!A:AB,20,FALSE),"")</f>
        <v>Adan Debenedetto</v>
      </c>
      <c r="E17" s="21"/>
      <c r="F17" s="17">
        <f ca="1">IFERROR(VLOOKUP(C17,Data!A:AB,21,FALSE),"")</f>
        <v>656700</v>
      </c>
      <c r="G17" s="14"/>
      <c r="H17" s="1"/>
      <c r="I17" s="4" t="str">
        <f t="shared" ca="1" si="0"/>
        <v/>
      </c>
      <c r="J17" s="7">
        <v>8</v>
      </c>
      <c r="K17" s="7" t="str">
        <f t="shared" si="3"/>
        <v/>
      </c>
      <c r="L17" s="7" t="str">
        <f t="shared" ca="1" si="1"/>
        <v/>
      </c>
      <c r="M17" s="7" t="str">
        <f t="shared" ca="1" si="4"/>
        <v/>
      </c>
      <c r="N17" s="7" t="str">
        <f t="shared" ca="1" si="4"/>
        <v/>
      </c>
      <c r="O17" s="7" t="str">
        <f t="shared" ca="1" si="4"/>
        <v/>
      </c>
      <c r="P17" s="7" t="str">
        <f t="shared" ca="1" si="4"/>
        <v/>
      </c>
      <c r="Q17" s="7" t="str">
        <f t="shared" ca="1" si="4"/>
        <v/>
      </c>
      <c r="R17" s="7" t="str">
        <f t="shared" ca="1" si="4"/>
        <v/>
      </c>
      <c r="S17" s="7" t="str">
        <f t="shared" ca="1" si="4"/>
        <v/>
      </c>
      <c r="T17" s="7" t="str">
        <f t="shared" ca="1" si="4"/>
        <v/>
      </c>
      <c r="U17" s="7" t="str">
        <f t="shared" ca="1" si="4"/>
        <v/>
      </c>
    </row>
    <row r="18" spans="1:21" x14ac:dyDescent="0.25">
      <c r="A18" s="4" t="b">
        <v>0</v>
      </c>
      <c r="B18" s="4" t="str">
        <f>IF(A18=TRUE, MAX($B$10:B17)+1, "")</f>
        <v/>
      </c>
      <c r="C18" s="4">
        <v>8</v>
      </c>
      <c r="D18" s="21" t="str">
        <f ca="1">IFERROR(VLOOKUP(C18,Data!A:AB,20,FALSE),"")</f>
        <v>Adela Ellison</v>
      </c>
      <c r="E18" s="21"/>
      <c r="F18" s="17">
        <f ca="1">IFERROR(VLOOKUP(C18,Data!A:AB,21,FALSE),"")</f>
        <v>408700</v>
      </c>
      <c r="G18" s="14"/>
      <c r="I18" s="4" t="str">
        <f t="shared" ca="1" si="0"/>
        <v/>
      </c>
      <c r="J18" s="4">
        <v>9</v>
      </c>
      <c r="K18" s="7" t="str">
        <f t="shared" si="3"/>
        <v/>
      </c>
      <c r="L18" s="7" t="str">
        <f t="shared" ca="1" si="1"/>
        <v/>
      </c>
      <c r="M18" s="7" t="str">
        <f t="shared" ca="1" si="4"/>
        <v/>
      </c>
      <c r="N18" s="7" t="str">
        <f t="shared" ca="1" si="4"/>
        <v/>
      </c>
      <c r="O18" s="7" t="str">
        <f t="shared" ca="1" si="4"/>
        <v/>
      </c>
      <c r="P18" s="7" t="str">
        <f t="shared" ca="1" si="4"/>
        <v/>
      </c>
      <c r="Q18" s="7" t="str">
        <f t="shared" ca="1" si="4"/>
        <v/>
      </c>
      <c r="R18" s="7" t="str">
        <f t="shared" ca="1" si="4"/>
        <v/>
      </c>
      <c r="S18" s="7" t="str">
        <f t="shared" ca="1" si="4"/>
        <v/>
      </c>
      <c r="T18" s="7" t="str">
        <f t="shared" ca="1" si="4"/>
        <v/>
      </c>
      <c r="U18" s="7" t="str">
        <f t="shared" ca="1" si="4"/>
        <v/>
      </c>
    </row>
    <row r="19" spans="1:21" x14ac:dyDescent="0.25">
      <c r="A19" s="4"/>
      <c r="B19" s="4" t="str">
        <f>IF(A19=TRUE, MAX($B$10:B18)+1, "")</f>
        <v/>
      </c>
      <c r="C19" s="4">
        <v>9</v>
      </c>
      <c r="D19" s="21" t="str">
        <f ca="1">IFERROR(VLOOKUP(C19,Data!A:AB,20,FALSE),"")</f>
        <v>Adele Zasso</v>
      </c>
      <c r="E19" s="21"/>
      <c r="F19" s="17">
        <f ca="1">IFERROR(VLOOKUP(C19,Data!A:AB,21,FALSE),"")</f>
        <v>438300</v>
      </c>
      <c r="I19" s="4" t="str">
        <f t="shared" ca="1" si="0"/>
        <v/>
      </c>
      <c r="J19" s="4">
        <v>10</v>
      </c>
      <c r="K19" s="7" t="str">
        <f t="shared" si="3"/>
        <v/>
      </c>
      <c r="L19" s="7" t="str">
        <f t="shared" ca="1" si="1"/>
        <v/>
      </c>
      <c r="M19" s="7" t="str">
        <f t="shared" ca="1" si="4"/>
        <v/>
      </c>
      <c r="N19" s="7" t="str">
        <f t="shared" ca="1" si="4"/>
        <v/>
      </c>
      <c r="O19" s="7" t="str">
        <f t="shared" ca="1" si="4"/>
        <v/>
      </c>
      <c r="P19" s="7" t="str">
        <f t="shared" ca="1" si="4"/>
        <v/>
      </c>
      <c r="Q19" s="7" t="str">
        <f t="shared" ca="1" si="4"/>
        <v/>
      </c>
      <c r="R19" s="7" t="str">
        <f t="shared" ca="1" si="4"/>
        <v/>
      </c>
      <c r="S19" s="7" t="str">
        <f t="shared" ca="1" si="4"/>
        <v/>
      </c>
      <c r="T19" s="7" t="str">
        <f t="shared" ca="1" si="4"/>
        <v/>
      </c>
      <c r="U19" s="7" t="str">
        <f t="shared" ca="1" si="4"/>
        <v/>
      </c>
    </row>
    <row r="20" spans="1:21" x14ac:dyDescent="0.25">
      <c r="A20" s="4"/>
      <c r="B20" s="4" t="str">
        <f>IF(A20=TRUE, MAX($B$10:B19)+1, "")</f>
        <v/>
      </c>
      <c r="C20" s="4">
        <v>10</v>
      </c>
      <c r="D20" s="21" t="str">
        <f ca="1">IFERROR(VLOOKUP(C20,Data!A:AB,20,FALSE),"")</f>
        <v>Adeline Kilimnik</v>
      </c>
      <c r="E20" s="21"/>
      <c r="F20" s="17">
        <f ca="1">IFERROR(VLOOKUP(C20,Data!A:AB,21,FALSE),"")</f>
        <v>252600</v>
      </c>
      <c r="I20" s="4" t="str">
        <f t="shared" ca="1" si="0"/>
        <v/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C21" s="4">
        <v>11</v>
      </c>
      <c r="D21" s="21" t="str">
        <f ca="1">IFERROR(VLOOKUP(C21,Data!A:AB,20,FALSE),"")</f>
        <v>Adolfo Calise</v>
      </c>
      <c r="E21" s="21"/>
      <c r="F21" s="17">
        <f ca="1">IFERROR(VLOOKUP(C21,Data!A:AB,21,FALSE),"")</f>
        <v>77000</v>
      </c>
      <c r="I21" s="4" t="str">
        <f t="shared" ca="1" si="0"/>
        <v/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C22" s="4">
        <v>12</v>
      </c>
      <c r="D22" s="21" t="str">
        <f ca="1">IFERROR(VLOOKUP(C22,Data!A:AB,20,FALSE),"")</f>
        <v>Adrian Stick</v>
      </c>
      <c r="E22" s="21"/>
      <c r="F22" s="17">
        <f ca="1">IFERROR(VLOOKUP(C22,Data!A:AB,21,FALSE),"")</f>
        <v>783900</v>
      </c>
      <c r="I22" s="4" t="str">
        <f t="shared" ca="1" si="0"/>
        <v/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C23" s="4">
        <v>13</v>
      </c>
      <c r="D23" s="21" t="str">
        <f ca="1">IFERROR(VLOOKUP(C23,Data!A:AB,20,FALSE),"")</f>
        <v>Agnes Manners</v>
      </c>
      <c r="E23" s="21"/>
      <c r="F23" s="17">
        <f ca="1">IFERROR(VLOOKUP(C23,Data!A:AB,21,FALSE),"")</f>
        <v>271600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C24" s="4">
        <v>14</v>
      </c>
      <c r="D24" s="21" t="str">
        <f ca="1">IFERROR(VLOOKUP(C24,Data!A:AB,20,FALSE),"")</f>
        <v>Agustin Rief</v>
      </c>
      <c r="E24" s="21"/>
      <c r="F24" s="17">
        <f ca="1">IFERROR(VLOOKUP(C24,Data!A:AB,21,FALSE),"")</f>
        <v>992500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C25" s="4">
        <v>15</v>
      </c>
      <c r="D25" s="21" t="str">
        <f ca="1">IFERROR(VLOOKUP(C25,Data!A:AB,20,FALSE),"")</f>
        <v>Agustin Slothower</v>
      </c>
      <c r="E25" s="21"/>
      <c r="F25" s="17">
        <f ca="1">IFERROR(VLOOKUP(C25,Data!A:AB,21,FALSE),"")</f>
        <v>405600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C26" s="4">
        <v>16</v>
      </c>
      <c r="D26" s="21" t="str">
        <f ca="1">IFERROR(VLOOKUP(C26,Data!A:AB,20,FALSE),"")</f>
        <v>Alan Ulmen</v>
      </c>
      <c r="E26" s="21"/>
      <c r="F26" s="17">
        <f ca="1">IFERROR(VLOOKUP(C26,Data!A:AB,21,FALSE),"")</f>
        <v>20000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C27" s="4">
        <v>17</v>
      </c>
      <c r="D27" s="21" t="str">
        <f ca="1">IFERROR(VLOOKUP(C27,Data!A:AB,20,FALSE),"")</f>
        <v>Albert Reuter</v>
      </c>
      <c r="E27" s="21"/>
      <c r="F27" s="17">
        <f ca="1">IFERROR(VLOOKUP(C27,Data!A:AB,21,FALSE),"")</f>
        <v>844200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C28" s="4">
        <v>18</v>
      </c>
      <c r="D28" s="21" t="str">
        <f ca="1">IFERROR(VLOOKUP(C28,Data!A:AB,20,FALSE),"")</f>
        <v>Alecia Krance</v>
      </c>
      <c r="E28" s="21"/>
      <c r="F28" s="17">
        <f ca="1">IFERROR(VLOOKUP(C28,Data!A:AB,21,FALSE),"")</f>
        <v>263000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C29" s="4">
        <v>19</v>
      </c>
      <c r="D29" s="21" t="str">
        <f ca="1">IFERROR(VLOOKUP(C29,Data!A:AB,20,FALSE),"")</f>
        <v>Alene Dienst</v>
      </c>
      <c r="E29" s="21"/>
      <c r="F29" s="17">
        <f ca="1">IFERROR(VLOOKUP(C29,Data!A:AB,21,FALSE),"")</f>
        <v>770300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C30" s="4">
        <v>20</v>
      </c>
      <c r="D30" s="21" t="str">
        <f ca="1">IFERROR(VLOOKUP(C30,Data!A:AB,20,FALSE),"")</f>
        <v>Alexander Widen</v>
      </c>
      <c r="E30" s="21"/>
      <c r="F30" s="17">
        <f ca="1">IFERROR(VLOOKUP(C30,Data!A:AB,21,FALSE),"")</f>
        <v>880300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C31" s="4">
        <v>21</v>
      </c>
      <c r="D31" s="21" t="str">
        <f ca="1">IFERROR(VLOOKUP(C31,Data!A:AB,20,FALSE),"")</f>
        <v>Alexandra Ayuso</v>
      </c>
      <c r="E31" s="21"/>
      <c r="F31" s="17">
        <f ca="1">IFERROR(VLOOKUP(C31,Data!A:AB,21,FALSE),"")</f>
        <v>971900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C32" s="4">
        <v>22</v>
      </c>
      <c r="D32" s="21" t="str">
        <f ca="1">IFERROR(VLOOKUP(C32,Data!A:AB,20,FALSE),"")</f>
        <v>Alfonso Canerday</v>
      </c>
      <c r="E32" s="21"/>
      <c r="F32" s="17">
        <f ca="1">IFERROR(VLOOKUP(C32,Data!A:AB,21,FALSE),"")</f>
        <v>958400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3:21" x14ac:dyDescent="0.25">
      <c r="C33" s="4">
        <v>23</v>
      </c>
      <c r="D33" s="21" t="str">
        <f ca="1">IFERROR(VLOOKUP(C33,Data!A:AB,20,FALSE),"")</f>
        <v>Alfonzo Eisermann</v>
      </c>
      <c r="E33" s="21"/>
      <c r="F33" s="17">
        <f ca="1">IFERROR(VLOOKUP(C33,Data!A:AB,21,FALSE),"")</f>
        <v>132200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3:21" x14ac:dyDescent="0.25">
      <c r="C34" s="4">
        <v>24</v>
      </c>
      <c r="D34" s="21" t="str">
        <f ca="1">IFERROR(VLOOKUP(C34,Data!A:AB,20,FALSE),"")</f>
        <v>Alfred Fines</v>
      </c>
      <c r="E34" s="21"/>
      <c r="F34" s="17">
        <f ca="1">IFERROR(VLOOKUP(C34,Data!A:AB,21,FALSE),"")</f>
        <v>918100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3:21" x14ac:dyDescent="0.25">
      <c r="C35" s="4">
        <v>25</v>
      </c>
      <c r="D35" s="21" t="str">
        <f ca="1">IFERROR(VLOOKUP(C35,Data!A:AB,20,FALSE),"")</f>
        <v>Alfreda Hennies</v>
      </c>
      <c r="E35" s="21"/>
      <c r="F35" s="17">
        <f ca="1">IFERROR(VLOOKUP(C35,Data!A:AB,21,FALSE),"")</f>
        <v>663700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3:21" x14ac:dyDescent="0.25">
      <c r="C36" s="4">
        <v>26</v>
      </c>
      <c r="D36" s="21" t="str">
        <f ca="1">IFERROR(VLOOKUP(C36,Data!A:AB,20,FALSE),"")</f>
        <v>Alfredo Felman</v>
      </c>
      <c r="E36" s="21"/>
      <c r="F36" s="17">
        <f ca="1">IFERROR(VLOOKUP(C36,Data!A:AB,21,FALSE),"")</f>
        <v>654200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3:21" x14ac:dyDescent="0.25">
      <c r="C37" s="4">
        <v>27</v>
      </c>
      <c r="D37" s="21" t="str">
        <f ca="1">IFERROR(VLOOKUP(C37,Data!A:AB,20,FALSE),"")</f>
        <v>Aline Norgard</v>
      </c>
      <c r="E37" s="21"/>
      <c r="F37" s="17">
        <f ca="1">IFERROR(VLOOKUP(C37,Data!A:AB,21,FALSE),"")</f>
        <v>842100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3:21" x14ac:dyDescent="0.25">
      <c r="C38" s="4">
        <v>28</v>
      </c>
      <c r="D38" s="21" t="str">
        <f ca="1">IFERROR(VLOOKUP(C38,Data!A:AB,20,FALSE),"")</f>
        <v>Alisa Racina</v>
      </c>
      <c r="E38" s="21"/>
      <c r="F38" s="17">
        <f ca="1">IFERROR(VLOOKUP(C38,Data!A:AB,21,FALSE),"")</f>
        <v>935500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3:21" x14ac:dyDescent="0.25">
      <c r="C39" s="4">
        <v>29</v>
      </c>
      <c r="D39" s="21" t="str">
        <f ca="1">IFERROR(VLOOKUP(C39,Data!A:AB,20,FALSE),"")</f>
        <v>Allison Lambey</v>
      </c>
      <c r="E39" s="21"/>
      <c r="F39" s="17">
        <f ca="1">IFERROR(VLOOKUP(C39,Data!A:AB,21,FALSE),"")</f>
        <v>617500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3:21" x14ac:dyDescent="0.25">
      <c r="C40" s="4">
        <v>30</v>
      </c>
      <c r="D40" s="21" t="str">
        <f ca="1">IFERROR(VLOOKUP(C40,Data!A:AB,20,FALSE),"")</f>
        <v>Alma Cove</v>
      </c>
      <c r="E40" s="21"/>
      <c r="F40" s="17">
        <f ca="1">IFERROR(VLOOKUP(C40,Data!A:AB,21,FALSE),"")</f>
        <v>971700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3:21" x14ac:dyDescent="0.25">
      <c r="C41" s="4">
        <v>31</v>
      </c>
      <c r="D41" s="21" t="str">
        <f ca="1">IFERROR(VLOOKUP(C41,Data!A:AB,20,FALSE),"")</f>
        <v>Alonzo Shubov</v>
      </c>
      <c r="E41" s="21"/>
      <c r="F41" s="17">
        <f ca="1">IFERROR(VLOOKUP(C41,Data!A:AB,21,FALSE),"")</f>
        <v>798600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3:21" x14ac:dyDescent="0.25">
      <c r="C42" s="4">
        <v>32</v>
      </c>
      <c r="D42" s="21" t="str">
        <f ca="1">IFERROR(VLOOKUP(C42,Data!A:AB,20,FALSE),"")</f>
        <v>Alphonse Hanes</v>
      </c>
      <c r="E42" s="21"/>
      <c r="F42" s="17">
        <f ca="1">IFERROR(VLOOKUP(C42,Data!A:AB,21,FALSE),"")</f>
        <v>377400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3:21" x14ac:dyDescent="0.25">
      <c r="C43" s="4">
        <v>33</v>
      </c>
      <c r="D43" s="21" t="str">
        <f ca="1">IFERROR(VLOOKUP(C43,Data!A:AB,20,FALSE),"")</f>
        <v>Alta Catucci</v>
      </c>
      <c r="E43" s="21"/>
      <c r="F43" s="17">
        <f ca="1">IFERROR(VLOOKUP(C43,Data!A:AB,21,FALSE),"")</f>
        <v>479000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3:21" x14ac:dyDescent="0.25">
      <c r="C44" s="4">
        <v>34</v>
      </c>
      <c r="D44" s="21" t="str">
        <f ca="1">IFERROR(VLOOKUP(C44,Data!A:AB,20,FALSE),"")</f>
        <v>Alta Hanible</v>
      </c>
      <c r="E44" s="21"/>
      <c r="F44" s="17">
        <f ca="1">IFERROR(VLOOKUP(C44,Data!A:AB,21,FALSE),"")</f>
        <v>306300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3:21" x14ac:dyDescent="0.25">
      <c r="C45" s="4">
        <v>35</v>
      </c>
      <c r="D45" s="21" t="str">
        <f ca="1">IFERROR(VLOOKUP(C45,Data!A:AB,20,FALSE),"")</f>
        <v>Alta Radden</v>
      </c>
      <c r="E45" s="21"/>
      <c r="F45" s="17">
        <f ca="1">IFERROR(VLOOKUP(C45,Data!A:AB,21,FALSE),"")</f>
        <v>57900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3:21" x14ac:dyDescent="0.25">
      <c r="C46" s="4">
        <v>36</v>
      </c>
      <c r="D46" s="21" t="str">
        <f ca="1">IFERROR(VLOOKUP(C46,Data!A:AB,20,FALSE),"")</f>
        <v>Alton Bonder</v>
      </c>
      <c r="E46" s="21"/>
      <c r="F46" s="17">
        <f ca="1">IFERROR(VLOOKUP(C46,Data!A:AB,21,FALSE),"")</f>
        <v>109500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3:21" x14ac:dyDescent="0.25">
      <c r="C47" s="4">
        <v>37</v>
      </c>
      <c r="D47" s="21" t="str">
        <f ca="1">IFERROR(VLOOKUP(C47,Data!A:AB,20,FALSE),"")</f>
        <v>Alyce Lafevre</v>
      </c>
      <c r="E47" s="21"/>
      <c r="F47" s="17">
        <f ca="1">IFERROR(VLOOKUP(C47,Data!A:AB,21,FALSE),"")</f>
        <v>395400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3:21" x14ac:dyDescent="0.25">
      <c r="C48" s="4">
        <v>38</v>
      </c>
      <c r="D48" s="21" t="str">
        <f ca="1">IFERROR(VLOOKUP(C48,Data!A:AB,20,FALSE),"")</f>
        <v>Amanda Wanvig</v>
      </c>
      <c r="E48" s="21"/>
      <c r="F48" s="17">
        <f ca="1">IFERROR(VLOOKUP(C48,Data!A:AB,21,FALSE),"")</f>
        <v>25100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3:21" x14ac:dyDescent="0.25">
      <c r="C49" s="4">
        <v>39</v>
      </c>
      <c r="D49" s="21" t="str">
        <f ca="1">IFERROR(VLOOKUP(C49,Data!A:AB,20,FALSE),"")</f>
        <v>Amber Weigert</v>
      </c>
      <c r="E49" s="21"/>
      <c r="F49" s="17">
        <f ca="1">IFERROR(VLOOKUP(C49,Data!A:AB,21,FALSE),"")</f>
        <v>417300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3:21" x14ac:dyDescent="0.25">
      <c r="C50" s="4">
        <v>40</v>
      </c>
      <c r="D50" s="21" t="str">
        <f ca="1">IFERROR(VLOOKUP(C50,Data!A:AB,20,FALSE),"")</f>
        <v>Ambrose Ketteringham</v>
      </c>
      <c r="E50" s="21"/>
      <c r="F50" s="17">
        <f ca="1">IFERROR(VLOOKUP(C50,Data!A:AB,21,FALSE),"")</f>
        <v>134400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3:21" x14ac:dyDescent="0.25">
      <c r="C51" s="4">
        <v>41</v>
      </c>
      <c r="D51" s="21" t="str">
        <f ca="1">IFERROR(VLOOKUP(C51,Data!A:AB,20,FALSE),"")</f>
        <v>Amie Grammatica</v>
      </c>
      <c r="E51" s="21"/>
      <c r="F51" s="17">
        <f ca="1">IFERROR(VLOOKUP(C51,Data!A:AB,21,FALSE),"")</f>
        <v>697000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3:21" x14ac:dyDescent="0.25">
      <c r="C52" s="4">
        <v>42</v>
      </c>
      <c r="D52" s="21" t="str">
        <f ca="1">IFERROR(VLOOKUP(C52,Data!A:AB,20,FALSE),"")</f>
        <v>Amie Laudat</v>
      </c>
      <c r="E52" s="21"/>
      <c r="F52" s="17">
        <f ca="1">IFERROR(VLOOKUP(C52,Data!A:AB,21,FALSE),"")</f>
        <v>64800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3:21" x14ac:dyDescent="0.25">
      <c r="C53" s="4">
        <v>43</v>
      </c>
      <c r="D53" s="21" t="str">
        <f ca="1">IFERROR(VLOOKUP(C53,Data!A:AB,20,FALSE),"")</f>
        <v>Amos Unkn</v>
      </c>
      <c r="E53" s="21"/>
      <c r="F53" s="17">
        <f ca="1">IFERROR(VLOOKUP(C53,Data!A:AB,21,FALSE),"")</f>
        <v>91800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3:21" x14ac:dyDescent="0.25">
      <c r="C54" s="4">
        <v>44</v>
      </c>
      <c r="D54" s="21" t="str">
        <f ca="1">IFERROR(VLOOKUP(C54,Data!A:AB,20,FALSE),"")</f>
        <v>Ana Letofsky</v>
      </c>
      <c r="E54" s="21"/>
      <c r="F54" s="17">
        <f ca="1">IFERROR(VLOOKUP(C54,Data!A:AB,21,FALSE),"")</f>
        <v>859900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3:21" x14ac:dyDescent="0.25">
      <c r="C55" s="4">
        <v>45</v>
      </c>
      <c r="D55" s="21" t="str">
        <f ca="1">IFERROR(VLOOKUP(C55,Data!A:AB,20,FALSE),"")</f>
        <v>Anderson Rustrian</v>
      </c>
      <c r="E55" s="21"/>
      <c r="F55" s="17">
        <f ca="1">IFERROR(VLOOKUP(C55,Data!A:AB,21,FALSE),"")</f>
        <v>137000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3:21" x14ac:dyDescent="0.25">
      <c r="C56" s="4">
        <v>46</v>
      </c>
      <c r="D56" s="21" t="str">
        <f ca="1">IFERROR(VLOOKUP(C56,Data!A:AB,20,FALSE),"")</f>
        <v>Andre Flatley</v>
      </c>
      <c r="E56" s="21"/>
      <c r="F56" s="17">
        <f ca="1">IFERROR(VLOOKUP(C56,Data!A:AB,21,FALSE),"")</f>
        <v>583300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3:21" x14ac:dyDescent="0.25">
      <c r="C57" s="4">
        <v>47</v>
      </c>
      <c r="D57" s="21" t="str">
        <f ca="1">IFERROR(VLOOKUP(C57,Data!A:AB,20,FALSE),"")</f>
        <v>Andre Ribble</v>
      </c>
      <c r="E57" s="21"/>
      <c r="F57" s="17">
        <f ca="1">IFERROR(VLOOKUP(C57,Data!A:AB,21,FALSE),"")</f>
        <v>339400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3:21" x14ac:dyDescent="0.25">
      <c r="C58" s="4">
        <v>48</v>
      </c>
      <c r="D58" s="21" t="str">
        <f ca="1">IFERROR(VLOOKUP(C58,Data!A:AB,20,FALSE),"")</f>
        <v>Andrea Mcswiggan</v>
      </c>
      <c r="E58" s="21"/>
      <c r="F58" s="17">
        <f ca="1">IFERROR(VLOOKUP(C58,Data!A:AB,21,FALSE),"")</f>
        <v>903000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3:21" x14ac:dyDescent="0.25">
      <c r="C59" s="4">
        <v>49</v>
      </c>
      <c r="D59" s="21" t="str">
        <f ca="1">IFERROR(VLOOKUP(C59,Data!A:AB,20,FALSE),"")</f>
        <v>Andreas Fam</v>
      </c>
      <c r="E59" s="21"/>
      <c r="F59" s="17">
        <f ca="1">IFERROR(VLOOKUP(C59,Data!A:AB,21,FALSE),"")</f>
        <v>94100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3:21" x14ac:dyDescent="0.25">
      <c r="C60" s="4">
        <v>50</v>
      </c>
      <c r="D60" s="21" t="str">
        <f ca="1">IFERROR(VLOOKUP(C60,Data!A:AB,20,FALSE),"")</f>
        <v>Andreas Herzog</v>
      </c>
      <c r="E60" s="21"/>
      <c r="F60" s="17">
        <f ca="1">IFERROR(VLOOKUP(C60,Data!A:AB,21,FALSE),"")</f>
        <v>131800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3:21" x14ac:dyDescent="0.25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3:21" x14ac:dyDescent="0.25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3:21" x14ac:dyDescent="0.25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3:21" x14ac:dyDescent="0.25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1:21" x14ac:dyDescent="0.25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1:21" x14ac:dyDescent="0.25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1:21" x14ac:dyDescent="0.25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1:21" x14ac:dyDescent="0.2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1:21" x14ac:dyDescent="0.25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1:21" x14ac:dyDescent="0.25">
      <c r="P70" s="9"/>
      <c r="Q70" s="7"/>
    </row>
    <row r="71" spans="11:21" x14ac:dyDescent="0.25">
      <c r="P71" s="7"/>
      <c r="Q71" s="7"/>
    </row>
    <row r="72" spans="11:21" x14ac:dyDescent="0.25">
      <c r="P72" s="7"/>
      <c r="Q72" s="7"/>
    </row>
    <row r="73" spans="11:21" x14ac:dyDescent="0.25">
      <c r="P73" s="9"/>
      <c r="Q73" s="7"/>
    </row>
    <row r="74" spans="11:21" x14ac:dyDescent="0.25">
      <c r="P74" s="7"/>
      <c r="Q74" s="7"/>
    </row>
    <row r="75" spans="11:21" x14ac:dyDescent="0.25">
      <c r="P75" s="7"/>
      <c r="Q75" s="7"/>
    </row>
    <row r="76" spans="11:21" x14ac:dyDescent="0.25">
      <c r="P76" s="9"/>
      <c r="Q76" s="7"/>
    </row>
    <row r="77" spans="11:21" x14ac:dyDescent="0.25">
      <c r="P77" s="7"/>
      <c r="Q77" s="7"/>
    </row>
    <row r="78" spans="11:21" x14ac:dyDescent="0.25">
      <c r="P78" s="7"/>
      <c r="Q78" s="7"/>
    </row>
    <row r="79" spans="11:21" x14ac:dyDescent="0.25">
      <c r="P79" s="9"/>
      <c r="Q79" s="7"/>
    </row>
    <row r="80" spans="11:21" x14ac:dyDescent="0.25">
      <c r="P80" s="7"/>
      <c r="Q80" s="7"/>
    </row>
    <row r="81" spans="16:17" x14ac:dyDescent="0.25">
      <c r="P81" s="7"/>
      <c r="Q81" s="7"/>
    </row>
    <row r="82" spans="16:17" x14ac:dyDescent="0.25">
      <c r="P82" s="9"/>
      <c r="Q82" s="7"/>
    </row>
    <row r="83" spans="16:17" x14ac:dyDescent="0.25">
      <c r="P83" s="7"/>
      <c r="Q83" s="7"/>
    </row>
    <row r="84" spans="16:17" x14ac:dyDescent="0.25">
      <c r="P84" s="7"/>
      <c r="Q84" s="7"/>
    </row>
    <row r="85" spans="16:17" x14ac:dyDescent="0.25">
      <c r="P85" s="9"/>
      <c r="Q85" s="7"/>
    </row>
    <row r="86" spans="16:17" x14ac:dyDescent="0.25">
      <c r="P86" s="7"/>
      <c r="Q86" s="7"/>
    </row>
    <row r="87" spans="16:17" x14ac:dyDescent="0.25">
      <c r="P87" s="7"/>
      <c r="Q87" s="7"/>
    </row>
    <row r="88" spans="16:17" x14ac:dyDescent="0.25">
      <c r="P88" s="9"/>
      <c r="Q88" s="7"/>
    </row>
    <row r="89" spans="16:17" x14ac:dyDescent="0.25">
      <c r="P89" s="7"/>
      <c r="Q89" s="7"/>
    </row>
    <row r="90" spans="16:17" x14ac:dyDescent="0.25">
      <c r="P90" s="7"/>
      <c r="Q90" s="7"/>
    </row>
    <row r="91" spans="16:17" x14ac:dyDescent="0.25">
      <c r="P91" s="9"/>
      <c r="Q91" s="7"/>
    </row>
    <row r="92" spans="16:17" x14ac:dyDescent="0.25">
      <c r="P92" s="7"/>
      <c r="Q92" s="7"/>
    </row>
    <row r="93" spans="16:17" x14ac:dyDescent="0.25">
      <c r="P93" s="7"/>
      <c r="Q93" s="7"/>
    </row>
    <row r="94" spans="16:17" x14ac:dyDescent="0.25">
      <c r="P94" s="9"/>
      <c r="Q94" s="7"/>
    </row>
    <row r="95" spans="16:17" x14ac:dyDescent="0.25">
      <c r="P95" s="7"/>
      <c r="Q95" s="7"/>
    </row>
    <row r="96" spans="16:17" x14ac:dyDescent="0.25">
      <c r="P96" s="7"/>
      <c r="Q96" s="7"/>
    </row>
    <row r="97" spans="16:17" x14ac:dyDescent="0.25">
      <c r="P97" s="9"/>
      <c r="Q97" s="7"/>
    </row>
    <row r="98" spans="16:17" x14ac:dyDescent="0.25">
      <c r="P98" s="7"/>
      <c r="Q98" s="7"/>
    </row>
    <row r="99" spans="16:17" x14ac:dyDescent="0.25">
      <c r="P99" s="7"/>
      <c r="Q99" s="7"/>
    </row>
    <row r="100" spans="16:17" x14ac:dyDescent="0.25">
      <c r="P100" s="9"/>
      <c r="Q100" s="7"/>
    </row>
    <row r="101" spans="16:17" x14ac:dyDescent="0.25">
      <c r="P101" s="7"/>
      <c r="Q101" s="7"/>
    </row>
    <row r="102" spans="16:17" x14ac:dyDescent="0.25">
      <c r="P102" s="7"/>
      <c r="Q102" s="7"/>
    </row>
    <row r="103" spans="16:17" x14ac:dyDescent="0.25">
      <c r="P103" s="9"/>
      <c r="Q103" s="7"/>
    </row>
    <row r="104" spans="16:17" x14ac:dyDescent="0.25">
      <c r="P104" s="7"/>
      <c r="Q104" s="7"/>
    </row>
    <row r="105" spans="16:17" x14ac:dyDescent="0.25">
      <c r="P105" s="7"/>
      <c r="Q105" s="7"/>
    </row>
    <row r="106" spans="16:17" x14ac:dyDescent="0.25">
      <c r="P106" s="9"/>
      <c r="Q106" s="7"/>
    </row>
    <row r="107" spans="16:17" x14ac:dyDescent="0.25">
      <c r="P107" s="7"/>
      <c r="Q107" s="7"/>
    </row>
    <row r="108" spans="16:17" x14ac:dyDescent="0.25">
      <c r="P108" s="7"/>
      <c r="Q108" s="7"/>
    </row>
    <row r="109" spans="16:17" x14ac:dyDescent="0.25">
      <c r="P109" s="9"/>
      <c r="Q109" s="7"/>
    </row>
    <row r="110" spans="16:17" x14ac:dyDescent="0.25">
      <c r="P110" s="7"/>
      <c r="Q110" s="7"/>
    </row>
    <row r="111" spans="16:17" x14ac:dyDescent="0.25">
      <c r="P111" s="7"/>
      <c r="Q111" s="7"/>
    </row>
    <row r="112" spans="16:17" x14ac:dyDescent="0.25">
      <c r="P112" s="9"/>
      <c r="Q112" s="7"/>
    </row>
    <row r="113" spans="16:17" x14ac:dyDescent="0.25">
      <c r="P113" s="7"/>
      <c r="Q113" s="7"/>
    </row>
    <row r="114" spans="16:17" x14ac:dyDescent="0.25">
      <c r="P114" s="7"/>
      <c r="Q114" s="7"/>
    </row>
    <row r="115" spans="16:17" x14ac:dyDescent="0.25">
      <c r="P115" s="9"/>
      <c r="Q115" s="7"/>
    </row>
    <row r="116" spans="16:17" x14ac:dyDescent="0.25">
      <c r="P116" s="7"/>
      <c r="Q116" s="7"/>
    </row>
    <row r="117" spans="16:17" x14ac:dyDescent="0.25">
      <c r="P117" s="7"/>
      <c r="Q117" s="7"/>
    </row>
    <row r="118" spans="16:17" x14ac:dyDescent="0.25">
      <c r="P118" s="9"/>
      <c r="Q118" s="7"/>
    </row>
    <row r="119" spans="16:17" x14ac:dyDescent="0.25">
      <c r="P119" s="7"/>
      <c r="Q119" s="7"/>
    </row>
    <row r="120" spans="16:17" x14ac:dyDescent="0.25">
      <c r="P120" s="7"/>
      <c r="Q120" s="7"/>
    </row>
    <row r="121" spans="16:17" x14ac:dyDescent="0.25">
      <c r="P121" s="9"/>
      <c r="Q121" s="7"/>
    </row>
    <row r="122" spans="16:17" x14ac:dyDescent="0.25">
      <c r="P122" s="7"/>
      <c r="Q122" s="7"/>
    </row>
    <row r="123" spans="16:17" x14ac:dyDescent="0.25">
      <c r="P123" s="7"/>
      <c r="Q123" s="7"/>
    </row>
    <row r="124" spans="16:17" x14ac:dyDescent="0.25">
      <c r="P124" s="9"/>
      <c r="Q124" s="7"/>
    </row>
    <row r="125" spans="16:17" x14ac:dyDescent="0.25">
      <c r="P125" s="7"/>
      <c r="Q125" s="7"/>
    </row>
    <row r="126" spans="16:17" x14ac:dyDescent="0.25">
      <c r="P126" s="7"/>
      <c r="Q126" s="7"/>
    </row>
    <row r="127" spans="16:17" x14ac:dyDescent="0.25">
      <c r="P127" s="9"/>
      <c r="Q127" s="7"/>
    </row>
    <row r="128" spans="16:17" x14ac:dyDescent="0.25">
      <c r="P128" s="7"/>
      <c r="Q128" s="7"/>
    </row>
    <row r="129" spans="16:17" x14ac:dyDescent="0.25">
      <c r="P129" s="7"/>
      <c r="Q129" s="7"/>
    </row>
    <row r="130" spans="16:17" x14ac:dyDescent="0.25">
      <c r="P130" s="9"/>
      <c r="Q130" s="7"/>
    </row>
    <row r="131" spans="16:17" x14ac:dyDescent="0.25">
      <c r="P131" s="7"/>
      <c r="Q131" s="7"/>
    </row>
    <row r="132" spans="16:17" x14ac:dyDescent="0.25">
      <c r="P132" s="7"/>
      <c r="Q132" s="7"/>
    </row>
    <row r="133" spans="16:17" x14ac:dyDescent="0.25">
      <c r="P133" s="9"/>
      <c r="Q133" s="7"/>
    </row>
    <row r="134" spans="16:17" x14ac:dyDescent="0.25">
      <c r="P134" s="7"/>
      <c r="Q134" s="7"/>
    </row>
    <row r="135" spans="16:17" x14ac:dyDescent="0.25">
      <c r="P135" s="7"/>
      <c r="Q135" s="7"/>
    </row>
    <row r="136" spans="16:17" x14ac:dyDescent="0.25">
      <c r="P136" s="9"/>
      <c r="Q136" s="7"/>
    </row>
    <row r="137" spans="16:17" x14ac:dyDescent="0.25">
      <c r="P137" s="7"/>
      <c r="Q137" s="7"/>
    </row>
    <row r="138" spans="16:17" x14ac:dyDescent="0.25">
      <c r="P138" s="7"/>
      <c r="Q138" s="7"/>
    </row>
    <row r="139" spans="16:17" x14ac:dyDescent="0.25">
      <c r="P139" s="9"/>
      <c r="Q139" s="7"/>
    </row>
    <row r="140" spans="16:17" x14ac:dyDescent="0.25">
      <c r="P140" s="7"/>
      <c r="Q140" s="7"/>
    </row>
    <row r="141" spans="16:17" x14ac:dyDescent="0.25">
      <c r="P141" s="7"/>
      <c r="Q141" s="7"/>
    </row>
    <row r="142" spans="16:17" x14ac:dyDescent="0.25">
      <c r="P142" s="9"/>
      <c r="Q142" s="7"/>
    </row>
    <row r="143" spans="16:17" x14ac:dyDescent="0.25">
      <c r="P143" s="7"/>
      <c r="Q143" s="7"/>
    </row>
    <row r="144" spans="16:17" x14ac:dyDescent="0.25">
      <c r="P144" s="7"/>
      <c r="Q144" s="7"/>
    </row>
    <row r="145" spans="16:17" x14ac:dyDescent="0.25">
      <c r="P145" s="9"/>
      <c r="Q145" s="7"/>
    </row>
    <row r="146" spans="16:17" x14ac:dyDescent="0.25">
      <c r="P146" s="7"/>
      <c r="Q146" s="7"/>
    </row>
    <row r="147" spans="16:17" x14ac:dyDescent="0.25">
      <c r="P147" s="7"/>
      <c r="Q147" s="7"/>
    </row>
    <row r="148" spans="16:17" x14ac:dyDescent="0.25">
      <c r="P148" s="9"/>
      <c r="Q148" s="7"/>
    </row>
    <row r="149" spans="16:17" x14ac:dyDescent="0.25">
      <c r="P149" s="7"/>
      <c r="Q149" s="7"/>
    </row>
    <row r="150" spans="16:17" x14ac:dyDescent="0.25">
      <c r="P150" s="7"/>
      <c r="Q150" s="7"/>
    </row>
    <row r="151" spans="16:17" x14ac:dyDescent="0.25">
      <c r="P151" s="9"/>
      <c r="Q151" s="7"/>
    </row>
    <row r="152" spans="16:17" x14ac:dyDescent="0.25">
      <c r="P152" s="7"/>
      <c r="Q152" s="7"/>
    </row>
    <row r="153" spans="16:17" x14ac:dyDescent="0.25">
      <c r="P153" s="7"/>
      <c r="Q153" s="7"/>
    </row>
    <row r="154" spans="16:17" x14ac:dyDescent="0.25">
      <c r="P154" s="9"/>
      <c r="Q154" s="7"/>
    </row>
    <row r="155" spans="16:17" x14ac:dyDescent="0.25">
      <c r="P155" s="7"/>
      <c r="Q155" s="7"/>
    </row>
    <row r="156" spans="16:17" x14ac:dyDescent="0.25">
      <c r="P156" s="7"/>
      <c r="Q156" s="7"/>
    </row>
    <row r="157" spans="16:17" x14ac:dyDescent="0.25">
      <c r="P157" s="9"/>
      <c r="Q157" s="7"/>
    </row>
    <row r="158" spans="16:17" x14ac:dyDescent="0.25">
      <c r="P158" s="7"/>
      <c r="Q158" s="7"/>
    </row>
    <row r="159" spans="16:17" x14ac:dyDescent="0.25">
      <c r="P159" s="7"/>
      <c r="Q159" s="7"/>
    </row>
    <row r="160" spans="16:17" x14ac:dyDescent="0.25">
      <c r="P160" s="9"/>
      <c r="Q160" s="7"/>
    </row>
    <row r="161" spans="16:17" x14ac:dyDescent="0.25">
      <c r="P161" s="7"/>
      <c r="Q161" s="7"/>
    </row>
    <row r="162" spans="16:17" x14ac:dyDescent="0.25">
      <c r="P162" s="7"/>
      <c r="Q162" s="7"/>
    </row>
    <row r="163" spans="16:17" x14ac:dyDescent="0.25">
      <c r="P163" s="9"/>
      <c r="Q163" s="7"/>
    </row>
    <row r="164" spans="16:17" x14ac:dyDescent="0.25">
      <c r="P164" s="7"/>
      <c r="Q164" s="7"/>
    </row>
    <row r="165" spans="16:17" x14ac:dyDescent="0.25">
      <c r="P165" s="7"/>
      <c r="Q165" s="7"/>
    </row>
    <row r="166" spans="16:17" x14ac:dyDescent="0.25">
      <c r="P166" s="9"/>
      <c r="Q166" s="7"/>
    </row>
    <row r="167" spans="16:17" x14ac:dyDescent="0.25">
      <c r="P167" s="7"/>
      <c r="Q167" s="7"/>
    </row>
    <row r="168" spans="16:17" x14ac:dyDescent="0.25">
      <c r="P168" s="7"/>
      <c r="Q168" s="7"/>
    </row>
    <row r="169" spans="16:17" x14ac:dyDescent="0.25">
      <c r="P169" s="9"/>
      <c r="Q169" s="7"/>
    </row>
    <row r="170" spans="16:17" x14ac:dyDescent="0.25">
      <c r="P170" s="7"/>
      <c r="Q170" s="7"/>
    </row>
    <row r="171" spans="16:17" x14ac:dyDescent="0.25">
      <c r="P171" s="7"/>
      <c r="Q171" s="7"/>
    </row>
    <row r="172" spans="16:17" x14ac:dyDescent="0.25">
      <c r="P172" s="9"/>
      <c r="Q172" s="7"/>
    </row>
    <row r="173" spans="16:17" x14ac:dyDescent="0.25">
      <c r="P173" s="7"/>
      <c r="Q173" s="7"/>
    </row>
    <row r="174" spans="16:17" x14ac:dyDescent="0.25">
      <c r="P174" s="7"/>
      <c r="Q174" s="7"/>
    </row>
    <row r="175" spans="16:17" x14ac:dyDescent="0.25">
      <c r="P175" s="9"/>
      <c r="Q175" s="7"/>
    </row>
    <row r="176" spans="16:17" x14ac:dyDescent="0.25">
      <c r="P176" s="7"/>
      <c r="Q176" s="7"/>
    </row>
    <row r="177" spans="16:17" x14ac:dyDescent="0.25">
      <c r="P177" s="7"/>
      <c r="Q177" s="7"/>
    </row>
    <row r="178" spans="16:17" x14ac:dyDescent="0.25">
      <c r="P178" s="9"/>
      <c r="Q178" s="7"/>
    </row>
    <row r="179" spans="16:17" x14ac:dyDescent="0.25">
      <c r="P179" s="7"/>
      <c r="Q179" s="7"/>
    </row>
    <row r="180" spans="16:17" x14ac:dyDescent="0.25">
      <c r="P180" s="7"/>
      <c r="Q180" s="7"/>
    </row>
    <row r="181" spans="16:17" x14ac:dyDescent="0.25">
      <c r="P181" s="9"/>
      <c r="Q181" s="7"/>
    </row>
    <row r="182" spans="16:17" x14ac:dyDescent="0.25">
      <c r="P182" s="7"/>
      <c r="Q182" s="7"/>
    </row>
    <row r="183" spans="16:17" x14ac:dyDescent="0.25">
      <c r="P183" s="7"/>
      <c r="Q183" s="7"/>
    </row>
    <row r="184" spans="16:17" x14ac:dyDescent="0.25">
      <c r="P184" s="9"/>
      <c r="Q184" s="7"/>
    </row>
    <row r="185" spans="16:17" x14ac:dyDescent="0.25">
      <c r="P185" s="7"/>
      <c r="Q185" s="7"/>
    </row>
    <row r="186" spans="16:17" x14ac:dyDescent="0.25">
      <c r="P186" s="7"/>
      <c r="Q186" s="7"/>
    </row>
    <row r="187" spans="16:17" x14ac:dyDescent="0.25">
      <c r="P187" s="9"/>
      <c r="Q187" s="7"/>
    </row>
    <row r="188" spans="16:17" x14ac:dyDescent="0.25">
      <c r="P188" s="7"/>
      <c r="Q188" s="7"/>
    </row>
    <row r="189" spans="16:17" x14ac:dyDescent="0.25">
      <c r="P189" s="7"/>
      <c r="Q189" s="7"/>
    </row>
    <row r="190" spans="16:17" x14ac:dyDescent="0.25">
      <c r="P190" s="9"/>
      <c r="Q190" s="7"/>
    </row>
    <row r="191" spans="16:17" x14ac:dyDescent="0.25">
      <c r="P191" s="7"/>
      <c r="Q191" s="7"/>
    </row>
    <row r="192" spans="16:17" x14ac:dyDescent="0.25">
      <c r="P192" s="7"/>
      <c r="Q192" s="7"/>
    </row>
    <row r="193" spans="16:17" x14ac:dyDescent="0.25">
      <c r="P193" s="9"/>
      <c r="Q193" s="7"/>
    </row>
    <row r="194" spans="16:17" x14ac:dyDescent="0.25">
      <c r="P194" s="7"/>
      <c r="Q194" s="7"/>
    </row>
    <row r="195" spans="16:17" x14ac:dyDescent="0.25">
      <c r="P195" s="7"/>
      <c r="Q195" s="7"/>
    </row>
    <row r="196" spans="16:17" x14ac:dyDescent="0.25">
      <c r="P196" s="9"/>
      <c r="Q196" s="7"/>
    </row>
    <row r="197" spans="16:17" x14ac:dyDescent="0.25">
      <c r="P197" s="7"/>
      <c r="Q197" s="7"/>
    </row>
    <row r="198" spans="16:17" x14ac:dyDescent="0.25">
      <c r="P198" s="7"/>
      <c r="Q198" s="7"/>
    </row>
    <row r="199" spans="16:17" x14ac:dyDescent="0.25">
      <c r="P199" s="9"/>
      <c r="Q199" s="7"/>
    </row>
    <row r="200" spans="16:17" x14ac:dyDescent="0.25">
      <c r="P200" s="7"/>
      <c r="Q200" s="7"/>
    </row>
    <row r="201" spans="16:17" x14ac:dyDescent="0.25">
      <c r="P201" s="7"/>
      <c r="Q201" s="7"/>
    </row>
    <row r="202" spans="16:17" x14ac:dyDescent="0.25">
      <c r="P202" s="9"/>
      <c r="Q202" s="7"/>
    </row>
    <row r="203" spans="16:17" x14ac:dyDescent="0.25">
      <c r="P203" s="7"/>
      <c r="Q203" s="7"/>
    </row>
    <row r="204" spans="16:17" x14ac:dyDescent="0.25">
      <c r="P204" s="7"/>
      <c r="Q204" s="7"/>
    </row>
    <row r="205" spans="16:17" x14ac:dyDescent="0.25">
      <c r="P205" s="9"/>
      <c r="Q205" s="7"/>
    </row>
    <row r="206" spans="16:17" x14ac:dyDescent="0.25">
      <c r="P206" s="7"/>
      <c r="Q206" s="7"/>
    </row>
    <row r="207" spans="16:17" x14ac:dyDescent="0.25">
      <c r="P207" s="7"/>
      <c r="Q207" s="7"/>
    </row>
    <row r="208" spans="16:17" x14ac:dyDescent="0.25">
      <c r="P208" s="9"/>
      <c r="Q208" s="7"/>
    </row>
    <row r="209" spans="16:17" x14ac:dyDescent="0.25">
      <c r="P209" s="7"/>
      <c r="Q209" s="7"/>
    </row>
    <row r="210" spans="16:17" x14ac:dyDescent="0.25">
      <c r="P210" s="7"/>
      <c r="Q210" s="7"/>
    </row>
    <row r="211" spans="16:17" x14ac:dyDescent="0.25">
      <c r="P211" s="9"/>
      <c r="Q211" s="7"/>
    </row>
    <row r="212" spans="16:17" x14ac:dyDescent="0.25">
      <c r="P212" s="7"/>
      <c r="Q212" s="7"/>
    </row>
    <row r="213" spans="16:17" x14ac:dyDescent="0.25">
      <c r="P213" s="7"/>
      <c r="Q213" s="7"/>
    </row>
    <row r="214" spans="16:17" x14ac:dyDescent="0.25">
      <c r="P214" s="9"/>
      <c r="Q214" s="7"/>
    </row>
    <row r="215" spans="16:17" x14ac:dyDescent="0.25">
      <c r="P215" s="7"/>
      <c r="Q215" s="7"/>
    </row>
    <row r="216" spans="16:17" x14ac:dyDescent="0.25">
      <c r="P216" s="7"/>
      <c r="Q216" s="7"/>
    </row>
    <row r="217" spans="16:17" x14ac:dyDescent="0.25">
      <c r="P217" s="9"/>
      <c r="Q217" s="7"/>
    </row>
    <row r="218" spans="16:17" x14ac:dyDescent="0.25">
      <c r="P218" s="7"/>
      <c r="Q218" s="7"/>
    </row>
    <row r="219" spans="16:17" x14ac:dyDescent="0.25">
      <c r="P219" s="7"/>
      <c r="Q219" s="7"/>
    </row>
    <row r="220" spans="16:17" x14ac:dyDescent="0.25">
      <c r="P220" s="9"/>
      <c r="Q220" s="7"/>
    </row>
    <row r="221" spans="16:17" x14ac:dyDescent="0.25">
      <c r="P221" s="7"/>
      <c r="Q221" s="7"/>
    </row>
    <row r="222" spans="16:17" x14ac:dyDescent="0.25">
      <c r="P222" s="7"/>
      <c r="Q222" s="7"/>
    </row>
    <row r="223" spans="16:17" x14ac:dyDescent="0.25">
      <c r="P223" s="9"/>
      <c r="Q223" s="7"/>
    </row>
    <row r="224" spans="16:17" x14ac:dyDescent="0.25">
      <c r="P224" s="7"/>
      <c r="Q224" s="7"/>
    </row>
    <row r="225" spans="16:17" x14ac:dyDescent="0.25">
      <c r="P225" s="7"/>
      <c r="Q225" s="7"/>
    </row>
    <row r="226" spans="16:17" x14ac:dyDescent="0.25">
      <c r="P226" s="9"/>
      <c r="Q226" s="7"/>
    </row>
    <row r="227" spans="16:17" x14ac:dyDescent="0.25">
      <c r="P227" s="7"/>
      <c r="Q227" s="7"/>
    </row>
    <row r="228" spans="16:17" x14ac:dyDescent="0.25">
      <c r="P228" s="7"/>
      <c r="Q228" s="7"/>
    </row>
    <row r="229" spans="16:17" x14ac:dyDescent="0.25">
      <c r="P229" s="9"/>
      <c r="Q229" s="7"/>
    </row>
    <row r="230" spans="16:17" x14ac:dyDescent="0.25">
      <c r="P230" s="7"/>
      <c r="Q230" s="7"/>
    </row>
    <row r="231" spans="16:17" x14ac:dyDescent="0.25">
      <c r="P231" s="7"/>
      <c r="Q231" s="7"/>
    </row>
    <row r="232" spans="16:17" x14ac:dyDescent="0.25">
      <c r="P232" s="9"/>
      <c r="Q232" s="7"/>
    </row>
    <row r="233" spans="16:17" x14ac:dyDescent="0.25">
      <c r="P233" s="7"/>
      <c r="Q233" s="7"/>
    </row>
    <row r="234" spans="16:17" x14ac:dyDescent="0.25">
      <c r="P234" s="7"/>
      <c r="Q234" s="7"/>
    </row>
    <row r="235" spans="16:17" x14ac:dyDescent="0.25">
      <c r="P235" s="9"/>
      <c r="Q235" s="7"/>
    </row>
    <row r="236" spans="16:17" x14ac:dyDescent="0.25">
      <c r="P236" s="7"/>
      <c r="Q236" s="7"/>
    </row>
    <row r="237" spans="16:17" x14ac:dyDescent="0.25">
      <c r="P237" s="7"/>
      <c r="Q237" s="7"/>
    </row>
    <row r="238" spans="16:17" x14ac:dyDescent="0.25">
      <c r="P238" s="9"/>
      <c r="Q238" s="7"/>
    </row>
    <row r="239" spans="16:17" x14ac:dyDescent="0.25">
      <c r="P239" s="7"/>
      <c r="Q239" s="7"/>
    </row>
    <row r="240" spans="16:17" x14ac:dyDescent="0.25">
      <c r="P240" s="7"/>
      <c r="Q240" s="7"/>
    </row>
    <row r="241" spans="16:17" x14ac:dyDescent="0.25">
      <c r="P241" s="9"/>
      <c r="Q241" s="7"/>
    </row>
    <row r="242" spans="16:17" x14ac:dyDescent="0.25">
      <c r="P242" s="7"/>
      <c r="Q242" s="7"/>
    </row>
    <row r="243" spans="16:17" x14ac:dyDescent="0.25">
      <c r="P243" s="7"/>
      <c r="Q243" s="7"/>
    </row>
    <row r="244" spans="16:17" x14ac:dyDescent="0.25">
      <c r="P244" s="9"/>
      <c r="Q244" s="7"/>
    </row>
    <row r="245" spans="16:17" x14ac:dyDescent="0.25">
      <c r="P245" s="7"/>
      <c r="Q245" s="7"/>
    </row>
    <row r="246" spans="16:17" x14ac:dyDescent="0.25">
      <c r="P246" s="7"/>
      <c r="Q246" s="7"/>
    </row>
    <row r="247" spans="16:17" x14ac:dyDescent="0.25">
      <c r="P247" s="9"/>
      <c r="Q247" s="7"/>
    </row>
    <row r="248" spans="16:17" x14ac:dyDescent="0.25">
      <c r="P248" s="7"/>
      <c r="Q248" s="7"/>
    </row>
    <row r="249" spans="16:17" x14ac:dyDescent="0.25">
      <c r="P249" s="7"/>
      <c r="Q249" s="7"/>
    </row>
    <row r="250" spans="16:17" x14ac:dyDescent="0.25">
      <c r="P250" s="9"/>
      <c r="Q250" s="7"/>
    </row>
    <row r="251" spans="16:17" x14ac:dyDescent="0.25">
      <c r="P251" s="7"/>
      <c r="Q251" s="7"/>
    </row>
    <row r="252" spans="16:17" x14ac:dyDescent="0.25">
      <c r="P252" s="7"/>
      <c r="Q252" s="7"/>
    </row>
    <row r="253" spans="16:17" x14ac:dyDescent="0.25">
      <c r="P253" s="9"/>
      <c r="Q253" s="7"/>
    </row>
    <row r="254" spans="16:17" x14ac:dyDescent="0.25">
      <c r="P254" s="7"/>
      <c r="Q254" s="7"/>
    </row>
    <row r="255" spans="16:17" x14ac:dyDescent="0.25">
      <c r="P255" s="7"/>
      <c r="Q255" s="7"/>
    </row>
    <row r="256" spans="16:17" x14ac:dyDescent="0.25">
      <c r="P256" s="9"/>
      <c r="Q256" s="7"/>
    </row>
    <row r="257" spans="16:17" x14ac:dyDescent="0.25">
      <c r="P257" s="7"/>
      <c r="Q257" s="7"/>
    </row>
    <row r="258" spans="16:17" x14ac:dyDescent="0.25">
      <c r="P258" s="7"/>
      <c r="Q258" s="7"/>
    </row>
    <row r="259" spans="16:17" x14ac:dyDescent="0.25">
      <c r="P259" s="9"/>
      <c r="Q259" s="7"/>
    </row>
    <row r="260" spans="16:17" x14ac:dyDescent="0.25">
      <c r="P260" s="7"/>
      <c r="Q260" s="7"/>
    </row>
    <row r="261" spans="16:17" x14ac:dyDescent="0.25">
      <c r="P261" s="7"/>
      <c r="Q261" s="7"/>
    </row>
    <row r="262" spans="16:17" x14ac:dyDescent="0.25">
      <c r="P262" s="9"/>
      <c r="Q262" s="7"/>
    </row>
    <row r="263" spans="16:17" x14ac:dyDescent="0.25">
      <c r="P263" s="7"/>
      <c r="Q263" s="7"/>
    </row>
    <row r="264" spans="16:17" x14ac:dyDescent="0.25">
      <c r="P264" s="7"/>
      <c r="Q264" s="7"/>
    </row>
    <row r="265" spans="16:17" x14ac:dyDescent="0.25">
      <c r="P265" s="9"/>
      <c r="Q265" s="7"/>
    </row>
    <row r="266" spans="16:17" x14ac:dyDescent="0.25">
      <c r="P266" s="7"/>
      <c r="Q266" s="7"/>
    </row>
    <row r="267" spans="16:17" x14ac:dyDescent="0.25">
      <c r="P267" s="7"/>
      <c r="Q267" s="7"/>
    </row>
    <row r="268" spans="16:17" x14ac:dyDescent="0.25">
      <c r="P268" s="9"/>
      <c r="Q268" s="7"/>
    </row>
    <row r="269" spans="16:17" x14ac:dyDescent="0.25">
      <c r="P269" s="7"/>
      <c r="Q269" s="7"/>
    </row>
    <row r="270" spans="16:17" x14ac:dyDescent="0.25">
      <c r="P270" s="7"/>
      <c r="Q270" s="7"/>
    </row>
    <row r="271" spans="16:17" x14ac:dyDescent="0.25">
      <c r="P271" s="9"/>
      <c r="Q271" s="7"/>
    </row>
    <row r="272" spans="16:17" x14ac:dyDescent="0.25">
      <c r="P272" s="7"/>
      <c r="Q272" s="7"/>
    </row>
    <row r="273" spans="16:17" x14ac:dyDescent="0.25">
      <c r="P273" s="7"/>
      <c r="Q273" s="7"/>
    </row>
    <row r="274" spans="16:17" x14ac:dyDescent="0.25">
      <c r="P274" s="9"/>
      <c r="Q274" s="7"/>
    </row>
    <row r="275" spans="16:17" x14ac:dyDescent="0.25">
      <c r="P275" s="7"/>
      <c r="Q275" s="7"/>
    </row>
    <row r="276" spans="16:17" x14ac:dyDescent="0.25">
      <c r="P276" s="7"/>
      <c r="Q276" s="7"/>
    </row>
    <row r="277" spans="16:17" x14ac:dyDescent="0.25">
      <c r="P277" s="9"/>
      <c r="Q277" s="7"/>
    </row>
    <row r="278" spans="16:17" x14ac:dyDescent="0.25">
      <c r="P278" s="7"/>
      <c r="Q278" s="7"/>
    </row>
    <row r="279" spans="16:17" x14ac:dyDescent="0.25">
      <c r="P279" s="7"/>
      <c r="Q279" s="7"/>
    </row>
    <row r="280" spans="16:17" x14ac:dyDescent="0.25">
      <c r="P280" s="9"/>
      <c r="Q280" s="7"/>
    </row>
    <row r="281" spans="16:17" x14ac:dyDescent="0.25">
      <c r="P281" s="7"/>
      <c r="Q281" s="7"/>
    </row>
    <row r="282" spans="16:17" x14ac:dyDescent="0.25">
      <c r="P282" s="7"/>
      <c r="Q282" s="7"/>
    </row>
    <row r="283" spans="16:17" x14ac:dyDescent="0.25">
      <c r="P283" s="9"/>
      <c r="Q283" s="7"/>
    </row>
    <row r="284" spans="16:17" x14ac:dyDescent="0.25">
      <c r="P284" s="7"/>
      <c r="Q284" s="7"/>
    </row>
    <row r="285" spans="16:17" x14ac:dyDescent="0.25">
      <c r="P285" s="7"/>
      <c r="Q285" s="7"/>
    </row>
    <row r="286" spans="16:17" x14ac:dyDescent="0.25">
      <c r="P286" s="9"/>
      <c r="Q286" s="7"/>
    </row>
    <row r="287" spans="16:17" x14ac:dyDescent="0.25">
      <c r="P287" s="7"/>
      <c r="Q287" s="7"/>
    </row>
    <row r="288" spans="16:17" x14ac:dyDescent="0.25">
      <c r="P288" s="7"/>
      <c r="Q288" s="7"/>
    </row>
    <row r="289" spans="16:17" x14ac:dyDescent="0.25">
      <c r="P289" s="9"/>
      <c r="Q289" s="7"/>
    </row>
    <row r="290" spans="16:17" x14ac:dyDescent="0.25">
      <c r="P290" s="7"/>
      <c r="Q290" s="7"/>
    </row>
    <row r="291" spans="16:17" x14ac:dyDescent="0.25">
      <c r="P291" s="7"/>
      <c r="Q291" s="7"/>
    </row>
    <row r="292" spans="16:17" x14ac:dyDescent="0.25">
      <c r="P292" s="9"/>
      <c r="Q292" s="7"/>
    </row>
    <row r="293" spans="16:17" x14ac:dyDescent="0.25">
      <c r="P293" s="7"/>
      <c r="Q293" s="7"/>
    </row>
    <row r="294" spans="16:17" x14ac:dyDescent="0.25">
      <c r="P294" s="7"/>
      <c r="Q294" s="7"/>
    </row>
    <row r="295" spans="16:17" x14ac:dyDescent="0.25">
      <c r="P295" s="9"/>
      <c r="Q295" s="7"/>
    </row>
    <row r="296" spans="16:17" x14ac:dyDescent="0.25">
      <c r="P296" s="7"/>
      <c r="Q296" s="7"/>
    </row>
    <row r="297" spans="16:17" x14ac:dyDescent="0.25">
      <c r="P297" s="7"/>
      <c r="Q297" s="7"/>
    </row>
    <row r="298" spans="16:17" x14ac:dyDescent="0.25">
      <c r="P298" s="9"/>
      <c r="Q298" s="7"/>
    </row>
    <row r="299" spans="16:17" x14ac:dyDescent="0.25">
      <c r="P299" s="7"/>
      <c r="Q299" s="7"/>
    </row>
    <row r="300" spans="16:17" x14ac:dyDescent="0.25">
      <c r="P300" s="7"/>
      <c r="Q300" s="7"/>
    </row>
    <row r="301" spans="16:17" x14ac:dyDescent="0.25">
      <c r="P301" s="9"/>
      <c r="Q301" s="7"/>
    </row>
    <row r="302" spans="16:17" x14ac:dyDescent="0.25">
      <c r="P302" s="7"/>
      <c r="Q302" s="7"/>
    </row>
    <row r="303" spans="16:17" x14ac:dyDescent="0.25">
      <c r="P303" s="7"/>
      <c r="Q303" s="7"/>
    </row>
    <row r="304" spans="16:17" x14ac:dyDescent="0.25">
      <c r="P304" s="9"/>
      <c r="Q304" s="7"/>
    </row>
    <row r="305" spans="16:17" x14ac:dyDescent="0.25">
      <c r="P305" s="7"/>
      <c r="Q305" s="7"/>
    </row>
    <row r="306" spans="16:17" x14ac:dyDescent="0.25">
      <c r="P306" s="7"/>
      <c r="Q306" s="7"/>
    </row>
    <row r="307" spans="16:17" x14ac:dyDescent="0.25">
      <c r="P307" s="9"/>
      <c r="Q307" s="7"/>
    </row>
    <row r="308" spans="16:17" x14ac:dyDescent="0.25">
      <c r="P308" s="7"/>
      <c r="Q308" s="7"/>
    </row>
    <row r="309" spans="16:17" x14ac:dyDescent="0.25">
      <c r="P309" s="7"/>
      <c r="Q309" s="7"/>
    </row>
    <row r="310" spans="16:17" x14ac:dyDescent="0.25">
      <c r="P310" s="9"/>
      <c r="Q310" s="7"/>
    </row>
    <row r="311" spans="16:17" x14ac:dyDescent="0.25">
      <c r="P311" s="7"/>
      <c r="Q311" s="7"/>
    </row>
    <row r="312" spans="16:17" x14ac:dyDescent="0.25">
      <c r="P312" s="7"/>
      <c r="Q312" s="7"/>
    </row>
    <row r="313" spans="16:17" x14ac:dyDescent="0.25">
      <c r="P313" s="9"/>
      <c r="Q313" s="7"/>
    </row>
    <row r="314" spans="16:17" x14ac:dyDescent="0.25">
      <c r="P314" s="7"/>
      <c r="Q314" s="7"/>
    </row>
    <row r="315" spans="16:17" x14ac:dyDescent="0.25">
      <c r="P315" s="7"/>
      <c r="Q315" s="7"/>
    </row>
    <row r="316" spans="16:17" x14ac:dyDescent="0.25">
      <c r="P316" s="9"/>
      <c r="Q316" s="7"/>
    </row>
    <row r="317" spans="16:17" x14ac:dyDescent="0.25">
      <c r="P317" s="7"/>
      <c r="Q317" s="7"/>
    </row>
    <row r="318" spans="16:17" x14ac:dyDescent="0.25">
      <c r="P318" s="7"/>
      <c r="Q318" s="7"/>
    </row>
    <row r="319" spans="16:17" x14ac:dyDescent="0.25">
      <c r="P319" s="9"/>
      <c r="Q319" s="7"/>
    </row>
    <row r="320" spans="16:17" x14ac:dyDescent="0.25">
      <c r="P320" s="7"/>
      <c r="Q320" s="7"/>
    </row>
    <row r="321" spans="16:17" x14ac:dyDescent="0.25">
      <c r="P321" s="7"/>
      <c r="Q321" s="7"/>
    </row>
    <row r="322" spans="16:17" x14ac:dyDescent="0.25">
      <c r="P322" s="9"/>
      <c r="Q322" s="7"/>
    </row>
    <row r="323" spans="16:17" x14ac:dyDescent="0.25">
      <c r="P323" s="7"/>
      <c r="Q323" s="7"/>
    </row>
    <row r="324" spans="16:17" x14ac:dyDescent="0.25">
      <c r="P324" s="7"/>
      <c r="Q324" s="7"/>
    </row>
    <row r="325" spans="16:17" x14ac:dyDescent="0.25">
      <c r="P325" s="9"/>
      <c r="Q325" s="7"/>
    </row>
    <row r="326" spans="16:17" x14ac:dyDescent="0.25">
      <c r="P326" s="7"/>
      <c r="Q326" s="7"/>
    </row>
    <row r="327" spans="16:17" x14ac:dyDescent="0.25">
      <c r="P327" s="7"/>
      <c r="Q327" s="7"/>
    </row>
    <row r="328" spans="16:17" x14ac:dyDescent="0.25">
      <c r="P328" s="9"/>
      <c r="Q328" s="7"/>
    </row>
    <row r="329" spans="16:17" x14ac:dyDescent="0.25">
      <c r="P329" s="7"/>
      <c r="Q329" s="7"/>
    </row>
    <row r="330" spans="16:17" x14ac:dyDescent="0.25">
      <c r="P330" s="7"/>
      <c r="Q330" s="7"/>
    </row>
    <row r="331" spans="16:17" x14ac:dyDescent="0.25">
      <c r="P331" s="9"/>
      <c r="Q331" s="7"/>
    </row>
    <row r="332" spans="16:17" x14ac:dyDescent="0.25">
      <c r="P332" s="7"/>
      <c r="Q332" s="7"/>
    </row>
    <row r="333" spans="16:17" x14ac:dyDescent="0.25">
      <c r="P333" s="7"/>
      <c r="Q333" s="7"/>
    </row>
    <row r="334" spans="16:17" x14ac:dyDescent="0.25">
      <c r="P334" s="9"/>
      <c r="Q334" s="7"/>
    </row>
    <row r="335" spans="16:17" x14ac:dyDescent="0.25">
      <c r="P335" s="7"/>
      <c r="Q335" s="7"/>
    </row>
    <row r="336" spans="16:17" x14ac:dyDescent="0.25">
      <c r="P336" s="7"/>
      <c r="Q336" s="7"/>
    </row>
    <row r="337" spans="16:17" x14ac:dyDescent="0.25">
      <c r="P337" s="9"/>
      <c r="Q337" s="7"/>
    </row>
    <row r="338" spans="16:17" x14ac:dyDescent="0.25">
      <c r="P338" s="7"/>
      <c r="Q338" s="7"/>
    </row>
    <row r="339" spans="16:17" x14ac:dyDescent="0.25">
      <c r="P339" s="7"/>
      <c r="Q339" s="7"/>
    </row>
    <row r="340" spans="16:17" x14ac:dyDescent="0.25">
      <c r="P340" s="9"/>
      <c r="Q340" s="7"/>
    </row>
    <row r="341" spans="16:17" x14ac:dyDescent="0.25">
      <c r="P341" s="7"/>
      <c r="Q341" s="7"/>
    </row>
    <row r="342" spans="16:17" x14ac:dyDescent="0.25">
      <c r="P342" s="7"/>
      <c r="Q342" s="7"/>
    </row>
    <row r="343" spans="16:17" x14ac:dyDescent="0.25">
      <c r="P343" s="9"/>
      <c r="Q343" s="7"/>
    </row>
    <row r="344" spans="16:17" x14ac:dyDescent="0.25">
      <c r="P344" s="7"/>
      <c r="Q344" s="7"/>
    </row>
    <row r="345" spans="16:17" x14ac:dyDescent="0.25">
      <c r="P345" s="7"/>
      <c r="Q345" s="7"/>
    </row>
    <row r="346" spans="16:17" x14ac:dyDescent="0.25">
      <c r="P346" s="9"/>
      <c r="Q346" s="7"/>
    </row>
    <row r="347" spans="16:17" x14ac:dyDescent="0.25">
      <c r="P347" s="7"/>
      <c r="Q347" s="7"/>
    </row>
    <row r="348" spans="16:17" x14ac:dyDescent="0.25">
      <c r="P348" s="7"/>
      <c r="Q348" s="7"/>
    </row>
    <row r="349" spans="16:17" x14ac:dyDescent="0.25">
      <c r="P349" s="9"/>
      <c r="Q349" s="7"/>
    </row>
    <row r="350" spans="16:17" x14ac:dyDescent="0.25">
      <c r="P350" s="7"/>
      <c r="Q350" s="7"/>
    </row>
    <row r="351" spans="16:17" x14ac:dyDescent="0.25">
      <c r="P351" s="7"/>
      <c r="Q351" s="7"/>
    </row>
    <row r="352" spans="16:17" x14ac:dyDescent="0.25">
      <c r="P352" s="9"/>
      <c r="Q352" s="7"/>
    </row>
    <row r="353" spans="16:17" x14ac:dyDescent="0.25">
      <c r="P353" s="7"/>
      <c r="Q353" s="7"/>
    </row>
    <row r="354" spans="16:17" x14ac:dyDescent="0.25">
      <c r="P354" s="7"/>
      <c r="Q354" s="7"/>
    </row>
    <row r="355" spans="16:17" x14ac:dyDescent="0.25">
      <c r="P355" s="9"/>
      <c r="Q355" s="7"/>
    </row>
    <row r="356" spans="16:17" x14ac:dyDescent="0.25">
      <c r="P356" s="7"/>
      <c r="Q356" s="7"/>
    </row>
    <row r="357" spans="16:17" x14ac:dyDescent="0.25">
      <c r="P357" s="7"/>
      <c r="Q357" s="7"/>
    </row>
    <row r="358" spans="16:17" x14ac:dyDescent="0.25">
      <c r="P358" s="9"/>
      <c r="Q358" s="7"/>
    </row>
    <row r="359" spans="16:17" x14ac:dyDescent="0.25">
      <c r="P359" s="7"/>
      <c r="Q359" s="7"/>
    </row>
    <row r="360" spans="16:17" x14ac:dyDescent="0.25">
      <c r="P360" s="7"/>
      <c r="Q360" s="7"/>
    </row>
    <row r="361" spans="16:17" x14ac:dyDescent="0.25">
      <c r="P361" s="9"/>
      <c r="Q361" s="7"/>
    </row>
    <row r="362" spans="16:17" x14ac:dyDescent="0.25">
      <c r="P362" s="7"/>
      <c r="Q362" s="7"/>
    </row>
    <row r="363" spans="16:17" x14ac:dyDescent="0.25">
      <c r="P363" s="7"/>
      <c r="Q363" s="7"/>
    </row>
    <row r="364" spans="16:17" x14ac:dyDescent="0.25">
      <c r="P364" s="9"/>
      <c r="Q364" s="7"/>
    </row>
    <row r="365" spans="16:17" x14ac:dyDescent="0.25">
      <c r="P365" s="7"/>
      <c r="Q365" s="7"/>
    </row>
    <row r="366" spans="16:17" x14ac:dyDescent="0.25">
      <c r="P366" s="7"/>
      <c r="Q366" s="7"/>
    </row>
    <row r="367" spans="16:17" x14ac:dyDescent="0.25">
      <c r="P367" s="9"/>
      <c r="Q367" s="7"/>
    </row>
    <row r="368" spans="16:17" x14ac:dyDescent="0.25">
      <c r="P368" s="7"/>
      <c r="Q368" s="7"/>
    </row>
    <row r="369" spans="16:17" x14ac:dyDescent="0.25">
      <c r="P369" s="7"/>
      <c r="Q369" s="7"/>
    </row>
    <row r="370" spans="16:17" x14ac:dyDescent="0.25">
      <c r="P370" s="9"/>
      <c r="Q370" s="7"/>
    </row>
    <row r="371" spans="16:17" x14ac:dyDescent="0.25">
      <c r="P371" s="7"/>
      <c r="Q371" s="7"/>
    </row>
    <row r="372" spans="16:17" x14ac:dyDescent="0.25">
      <c r="P372" s="7"/>
      <c r="Q372" s="7"/>
    </row>
    <row r="373" spans="16:17" x14ac:dyDescent="0.25">
      <c r="P373" s="9"/>
      <c r="Q373" s="7"/>
    </row>
    <row r="374" spans="16:17" x14ac:dyDescent="0.25">
      <c r="P374" s="7"/>
      <c r="Q374" s="7"/>
    </row>
    <row r="375" spans="16:17" x14ac:dyDescent="0.25">
      <c r="P375" s="7"/>
      <c r="Q375" s="7"/>
    </row>
    <row r="376" spans="16:17" x14ac:dyDescent="0.25">
      <c r="P376" s="9"/>
      <c r="Q376" s="7"/>
    </row>
    <row r="377" spans="16:17" x14ac:dyDescent="0.25">
      <c r="P377" s="7"/>
      <c r="Q377" s="7"/>
    </row>
    <row r="378" spans="16:17" x14ac:dyDescent="0.25">
      <c r="P378" s="7"/>
      <c r="Q378" s="7"/>
    </row>
    <row r="379" spans="16:17" x14ac:dyDescent="0.25">
      <c r="P379" s="9"/>
      <c r="Q379" s="7"/>
    </row>
    <row r="380" spans="16:17" x14ac:dyDescent="0.25">
      <c r="P380" s="7"/>
      <c r="Q380" s="7"/>
    </row>
    <row r="381" spans="16:17" x14ac:dyDescent="0.25">
      <c r="P381" s="7"/>
      <c r="Q381" s="7"/>
    </row>
    <row r="382" spans="16:17" x14ac:dyDescent="0.25">
      <c r="P382" s="9"/>
      <c r="Q382" s="7"/>
    </row>
    <row r="383" spans="16:17" x14ac:dyDescent="0.25">
      <c r="P383" s="7"/>
      <c r="Q383" s="7"/>
    </row>
    <row r="384" spans="16:17" x14ac:dyDescent="0.25">
      <c r="P384" s="7"/>
      <c r="Q384" s="7"/>
    </row>
    <row r="385" spans="16:17" x14ac:dyDescent="0.25">
      <c r="P385" s="9"/>
      <c r="Q385" s="7"/>
    </row>
    <row r="386" spans="16:17" x14ac:dyDescent="0.25">
      <c r="P386" s="7"/>
      <c r="Q386" s="7"/>
    </row>
    <row r="387" spans="16:17" x14ac:dyDescent="0.25">
      <c r="P387" s="7"/>
      <c r="Q387" s="7"/>
    </row>
    <row r="388" spans="16:17" x14ac:dyDescent="0.25">
      <c r="P388" s="9"/>
      <c r="Q388" s="7"/>
    </row>
    <row r="389" spans="16:17" x14ac:dyDescent="0.25">
      <c r="P389" s="7"/>
      <c r="Q389" s="7"/>
    </row>
    <row r="390" spans="16:17" x14ac:dyDescent="0.25">
      <c r="P390" s="7"/>
      <c r="Q390" s="7"/>
    </row>
    <row r="391" spans="16:17" x14ac:dyDescent="0.25">
      <c r="P391" s="9"/>
      <c r="Q391" s="7"/>
    </row>
    <row r="392" spans="16:17" x14ac:dyDescent="0.25">
      <c r="P392" s="7"/>
      <c r="Q392" s="7"/>
    </row>
    <row r="393" spans="16:17" x14ac:dyDescent="0.25">
      <c r="P393" s="7"/>
      <c r="Q393" s="7"/>
    </row>
    <row r="394" spans="16:17" x14ac:dyDescent="0.25">
      <c r="P394" s="9"/>
      <c r="Q394" s="7"/>
    </row>
    <row r="395" spans="16:17" x14ac:dyDescent="0.25">
      <c r="P395" s="7"/>
      <c r="Q395" s="7"/>
    </row>
    <row r="396" spans="16:17" x14ac:dyDescent="0.25">
      <c r="P396" s="7"/>
      <c r="Q396" s="7"/>
    </row>
    <row r="397" spans="16:17" x14ac:dyDescent="0.25">
      <c r="P397" s="9"/>
      <c r="Q397" s="7"/>
    </row>
    <row r="398" spans="16:17" x14ac:dyDescent="0.25">
      <c r="P398" s="7"/>
      <c r="Q398" s="7"/>
    </row>
    <row r="399" spans="16:17" x14ac:dyDescent="0.25">
      <c r="P399" s="7"/>
      <c r="Q399" s="7"/>
    </row>
    <row r="400" spans="16:17" x14ac:dyDescent="0.25">
      <c r="P400" s="9"/>
      <c r="Q400" s="7"/>
    </row>
    <row r="401" spans="16:17" x14ac:dyDescent="0.25">
      <c r="P401" s="7"/>
      <c r="Q401" s="7"/>
    </row>
    <row r="402" spans="16:17" x14ac:dyDescent="0.25">
      <c r="P402" s="7"/>
      <c r="Q402" s="7"/>
    </row>
    <row r="403" spans="16:17" x14ac:dyDescent="0.25">
      <c r="P403" s="9"/>
      <c r="Q403" s="7"/>
    </row>
    <row r="404" spans="16:17" x14ac:dyDescent="0.25">
      <c r="P404" s="7"/>
      <c r="Q404" s="7"/>
    </row>
    <row r="405" spans="16:17" x14ac:dyDescent="0.25">
      <c r="P405" s="7"/>
      <c r="Q405" s="7"/>
    </row>
    <row r="406" spans="16:17" x14ac:dyDescent="0.25">
      <c r="P406" s="9"/>
      <c r="Q406" s="7"/>
    </row>
    <row r="407" spans="16:17" x14ac:dyDescent="0.25">
      <c r="P407" s="7"/>
      <c r="Q407" s="7"/>
    </row>
    <row r="408" spans="16:17" x14ac:dyDescent="0.25">
      <c r="P408" s="7"/>
      <c r="Q408" s="7"/>
    </row>
    <row r="409" spans="16:17" x14ac:dyDescent="0.25">
      <c r="P409" s="9"/>
      <c r="Q409" s="7"/>
    </row>
    <row r="410" spans="16:17" x14ac:dyDescent="0.25">
      <c r="P410" s="7"/>
      <c r="Q410" s="7"/>
    </row>
    <row r="411" spans="16:17" x14ac:dyDescent="0.25">
      <c r="P411" s="7"/>
      <c r="Q411" s="7"/>
    </row>
    <row r="412" spans="16:17" x14ac:dyDescent="0.25">
      <c r="P412" s="9"/>
      <c r="Q412" s="7"/>
    </row>
    <row r="413" spans="16:17" x14ac:dyDescent="0.25">
      <c r="P413" s="7"/>
      <c r="Q413" s="7"/>
    </row>
    <row r="414" spans="16:17" x14ac:dyDescent="0.25">
      <c r="P414" s="7"/>
      <c r="Q414" s="7"/>
    </row>
    <row r="415" spans="16:17" x14ac:dyDescent="0.25">
      <c r="P415" s="9"/>
      <c r="Q415" s="7"/>
    </row>
    <row r="416" spans="16:17" x14ac:dyDescent="0.25">
      <c r="P416" s="7"/>
      <c r="Q416" s="7"/>
    </row>
    <row r="417" spans="16:17" x14ac:dyDescent="0.25">
      <c r="P417" s="7"/>
      <c r="Q417" s="7"/>
    </row>
    <row r="418" spans="16:17" x14ac:dyDescent="0.25">
      <c r="P418" s="9"/>
      <c r="Q418" s="7"/>
    </row>
    <row r="419" spans="16:17" x14ac:dyDescent="0.25">
      <c r="P419" s="7"/>
      <c r="Q419" s="7"/>
    </row>
    <row r="420" spans="16:17" x14ac:dyDescent="0.25">
      <c r="P420" s="7"/>
      <c r="Q420" s="7"/>
    </row>
    <row r="421" spans="16:17" x14ac:dyDescent="0.25">
      <c r="P421" s="9"/>
      <c r="Q421" s="7"/>
    </row>
    <row r="422" spans="16:17" x14ac:dyDescent="0.25">
      <c r="P422" s="7"/>
      <c r="Q422" s="7"/>
    </row>
    <row r="423" spans="16:17" x14ac:dyDescent="0.25">
      <c r="P423" s="7"/>
      <c r="Q423" s="7"/>
    </row>
    <row r="424" spans="16:17" x14ac:dyDescent="0.25">
      <c r="P424" s="9"/>
      <c r="Q424" s="7"/>
    </row>
    <row r="425" spans="16:17" x14ac:dyDescent="0.25">
      <c r="P425" s="7"/>
      <c r="Q425" s="7"/>
    </row>
    <row r="426" spans="16:17" x14ac:dyDescent="0.25">
      <c r="P426" s="7"/>
      <c r="Q426" s="7"/>
    </row>
    <row r="427" spans="16:17" x14ac:dyDescent="0.25">
      <c r="P427" s="9"/>
      <c r="Q427" s="7"/>
    </row>
    <row r="428" spans="16:17" x14ac:dyDescent="0.25">
      <c r="P428" s="7"/>
      <c r="Q428" s="7"/>
    </row>
    <row r="429" spans="16:17" x14ac:dyDescent="0.25">
      <c r="P429" s="7"/>
      <c r="Q429" s="7"/>
    </row>
    <row r="430" spans="16:17" x14ac:dyDescent="0.25">
      <c r="P430" s="9"/>
      <c r="Q430" s="7"/>
    </row>
    <row r="431" spans="16:17" x14ac:dyDescent="0.25">
      <c r="P431" s="7"/>
      <c r="Q431" s="7"/>
    </row>
    <row r="432" spans="16:17" x14ac:dyDescent="0.25">
      <c r="P432" s="7"/>
      <c r="Q432" s="7"/>
    </row>
    <row r="433" spans="16:17" x14ac:dyDescent="0.25">
      <c r="P433" s="9"/>
      <c r="Q433" s="7"/>
    </row>
    <row r="434" spans="16:17" x14ac:dyDescent="0.25">
      <c r="P434" s="7"/>
      <c r="Q434" s="7"/>
    </row>
    <row r="435" spans="16:17" x14ac:dyDescent="0.25">
      <c r="P435" s="7"/>
      <c r="Q435" s="7"/>
    </row>
    <row r="436" spans="16:17" x14ac:dyDescent="0.25">
      <c r="P436" s="9"/>
      <c r="Q436" s="7"/>
    </row>
    <row r="437" spans="16:17" x14ac:dyDescent="0.25">
      <c r="P437" s="7"/>
      <c r="Q437" s="7"/>
    </row>
    <row r="438" spans="16:17" x14ac:dyDescent="0.25">
      <c r="P438" s="7"/>
      <c r="Q438" s="7"/>
    </row>
    <row r="439" spans="16:17" x14ac:dyDescent="0.25">
      <c r="P439" s="9"/>
      <c r="Q439" s="7"/>
    </row>
    <row r="440" spans="16:17" x14ac:dyDescent="0.25">
      <c r="P440" s="7"/>
      <c r="Q440" s="7"/>
    </row>
    <row r="441" spans="16:17" x14ac:dyDescent="0.25">
      <c r="P441" s="7"/>
      <c r="Q441" s="7"/>
    </row>
    <row r="442" spans="16:17" x14ac:dyDescent="0.25">
      <c r="P442" s="9"/>
      <c r="Q442" s="7"/>
    </row>
    <row r="443" spans="16:17" x14ac:dyDescent="0.25">
      <c r="P443" s="7"/>
      <c r="Q443" s="7"/>
    </row>
    <row r="444" spans="16:17" x14ac:dyDescent="0.25">
      <c r="P444" s="7"/>
      <c r="Q444" s="7"/>
    </row>
    <row r="445" spans="16:17" x14ac:dyDescent="0.25">
      <c r="P445" s="9"/>
      <c r="Q445" s="7"/>
    </row>
    <row r="446" spans="16:17" x14ac:dyDescent="0.25">
      <c r="P446" s="7"/>
      <c r="Q446" s="7"/>
    </row>
    <row r="447" spans="16:17" x14ac:dyDescent="0.25">
      <c r="P447" s="7"/>
      <c r="Q447" s="7"/>
    </row>
    <row r="448" spans="16:17" x14ac:dyDescent="0.25">
      <c r="P448" s="9"/>
      <c r="Q448" s="7"/>
    </row>
    <row r="449" spans="16:17" x14ac:dyDescent="0.25">
      <c r="P449" s="7"/>
      <c r="Q449" s="7"/>
    </row>
    <row r="450" spans="16:17" x14ac:dyDescent="0.25">
      <c r="P450" s="7"/>
      <c r="Q450" s="7"/>
    </row>
    <row r="451" spans="16:17" x14ac:dyDescent="0.25">
      <c r="P451" s="9"/>
      <c r="Q451" s="7"/>
    </row>
    <row r="452" spans="16:17" x14ac:dyDescent="0.25">
      <c r="P452" s="7"/>
      <c r="Q452" s="7"/>
    </row>
    <row r="453" spans="16:17" x14ac:dyDescent="0.25">
      <c r="P453" s="7"/>
      <c r="Q453" s="7"/>
    </row>
    <row r="454" spans="16:17" x14ac:dyDescent="0.25">
      <c r="P454" s="9"/>
      <c r="Q454" s="7"/>
    </row>
    <row r="455" spans="16:17" x14ac:dyDescent="0.25">
      <c r="P455" s="7"/>
      <c r="Q455" s="7"/>
    </row>
    <row r="456" spans="16:17" x14ac:dyDescent="0.25">
      <c r="P456" s="7"/>
      <c r="Q456" s="7"/>
    </row>
    <row r="457" spans="16:17" x14ac:dyDescent="0.25">
      <c r="P457" s="9"/>
      <c r="Q457" s="7"/>
    </row>
    <row r="458" spans="16:17" x14ac:dyDescent="0.25">
      <c r="P458" s="7"/>
      <c r="Q458" s="7"/>
    </row>
    <row r="459" spans="16:17" x14ac:dyDescent="0.25">
      <c r="P459" s="7"/>
      <c r="Q459" s="7"/>
    </row>
    <row r="460" spans="16:17" x14ac:dyDescent="0.25">
      <c r="P460" s="9"/>
      <c r="Q460" s="7"/>
    </row>
    <row r="461" spans="16:17" x14ac:dyDescent="0.25">
      <c r="P461" s="7"/>
      <c r="Q461" s="7"/>
    </row>
    <row r="462" spans="16:17" x14ac:dyDescent="0.25">
      <c r="P462" s="7"/>
      <c r="Q462" s="7"/>
    </row>
    <row r="463" spans="16:17" x14ac:dyDescent="0.25">
      <c r="P463" s="9"/>
      <c r="Q463" s="7"/>
    </row>
    <row r="464" spans="16:17" x14ac:dyDescent="0.25">
      <c r="P464" s="7"/>
      <c r="Q464" s="7"/>
    </row>
    <row r="465" spans="16:17" x14ac:dyDescent="0.25">
      <c r="P465" s="7"/>
      <c r="Q465" s="7"/>
    </row>
    <row r="466" spans="16:17" x14ac:dyDescent="0.25">
      <c r="P466" s="9"/>
      <c r="Q466" s="7"/>
    </row>
    <row r="467" spans="16:17" x14ac:dyDescent="0.25">
      <c r="P467" s="7"/>
      <c r="Q467" s="7"/>
    </row>
    <row r="468" spans="16:17" x14ac:dyDescent="0.25">
      <c r="P468" s="7"/>
      <c r="Q468" s="7"/>
    </row>
    <row r="469" spans="16:17" x14ac:dyDescent="0.25">
      <c r="P469" s="9"/>
      <c r="Q469" s="7"/>
    </row>
    <row r="470" spans="16:17" x14ac:dyDescent="0.25">
      <c r="P470" s="7"/>
      <c r="Q470" s="7"/>
    </row>
    <row r="471" spans="16:17" x14ac:dyDescent="0.25">
      <c r="P471" s="7"/>
      <c r="Q471" s="7"/>
    </row>
    <row r="472" spans="16:17" x14ac:dyDescent="0.25">
      <c r="P472" s="9"/>
      <c r="Q472" s="7"/>
    </row>
    <row r="473" spans="16:17" x14ac:dyDescent="0.25">
      <c r="P473" s="7"/>
      <c r="Q473" s="7"/>
    </row>
    <row r="474" spans="16:17" x14ac:dyDescent="0.25">
      <c r="P474" s="7"/>
      <c r="Q474" s="7"/>
    </row>
    <row r="475" spans="16:17" x14ac:dyDescent="0.25">
      <c r="P475" s="9"/>
      <c r="Q475" s="7"/>
    </row>
    <row r="476" spans="16:17" x14ac:dyDescent="0.25">
      <c r="P476" s="7"/>
      <c r="Q476" s="7"/>
    </row>
    <row r="477" spans="16:17" x14ac:dyDescent="0.25">
      <c r="P477" s="7"/>
      <c r="Q477" s="7"/>
    </row>
    <row r="478" spans="16:17" x14ac:dyDescent="0.25">
      <c r="P478" s="9"/>
      <c r="Q478" s="7"/>
    </row>
    <row r="479" spans="16:17" x14ac:dyDescent="0.25">
      <c r="P479" s="7"/>
      <c r="Q479" s="7"/>
    </row>
    <row r="480" spans="16:17" x14ac:dyDescent="0.25">
      <c r="P480" s="7"/>
      <c r="Q480" s="7"/>
    </row>
    <row r="481" spans="16:17" x14ac:dyDescent="0.25">
      <c r="P481" s="9"/>
      <c r="Q481" s="7"/>
    </row>
    <row r="482" spans="16:17" x14ac:dyDescent="0.25">
      <c r="P482" s="7"/>
      <c r="Q482" s="7"/>
    </row>
    <row r="483" spans="16:17" x14ac:dyDescent="0.25">
      <c r="P483" s="7"/>
      <c r="Q483" s="7"/>
    </row>
    <row r="484" spans="16:17" x14ac:dyDescent="0.25">
      <c r="P484" s="9"/>
      <c r="Q484" s="7"/>
    </row>
    <row r="485" spans="16:17" x14ac:dyDescent="0.25">
      <c r="P485" s="7"/>
      <c r="Q485" s="7"/>
    </row>
    <row r="486" spans="16:17" x14ac:dyDescent="0.25">
      <c r="P486" s="7"/>
      <c r="Q486" s="7"/>
    </row>
    <row r="487" spans="16:17" x14ac:dyDescent="0.25">
      <c r="P487" s="9"/>
      <c r="Q487" s="7"/>
    </row>
    <row r="488" spans="16:17" x14ac:dyDescent="0.25">
      <c r="P488" s="7"/>
      <c r="Q488" s="7"/>
    </row>
    <row r="489" spans="16:17" x14ac:dyDescent="0.25">
      <c r="P489" s="7"/>
      <c r="Q489" s="7"/>
    </row>
    <row r="490" spans="16:17" x14ac:dyDescent="0.25">
      <c r="P490" s="9"/>
      <c r="Q490" s="7"/>
    </row>
    <row r="491" spans="16:17" x14ac:dyDescent="0.25">
      <c r="P491" s="7"/>
      <c r="Q491" s="7"/>
    </row>
    <row r="492" spans="16:17" x14ac:dyDescent="0.25">
      <c r="P492" s="7"/>
      <c r="Q492" s="7"/>
    </row>
    <row r="493" spans="16:17" x14ac:dyDescent="0.25">
      <c r="P493" s="9"/>
      <c r="Q493" s="7"/>
    </row>
    <row r="494" spans="16:17" x14ac:dyDescent="0.25">
      <c r="P494" s="7"/>
      <c r="Q494" s="7"/>
    </row>
    <row r="495" spans="16:17" x14ac:dyDescent="0.25">
      <c r="P495" s="7"/>
      <c r="Q495" s="7"/>
    </row>
    <row r="496" spans="16:17" x14ac:dyDescent="0.25">
      <c r="P496" s="9"/>
      <c r="Q496" s="7"/>
    </row>
    <row r="497" spans="16:17" x14ac:dyDescent="0.25">
      <c r="P497" s="7"/>
      <c r="Q497" s="7"/>
    </row>
    <row r="498" spans="16:17" x14ac:dyDescent="0.25">
      <c r="P498" s="7"/>
      <c r="Q498" s="7"/>
    </row>
    <row r="499" spans="16:17" x14ac:dyDescent="0.25">
      <c r="P499" s="9"/>
      <c r="Q499" s="7"/>
    </row>
    <row r="500" spans="16:17" x14ac:dyDescent="0.25">
      <c r="P500" s="7"/>
      <c r="Q500" s="7"/>
    </row>
    <row r="501" spans="16:17" x14ac:dyDescent="0.25">
      <c r="P501" s="7"/>
      <c r="Q501" s="7"/>
    </row>
    <row r="502" spans="16:17" x14ac:dyDescent="0.25">
      <c r="P502" s="9"/>
      <c r="Q502" s="7"/>
    </row>
    <row r="503" spans="16:17" x14ac:dyDescent="0.25">
      <c r="P503" s="7"/>
      <c r="Q503" s="7"/>
    </row>
    <row r="504" spans="16:17" x14ac:dyDescent="0.25">
      <c r="P504" s="7"/>
      <c r="Q504" s="7"/>
    </row>
    <row r="505" spans="16:17" x14ac:dyDescent="0.25">
      <c r="P505" s="9"/>
      <c r="Q505" s="7"/>
    </row>
    <row r="506" spans="16:17" x14ac:dyDescent="0.25">
      <c r="P506" s="7"/>
      <c r="Q506" s="7"/>
    </row>
    <row r="507" spans="16:17" x14ac:dyDescent="0.25">
      <c r="P507" s="7"/>
      <c r="Q507" s="7"/>
    </row>
    <row r="508" spans="16:17" x14ac:dyDescent="0.25">
      <c r="P508" s="9"/>
      <c r="Q508" s="7"/>
    </row>
    <row r="509" spans="16:17" x14ac:dyDescent="0.25">
      <c r="P509" s="7"/>
      <c r="Q509" s="7"/>
    </row>
    <row r="510" spans="16:17" x14ac:dyDescent="0.25">
      <c r="P510" s="7"/>
      <c r="Q510" s="7"/>
    </row>
    <row r="511" spans="16:17" x14ac:dyDescent="0.25">
      <c r="P511" s="9"/>
      <c r="Q511" s="7"/>
    </row>
    <row r="512" spans="16:17" x14ac:dyDescent="0.25">
      <c r="P512" s="7"/>
      <c r="Q512" s="7"/>
    </row>
    <row r="513" spans="16:17" x14ac:dyDescent="0.25">
      <c r="P513" s="7"/>
      <c r="Q513" s="7"/>
    </row>
    <row r="514" spans="16:17" x14ac:dyDescent="0.25">
      <c r="P514" s="9"/>
      <c r="Q514" s="7"/>
    </row>
    <row r="515" spans="16:17" x14ac:dyDescent="0.25">
      <c r="P515" s="7"/>
      <c r="Q515" s="7"/>
    </row>
    <row r="516" spans="16:17" x14ac:dyDescent="0.25">
      <c r="P516" s="7"/>
      <c r="Q516" s="7"/>
    </row>
    <row r="517" spans="16:17" x14ac:dyDescent="0.25">
      <c r="P517" s="9"/>
      <c r="Q517" s="7"/>
    </row>
    <row r="518" spans="16:17" x14ac:dyDescent="0.25">
      <c r="P518" s="7"/>
      <c r="Q518" s="7"/>
    </row>
    <row r="519" spans="16:17" x14ac:dyDescent="0.25">
      <c r="P519" s="7"/>
      <c r="Q519" s="7"/>
    </row>
    <row r="520" spans="16:17" x14ac:dyDescent="0.25">
      <c r="P520" s="9"/>
      <c r="Q520" s="7"/>
    </row>
    <row r="521" spans="16:17" x14ac:dyDescent="0.25">
      <c r="P521" s="7"/>
      <c r="Q521" s="7"/>
    </row>
    <row r="522" spans="16:17" x14ac:dyDescent="0.25">
      <c r="P522" s="7"/>
      <c r="Q522" s="7"/>
    </row>
    <row r="523" spans="16:17" x14ac:dyDescent="0.25">
      <c r="P523" s="9"/>
      <c r="Q523" s="7"/>
    </row>
    <row r="524" spans="16:17" x14ac:dyDescent="0.25">
      <c r="P524" s="7"/>
      <c r="Q524" s="7"/>
    </row>
    <row r="525" spans="16:17" x14ac:dyDescent="0.25">
      <c r="P525" s="7"/>
      <c r="Q525" s="7"/>
    </row>
    <row r="526" spans="16:17" x14ac:dyDescent="0.25">
      <c r="P526" s="9"/>
      <c r="Q526" s="7"/>
    </row>
    <row r="527" spans="16:17" x14ac:dyDescent="0.25">
      <c r="P527" s="7"/>
      <c r="Q527" s="7"/>
    </row>
    <row r="528" spans="16:17" x14ac:dyDescent="0.25">
      <c r="P528" s="7"/>
      <c r="Q528" s="7"/>
    </row>
    <row r="529" spans="16:17" x14ac:dyDescent="0.25">
      <c r="P529" s="9"/>
      <c r="Q529" s="7"/>
    </row>
    <row r="530" spans="16:17" x14ac:dyDescent="0.25">
      <c r="P530" s="7"/>
      <c r="Q530" s="7"/>
    </row>
    <row r="531" spans="16:17" x14ac:dyDescent="0.25">
      <c r="P531" s="7"/>
      <c r="Q531" s="7"/>
    </row>
    <row r="532" spans="16:17" x14ac:dyDescent="0.25">
      <c r="P532" s="9"/>
      <c r="Q532" s="7"/>
    </row>
    <row r="533" spans="16:17" x14ac:dyDescent="0.25">
      <c r="P533" s="7"/>
      <c r="Q533" s="7"/>
    </row>
    <row r="534" spans="16:17" x14ac:dyDescent="0.25">
      <c r="P534" s="7"/>
      <c r="Q534" s="7"/>
    </row>
    <row r="535" spans="16:17" x14ac:dyDescent="0.25">
      <c r="P535" s="9"/>
      <c r="Q535" s="7"/>
    </row>
    <row r="536" spans="16:17" x14ac:dyDescent="0.25">
      <c r="P536" s="7"/>
      <c r="Q536" s="7"/>
    </row>
    <row r="537" spans="16:17" x14ac:dyDescent="0.25">
      <c r="P537" s="7"/>
      <c r="Q537" s="7"/>
    </row>
    <row r="538" spans="16:17" x14ac:dyDescent="0.25">
      <c r="P538" s="9"/>
      <c r="Q538" s="7"/>
    </row>
    <row r="539" spans="16:17" x14ac:dyDescent="0.25">
      <c r="P539" s="7"/>
      <c r="Q539" s="7"/>
    </row>
    <row r="540" spans="16:17" x14ac:dyDescent="0.25">
      <c r="P540" s="7"/>
      <c r="Q540" s="7"/>
    </row>
    <row r="541" spans="16:17" x14ac:dyDescent="0.25">
      <c r="P541" s="9"/>
      <c r="Q541" s="7"/>
    </row>
    <row r="542" spans="16:17" x14ac:dyDescent="0.25">
      <c r="P542" s="7"/>
      <c r="Q542" s="7"/>
    </row>
    <row r="543" spans="16:17" x14ac:dyDescent="0.25">
      <c r="P543" s="7"/>
      <c r="Q543" s="7"/>
    </row>
    <row r="544" spans="16:17" x14ac:dyDescent="0.25">
      <c r="P544" s="9"/>
      <c r="Q544" s="7"/>
    </row>
    <row r="545" spans="16:17" x14ac:dyDescent="0.25">
      <c r="P545" s="7"/>
      <c r="Q545" s="7"/>
    </row>
    <row r="546" spans="16:17" x14ac:dyDescent="0.25">
      <c r="P546" s="7"/>
      <c r="Q546" s="7"/>
    </row>
    <row r="547" spans="16:17" x14ac:dyDescent="0.25">
      <c r="P547" s="9"/>
      <c r="Q547" s="7"/>
    </row>
    <row r="548" spans="16:17" x14ac:dyDescent="0.25">
      <c r="P548" s="7"/>
      <c r="Q548" s="7"/>
    </row>
    <row r="549" spans="16:17" x14ac:dyDescent="0.25">
      <c r="P549" s="7"/>
      <c r="Q549" s="7"/>
    </row>
    <row r="550" spans="16:17" x14ac:dyDescent="0.25">
      <c r="P550" s="9"/>
      <c r="Q550" s="7"/>
    </row>
    <row r="551" spans="16:17" x14ac:dyDescent="0.25">
      <c r="P551" s="7"/>
      <c r="Q551" s="7"/>
    </row>
    <row r="552" spans="16:17" x14ac:dyDescent="0.25">
      <c r="P552" s="7"/>
      <c r="Q552" s="7"/>
    </row>
    <row r="553" spans="16:17" x14ac:dyDescent="0.25">
      <c r="P553" s="9"/>
      <c r="Q553" s="7"/>
    </row>
    <row r="554" spans="16:17" x14ac:dyDescent="0.25">
      <c r="P554" s="7"/>
      <c r="Q554" s="7"/>
    </row>
    <row r="555" spans="16:17" x14ac:dyDescent="0.25">
      <c r="P555" s="7"/>
      <c r="Q555" s="7"/>
    </row>
    <row r="556" spans="16:17" x14ac:dyDescent="0.25">
      <c r="P556" s="9"/>
      <c r="Q556" s="7"/>
    </row>
    <row r="557" spans="16:17" x14ac:dyDescent="0.25">
      <c r="P557" s="7"/>
      <c r="Q557" s="7"/>
    </row>
    <row r="558" spans="16:17" x14ac:dyDescent="0.25">
      <c r="P558" s="7"/>
      <c r="Q558" s="7"/>
    </row>
    <row r="559" spans="16:17" x14ac:dyDescent="0.25">
      <c r="P559" s="9"/>
      <c r="Q559" s="7"/>
    </row>
    <row r="560" spans="16:17" x14ac:dyDescent="0.25">
      <c r="P560" s="7"/>
      <c r="Q560" s="7"/>
    </row>
    <row r="561" spans="16:17" x14ac:dyDescent="0.25">
      <c r="P561" s="7"/>
      <c r="Q561" s="7"/>
    </row>
    <row r="562" spans="16:17" x14ac:dyDescent="0.25">
      <c r="P562" s="9"/>
      <c r="Q562" s="7"/>
    </row>
    <row r="563" spans="16:17" x14ac:dyDescent="0.25">
      <c r="P563" s="7"/>
      <c r="Q563" s="7"/>
    </row>
    <row r="564" spans="16:17" x14ac:dyDescent="0.25">
      <c r="P564" s="7"/>
      <c r="Q564" s="7"/>
    </row>
    <row r="565" spans="16:17" x14ac:dyDescent="0.25">
      <c r="P565" s="9"/>
      <c r="Q565" s="7"/>
    </row>
    <row r="566" spans="16:17" x14ac:dyDescent="0.25">
      <c r="P566" s="7"/>
      <c r="Q566" s="7"/>
    </row>
    <row r="567" spans="16:17" x14ac:dyDescent="0.25">
      <c r="P567" s="7"/>
      <c r="Q567" s="7"/>
    </row>
    <row r="568" spans="16:17" x14ac:dyDescent="0.25">
      <c r="P568" s="9"/>
      <c r="Q568" s="7"/>
    </row>
    <row r="569" spans="16:17" x14ac:dyDescent="0.25">
      <c r="P569" s="7"/>
      <c r="Q569" s="7"/>
    </row>
    <row r="570" spans="16:17" x14ac:dyDescent="0.25">
      <c r="P570" s="7"/>
      <c r="Q570" s="7"/>
    </row>
    <row r="571" spans="16:17" x14ac:dyDescent="0.25">
      <c r="P571" s="9"/>
      <c r="Q571" s="7"/>
    </row>
    <row r="572" spans="16:17" x14ac:dyDescent="0.25">
      <c r="P572" s="7"/>
      <c r="Q572" s="7"/>
    </row>
    <row r="573" spans="16:17" x14ac:dyDescent="0.25">
      <c r="P573" s="7"/>
      <c r="Q573" s="7"/>
    </row>
    <row r="574" spans="16:17" x14ac:dyDescent="0.25">
      <c r="P574" s="9"/>
      <c r="Q574" s="7"/>
    </row>
    <row r="575" spans="16:17" x14ac:dyDescent="0.25">
      <c r="P575" s="7"/>
      <c r="Q575" s="7"/>
    </row>
    <row r="576" spans="16:17" x14ac:dyDescent="0.25">
      <c r="P576" s="7"/>
      <c r="Q576" s="7"/>
    </row>
    <row r="577" spans="16:17" x14ac:dyDescent="0.25">
      <c r="P577" s="9"/>
      <c r="Q577" s="7"/>
    </row>
    <row r="578" spans="16:17" x14ac:dyDescent="0.25">
      <c r="P578" s="7"/>
      <c r="Q578" s="7"/>
    </row>
    <row r="579" spans="16:17" x14ac:dyDescent="0.25">
      <c r="P579" s="7"/>
      <c r="Q579" s="7"/>
    </row>
    <row r="580" spans="16:17" x14ac:dyDescent="0.25">
      <c r="P580" s="9"/>
      <c r="Q580" s="7"/>
    </row>
    <row r="581" spans="16:17" x14ac:dyDescent="0.25">
      <c r="P581" s="7"/>
      <c r="Q581" s="7"/>
    </row>
    <row r="582" spans="16:17" x14ac:dyDescent="0.25">
      <c r="P582" s="7"/>
      <c r="Q582" s="7"/>
    </row>
    <row r="583" spans="16:17" x14ac:dyDescent="0.25">
      <c r="P583" s="9"/>
      <c r="Q583" s="7"/>
    </row>
    <row r="584" spans="16:17" x14ac:dyDescent="0.25">
      <c r="P584" s="7"/>
      <c r="Q584" s="7"/>
    </row>
    <row r="585" spans="16:17" x14ac:dyDescent="0.25">
      <c r="P585" s="7"/>
      <c r="Q585" s="7"/>
    </row>
    <row r="586" spans="16:17" x14ac:dyDescent="0.25">
      <c r="P586" s="9"/>
      <c r="Q586" s="7"/>
    </row>
    <row r="587" spans="16:17" x14ac:dyDescent="0.25">
      <c r="P587" s="7"/>
      <c r="Q587" s="7"/>
    </row>
    <row r="588" spans="16:17" x14ac:dyDescent="0.25">
      <c r="P588" s="7"/>
      <c r="Q588" s="7"/>
    </row>
    <row r="589" spans="16:17" x14ac:dyDescent="0.25">
      <c r="P589" s="9"/>
      <c r="Q589" s="7"/>
    </row>
    <row r="590" spans="16:17" x14ac:dyDescent="0.25">
      <c r="P590" s="7"/>
      <c r="Q590" s="7"/>
    </row>
    <row r="591" spans="16:17" x14ac:dyDescent="0.25">
      <c r="P591" s="7"/>
      <c r="Q591" s="7"/>
    </row>
    <row r="592" spans="16:17" x14ac:dyDescent="0.25">
      <c r="P592" s="9"/>
      <c r="Q592" s="7"/>
    </row>
    <row r="593" spans="16:17" x14ac:dyDescent="0.25">
      <c r="P593" s="7"/>
      <c r="Q593" s="7"/>
    </row>
    <row r="594" spans="16:17" x14ac:dyDescent="0.25">
      <c r="P594" s="7"/>
      <c r="Q594" s="7"/>
    </row>
    <row r="595" spans="16:17" x14ac:dyDescent="0.25">
      <c r="P595" s="9"/>
      <c r="Q595" s="7"/>
    </row>
    <row r="596" spans="16:17" x14ac:dyDescent="0.25">
      <c r="P596" s="7"/>
      <c r="Q596" s="7"/>
    </row>
    <row r="597" spans="16:17" x14ac:dyDescent="0.25">
      <c r="P597" s="7"/>
      <c r="Q597" s="7"/>
    </row>
    <row r="598" spans="16:17" x14ac:dyDescent="0.25">
      <c r="P598" s="9"/>
      <c r="Q598" s="7"/>
    </row>
    <row r="599" spans="16:17" x14ac:dyDescent="0.25">
      <c r="P599" s="7"/>
      <c r="Q599" s="7"/>
    </row>
    <row r="600" spans="16:17" x14ac:dyDescent="0.25">
      <c r="P600" s="7"/>
      <c r="Q600" s="7"/>
    </row>
    <row r="601" spans="16:17" x14ac:dyDescent="0.25">
      <c r="P601" s="9"/>
      <c r="Q601" s="7"/>
    </row>
    <row r="602" spans="16:17" x14ac:dyDescent="0.25">
      <c r="P602" s="7"/>
      <c r="Q602" s="7"/>
    </row>
    <row r="603" spans="16:17" x14ac:dyDescent="0.25">
      <c r="P603" s="7"/>
      <c r="Q603" s="7"/>
    </row>
    <row r="604" spans="16:17" x14ac:dyDescent="0.25">
      <c r="P604" s="9"/>
      <c r="Q604" s="7"/>
    </row>
    <row r="605" spans="16:17" x14ac:dyDescent="0.25">
      <c r="P605" s="7"/>
      <c r="Q605" s="7"/>
    </row>
    <row r="606" spans="16:17" x14ac:dyDescent="0.25">
      <c r="P606" s="7"/>
      <c r="Q606" s="7"/>
    </row>
    <row r="607" spans="16:17" x14ac:dyDescent="0.25">
      <c r="P607" s="9"/>
      <c r="Q607" s="7"/>
    </row>
    <row r="608" spans="16:17" x14ac:dyDescent="0.25">
      <c r="P608" s="7"/>
      <c r="Q608" s="7"/>
    </row>
    <row r="609" spans="16:17" x14ac:dyDescent="0.25">
      <c r="P609" s="7"/>
      <c r="Q609" s="7"/>
    </row>
    <row r="610" spans="16:17" x14ac:dyDescent="0.25">
      <c r="P610" s="9"/>
      <c r="Q610" s="7"/>
    </row>
    <row r="611" spans="16:17" x14ac:dyDescent="0.25">
      <c r="P611" s="7"/>
      <c r="Q611" s="7"/>
    </row>
    <row r="612" spans="16:17" x14ac:dyDescent="0.25">
      <c r="P612" s="7"/>
      <c r="Q612" s="7"/>
    </row>
    <row r="613" spans="16:17" x14ac:dyDescent="0.25">
      <c r="P613" s="9"/>
      <c r="Q613" s="7"/>
    </row>
    <row r="614" spans="16:17" x14ac:dyDescent="0.25">
      <c r="P614" s="7"/>
      <c r="Q614" s="7"/>
    </row>
    <row r="615" spans="16:17" x14ac:dyDescent="0.25">
      <c r="P615" s="7"/>
      <c r="Q615" s="7"/>
    </row>
    <row r="616" spans="16:17" x14ac:dyDescent="0.25">
      <c r="P616" s="9"/>
      <c r="Q616" s="7"/>
    </row>
    <row r="617" spans="16:17" x14ac:dyDescent="0.25">
      <c r="P617" s="7"/>
      <c r="Q617" s="7"/>
    </row>
    <row r="618" spans="16:17" x14ac:dyDescent="0.25">
      <c r="P618" s="7"/>
      <c r="Q618" s="7"/>
    </row>
    <row r="619" spans="16:17" x14ac:dyDescent="0.25">
      <c r="P619" s="9"/>
      <c r="Q619" s="7"/>
    </row>
    <row r="620" spans="16:17" x14ac:dyDescent="0.25">
      <c r="P620" s="7"/>
      <c r="Q620" s="7"/>
    </row>
    <row r="621" spans="16:17" x14ac:dyDescent="0.25">
      <c r="P621" s="7"/>
      <c r="Q621" s="7"/>
    </row>
    <row r="622" spans="16:17" x14ac:dyDescent="0.25">
      <c r="P622" s="9"/>
      <c r="Q622" s="7"/>
    </row>
    <row r="623" spans="16:17" x14ac:dyDescent="0.25">
      <c r="P623" s="7"/>
      <c r="Q623" s="7"/>
    </row>
    <row r="624" spans="16:17" x14ac:dyDescent="0.25">
      <c r="P624" s="7"/>
      <c r="Q624" s="7"/>
    </row>
    <row r="625" spans="16:17" x14ac:dyDescent="0.25">
      <c r="P625" s="9"/>
      <c r="Q625" s="7"/>
    </row>
    <row r="626" spans="16:17" x14ac:dyDescent="0.25">
      <c r="P626" s="7"/>
      <c r="Q626" s="7"/>
    </row>
    <row r="627" spans="16:17" x14ac:dyDescent="0.25">
      <c r="P627" s="7"/>
      <c r="Q627" s="7"/>
    </row>
    <row r="628" spans="16:17" x14ac:dyDescent="0.25">
      <c r="P628" s="9"/>
      <c r="Q628" s="7"/>
    </row>
    <row r="629" spans="16:17" x14ac:dyDescent="0.25">
      <c r="P629" s="7"/>
      <c r="Q629" s="7"/>
    </row>
    <row r="630" spans="16:17" x14ac:dyDescent="0.25">
      <c r="P630" s="7"/>
      <c r="Q630" s="7"/>
    </row>
    <row r="631" spans="16:17" x14ac:dyDescent="0.25">
      <c r="P631" s="9"/>
      <c r="Q631" s="7"/>
    </row>
    <row r="632" spans="16:17" x14ac:dyDescent="0.25">
      <c r="P632" s="7"/>
      <c r="Q632" s="7"/>
    </row>
    <row r="633" spans="16:17" x14ac:dyDescent="0.25">
      <c r="P633" s="7"/>
      <c r="Q633" s="7"/>
    </row>
    <row r="634" spans="16:17" x14ac:dyDescent="0.25">
      <c r="P634" s="9"/>
      <c r="Q634" s="7"/>
    </row>
    <row r="635" spans="16:17" x14ac:dyDescent="0.25">
      <c r="P635" s="7"/>
      <c r="Q635" s="7"/>
    </row>
    <row r="636" spans="16:17" x14ac:dyDescent="0.25">
      <c r="P636" s="7"/>
      <c r="Q636" s="7"/>
    </row>
    <row r="637" spans="16:17" x14ac:dyDescent="0.25">
      <c r="P637" s="9"/>
      <c r="Q637" s="7"/>
    </row>
    <row r="638" spans="16:17" x14ac:dyDescent="0.25">
      <c r="P638" s="7"/>
      <c r="Q638" s="7"/>
    </row>
    <row r="639" spans="16:17" x14ac:dyDescent="0.25">
      <c r="P639" s="7"/>
      <c r="Q639" s="7"/>
    </row>
    <row r="640" spans="16:17" x14ac:dyDescent="0.25">
      <c r="P640" s="9"/>
      <c r="Q640" s="7"/>
    </row>
    <row r="641" spans="16:17" x14ac:dyDescent="0.25">
      <c r="P641" s="7"/>
      <c r="Q641" s="7"/>
    </row>
    <row r="642" spans="16:17" x14ac:dyDescent="0.25">
      <c r="P642" s="7"/>
      <c r="Q642" s="7"/>
    </row>
    <row r="643" spans="16:17" x14ac:dyDescent="0.25">
      <c r="P643" s="9"/>
      <c r="Q643" s="7"/>
    </row>
    <row r="644" spans="16:17" x14ac:dyDescent="0.25">
      <c r="P644" s="7"/>
      <c r="Q644" s="7"/>
    </row>
    <row r="645" spans="16:17" x14ac:dyDescent="0.25">
      <c r="P645" s="7"/>
      <c r="Q645" s="7"/>
    </row>
    <row r="646" spans="16:17" x14ac:dyDescent="0.25">
      <c r="P646" s="9"/>
      <c r="Q646" s="7"/>
    </row>
    <row r="647" spans="16:17" x14ac:dyDescent="0.25">
      <c r="P647" s="7"/>
      <c r="Q647" s="7"/>
    </row>
    <row r="648" spans="16:17" x14ac:dyDescent="0.25">
      <c r="P648" s="7"/>
      <c r="Q648" s="7"/>
    </row>
    <row r="649" spans="16:17" x14ac:dyDescent="0.25">
      <c r="P649" s="9"/>
      <c r="Q649" s="7"/>
    </row>
    <row r="650" spans="16:17" x14ac:dyDescent="0.25">
      <c r="P650" s="7"/>
      <c r="Q650" s="7"/>
    </row>
    <row r="651" spans="16:17" x14ac:dyDescent="0.25">
      <c r="P651" s="7"/>
      <c r="Q651" s="7"/>
    </row>
    <row r="652" spans="16:17" x14ac:dyDescent="0.25">
      <c r="P652" s="9"/>
      <c r="Q652" s="7"/>
    </row>
    <row r="653" spans="16:17" x14ac:dyDescent="0.25">
      <c r="P653" s="7"/>
      <c r="Q653" s="7"/>
    </row>
    <row r="654" spans="16:17" x14ac:dyDescent="0.25">
      <c r="P654" s="7"/>
      <c r="Q654" s="7"/>
    </row>
    <row r="655" spans="16:17" x14ac:dyDescent="0.25">
      <c r="P655" s="9"/>
      <c r="Q655" s="7"/>
    </row>
    <row r="656" spans="16:17" x14ac:dyDescent="0.25">
      <c r="P656" s="7"/>
      <c r="Q656" s="7"/>
    </row>
    <row r="657" spans="16:17" x14ac:dyDescent="0.25">
      <c r="P657" s="7"/>
      <c r="Q657" s="7"/>
    </row>
    <row r="658" spans="16:17" x14ac:dyDescent="0.25">
      <c r="P658" s="9"/>
      <c r="Q658" s="7"/>
    </row>
    <row r="659" spans="16:17" x14ac:dyDescent="0.25">
      <c r="P659" s="7"/>
      <c r="Q659" s="7"/>
    </row>
    <row r="660" spans="16:17" x14ac:dyDescent="0.25">
      <c r="P660" s="7"/>
      <c r="Q660" s="7"/>
    </row>
    <row r="661" spans="16:17" x14ac:dyDescent="0.25">
      <c r="P661" s="9"/>
      <c r="Q661" s="7"/>
    </row>
    <row r="662" spans="16:17" x14ac:dyDescent="0.25">
      <c r="P662" s="7"/>
      <c r="Q662" s="7"/>
    </row>
    <row r="663" spans="16:17" x14ac:dyDescent="0.25">
      <c r="P663" s="7"/>
      <c r="Q663" s="7"/>
    </row>
    <row r="664" spans="16:17" x14ac:dyDescent="0.25">
      <c r="P664" s="9"/>
      <c r="Q664" s="7"/>
    </row>
    <row r="665" spans="16:17" x14ac:dyDescent="0.25">
      <c r="P665" s="7"/>
      <c r="Q665" s="7"/>
    </row>
    <row r="666" spans="16:17" x14ac:dyDescent="0.25">
      <c r="P666" s="7"/>
      <c r="Q666" s="7"/>
    </row>
    <row r="667" spans="16:17" x14ac:dyDescent="0.25">
      <c r="P667" s="9"/>
      <c r="Q667" s="7"/>
    </row>
    <row r="668" spans="16:17" x14ac:dyDescent="0.25">
      <c r="P668" s="7"/>
      <c r="Q668" s="7"/>
    </row>
    <row r="669" spans="16:17" x14ac:dyDescent="0.25">
      <c r="P669" s="7"/>
      <c r="Q669" s="7"/>
    </row>
    <row r="670" spans="16:17" x14ac:dyDescent="0.25">
      <c r="P670" s="9"/>
      <c r="Q670" s="7"/>
    </row>
    <row r="671" spans="16:17" x14ac:dyDescent="0.25">
      <c r="P671" s="7"/>
      <c r="Q671" s="7"/>
    </row>
    <row r="672" spans="16:17" x14ac:dyDescent="0.25">
      <c r="P672" s="7"/>
      <c r="Q672" s="7"/>
    </row>
    <row r="673" spans="16:17" x14ac:dyDescent="0.25">
      <c r="P673" s="9"/>
      <c r="Q673" s="7"/>
    </row>
    <row r="674" spans="16:17" x14ac:dyDescent="0.25">
      <c r="P674" s="7"/>
      <c r="Q674" s="7"/>
    </row>
    <row r="675" spans="16:17" x14ac:dyDescent="0.25">
      <c r="P675" s="7"/>
      <c r="Q675" s="7"/>
    </row>
    <row r="676" spans="16:17" x14ac:dyDescent="0.25">
      <c r="P676" s="9"/>
      <c r="Q676" s="7"/>
    </row>
    <row r="677" spans="16:17" x14ac:dyDescent="0.25">
      <c r="P677" s="7"/>
      <c r="Q677" s="7"/>
    </row>
    <row r="678" spans="16:17" x14ac:dyDescent="0.25">
      <c r="P678" s="7"/>
      <c r="Q678" s="7"/>
    </row>
    <row r="679" spans="16:17" x14ac:dyDescent="0.25">
      <c r="P679" s="9"/>
      <c r="Q679" s="7"/>
    </row>
    <row r="680" spans="16:17" x14ac:dyDescent="0.25">
      <c r="P680" s="7"/>
      <c r="Q680" s="7"/>
    </row>
    <row r="681" spans="16:17" x14ac:dyDescent="0.25">
      <c r="P681" s="7"/>
      <c r="Q681" s="7"/>
    </row>
    <row r="682" spans="16:17" x14ac:dyDescent="0.25">
      <c r="P682" s="9"/>
      <c r="Q682" s="7"/>
    </row>
    <row r="683" spans="16:17" x14ac:dyDescent="0.25">
      <c r="P683" s="7"/>
      <c r="Q683" s="7"/>
    </row>
    <row r="684" spans="16:17" x14ac:dyDescent="0.25">
      <c r="P684" s="7"/>
      <c r="Q684" s="7"/>
    </row>
    <row r="685" spans="16:17" x14ac:dyDescent="0.25">
      <c r="P685" s="9"/>
      <c r="Q685" s="7"/>
    </row>
    <row r="686" spans="16:17" x14ac:dyDescent="0.25">
      <c r="P686" s="7"/>
      <c r="Q686" s="7"/>
    </row>
    <row r="687" spans="16:17" x14ac:dyDescent="0.25">
      <c r="P687" s="7"/>
      <c r="Q687" s="7"/>
    </row>
    <row r="688" spans="16:17" x14ac:dyDescent="0.25">
      <c r="P688" s="9"/>
      <c r="Q688" s="7"/>
    </row>
    <row r="689" spans="16:17" x14ac:dyDescent="0.25">
      <c r="P689" s="7"/>
      <c r="Q689" s="7"/>
    </row>
    <row r="690" spans="16:17" x14ac:dyDescent="0.25">
      <c r="P690" s="7"/>
      <c r="Q690" s="7"/>
    </row>
    <row r="691" spans="16:17" x14ac:dyDescent="0.25">
      <c r="P691" s="9">
        <v>233</v>
      </c>
      <c r="Q691" s="7"/>
    </row>
    <row r="692" spans="16:17" x14ac:dyDescent="0.25">
      <c r="P692" s="7"/>
      <c r="Q692" s="7"/>
    </row>
    <row r="693" spans="16:17" x14ac:dyDescent="0.25">
      <c r="P693" s="7"/>
      <c r="Q693" s="7"/>
    </row>
    <row r="694" spans="16:17" x14ac:dyDescent="0.25">
      <c r="P694" s="9">
        <v>234</v>
      </c>
      <c r="Q694" s="7"/>
    </row>
    <row r="695" spans="16:17" x14ac:dyDescent="0.25">
      <c r="P695" s="7"/>
      <c r="Q695" s="7"/>
    </row>
    <row r="696" spans="16:17" x14ac:dyDescent="0.25">
      <c r="P696" s="7"/>
      <c r="Q696" s="7"/>
    </row>
    <row r="697" spans="16:17" x14ac:dyDescent="0.25">
      <c r="P697" s="9">
        <v>235</v>
      </c>
      <c r="Q697" s="7"/>
    </row>
    <row r="698" spans="16:17" x14ac:dyDescent="0.25">
      <c r="P698" s="7"/>
      <c r="Q698" s="7"/>
    </row>
    <row r="699" spans="16:17" x14ac:dyDescent="0.25">
      <c r="P699" s="7"/>
      <c r="Q699" s="7"/>
    </row>
    <row r="700" spans="16:17" x14ac:dyDescent="0.25">
      <c r="P700" s="9">
        <v>236</v>
      </c>
      <c r="Q700" s="7"/>
    </row>
    <row r="701" spans="16:17" x14ac:dyDescent="0.25">
      <c r="P701" s="7"/>
      <c r="Q701" s="7"/>
    </row>
    <row r="702" spans="16:17" x14ac:dyDescent="0.25">
      <c r="P702" s="7"/>
      <c r="Q702" s="7"/>
    </row>
    <row r="703" spans="16:17" x14ac:dyDescent="0.25">
      <c r="P703" s="9">
        <v>237</v>
      </c>
      <c r="Q703" s="7"/>
    </row>
    <row r="704" spans="16:17" x14ac:dyDescent="0.25">
      <c r="P704" s="7"/>
      <c r="Q704" s="7"/>
    </row>
    <row r="705" spans="16:17" x14ac:dyDescent="0.25">
      <c r="P705" s="7"/>
      <c r="Q705" s="7"/>
    </row>
    <row r="706" spans="16:17" x14ac:dyDescent="0.25">
      <c r="P706" s="9">
        <v>238</v>
      </c>
      <c r="Q706" s="7"/>
    </row>
    <row r="707" spans="16:17" x14ac:dyDescent="0.25">
      <c r="P707" s="7"/>
      <c r="Q707" s="7"/>
    </row>
    <row r="708" spans="16:17" x14ac:dyDescent="0.25">
      <c r="P708" s="7"/>
      <c r="Q708" s="7"/>
    </row>
    <row r="709" spans="16:17" x14ac:dyDescent="0.25">
      <c r="P709" s="9">
        <v>239</v>
      </c>
      <c r="Q709" s="7"/>
    </row>
    <row r="710" spans="16:17" x14ac:dyDescent="0.25">
      <c r="P710" s="7"/>
      <c r="Q710" s="7"/>
    </row>
    <row r="711" spans="16:17" x14ac:dyDescent="0.25">
      <c r="P711" s="7"/>
      <c r="Q711" s="7"/>
    </row>
    <row r="712" spans="16:17" x14ac:dyDescent="0.25">
      <c r="P712" s="9">
        <v>240</v>
      </c>
      <c r="Q712" s="7"/>
    </row>
    <row r="713" spans="16:17" x14ac:dyDescent="0.25">
      <c r="P713" s="7"/>
      <c r="Q713" s="7"/>
    </row>
    <row r="714" spans="16:17" x14ac:dyDescent="0.25">
      <c r="P714" s="7"/>
      <c r="Q714" s="7"/>
    </row>
    <row r="715" spans="16:17" x14ac:dyDescent="0.25">
      <c r="P715" s="9">
        <v>241</v>
      </c>
      <c r="Q715" s="7"/>
    </row>
    <row r="716" spans="16:17" x14ac:dyDescent="0.25">
      <c r="P716" s="7"/>
      <c r="Q716" s="7"/>
    </row>
    <row r="717" spans="16:17" x14ac:dyDescent="0.25">
      <c r="P717" s="7"/>
      <c r="Q717" s="7"/>
    </row>
    <row r="718" spans="16:17" x14ac:dyDescent="0.25">
      <c r="P718" s="9">
        <v>242</v>
      </c>
      <c r="Q718" s="7"/>
    </row>
    <row r="719" spans="16:17" x14ac:dyDescent="0.25">
      <c r="P719" s="7"/>
      <c r="Q719" s="7"/>
    </row>
    <row r="720" spans="16:17" x14ac:dyDescent="0.25">
      <c r="P720" s="7"/>
      <c r="Q720" s="7"/>
    </row>
    <row r="721" spans="16:17" x14ac:dyDescent="0.25">
      <c r="P721" s="9">
        <v>243</v>
      </c>
      <c r="Q721" s="7"/>
    </row>
    <row r="722" spans="16:17" x14ac:dyDescent="0.25">
      <c r="P722" s="7"/>
      <c r="Q722" s="7"/>
    </row>
    <row r="723" spans="16:17" x14ac:dyDescent="0.25">
      <c r="P723" s="7"/>
      <c r="Q723" s="7"/>
    </row>
    <row r="724" spans="16:17" x14ac:dyDescent="0.25">
      <c r="P724" s="9">
        <v>244</v>
      </c>
      <c r="Q724" s="7"/>
    </row>
    <row r="725" spans="16:17" x14ac:dyDescent="0.25">
      <c r="P725" s="7"/>
      <c r="Q725" s="7"/>
    </row>
    <row r="726" spans="16:17" x14ac:dyDescent="0.25">
      <c r="P726" s="7"/>
      <c r="Q726" s="7"/>
    </row>
    <row r="727" spans="16:17" x14ac:dyDescent="0.25">
      <c r="P727" s="9">
        <v>245</v>
      </c>
      <c r="Q727" s="7"/>
    </row>
    <row r="728" spans="16:17" x14ac:dyDescent="0.25">
      <c r="P728" s="7"/>
      <c r="Q728" s="7"/>
    </row>
    <row r="729" spans="16:17" x14ac:dyDescent="0.25">
      <c r="P729" s="7"/>
      <c r="Q729" s="7"/>
    </row>
    <row r="730" spans="16:17" x14ac:dyDescent="0.25">
      <c r="P730" s="9">
        <v>246</v>
      </c>
      <c r="Q730" s="7"/>
    </row>
    <row r="731" spans="16:17" x14ac:dyDescent="0.25">
      <c r="P731" s="7"/>
      <c r="Q731" s="7"/>
    </row>
    <row r="732" spans="16:17" x14ac:dyDescent="0.25">
      <c r="P732" s="7"/>
      <c r="Q732" s="7"/>
    </row>
    <row r="733" spans="16:17" x14ac:dyDescent="0.25">
      <c r="P733" s="9">
        <v>247</v>
      </c>
      <c r="Q733" s="7"/>
    </row>
    <row r="734" spans="16:17" x14ac:dyDescent="0.25">
      <c r="P734" s="7"/>
      <c r="Q734" s="7"/>
    </row>
    <row r="735" spans="16:17" x14ac:dyDescent="0.25">
      <c r="P735" s="7"/>
      <c r="Q735" s="7"/>
    </row>
    <row r="736" spans="16:17" x14ac:dyDescent="0.25">
      <c r="P736" s="9">
        <v>248</v>
      </c>
      <c r="Q736" s="7"/>
    </row>
    <row r="737" spans="16:17" x14ac:dyDescent="0.25">
      <c r="P737" s="7"/>
      <c r="Q737" s="7"/>
    </row>
    <row r="738" spans="16:17" x14ac:dyDescent="0.25">
      <c r="P738" s="7"/>
      <c r="Q738" s="7"/>
    </row>
    <row r="739" spans="16:17" x14ac:dyDescent="0.25">
      <c r="P739" s="9">
        <v>249</v>
      </c>
      <c r="Q739" s="7"/>
    </row>
    <row r="740" spans="16:17" x14ac:dyDescent="0.25">
      <c r="P740" s="7"/>
      <c r="Q740" s="7"/>
    </row>
    <row r="741" spans="16:17" x14ac:dyDescent="0.25">
      <c r="P741" s="7"/>
      <c r="Q741" s="7"/>
    </row>
    <row r="742" spans="16:17" x14ac:dyDescent="0.25">
      <c r="P742" s="9">
        <v>250</v>
      </c>
      <c r="Q742" s="7"/>
    </row>
    <row r="743" spans="16:17" x14ac:dyDescent="0.25">
      <c r="P743" s="7"/>
      <c r="Q743" s="7"/>
    </row>
    <row r="744" spans="16:17" x14ac:dyDescent="0.25">
      <c r="P744" s="7"/>
      <c r="Q744" s="7"/>
    </row>
    <row r="745" spans="16:17" x14ac:dyDescent="0.25">
      <c r="P745" s="9">
        <v>251</v>
      </c>
      <c r="Q745" s="7"/>
    </row>
    <row r="746" spans="16:17" x14ac:dyDescent="0.25">
      <c r="P746" s="7"/>
      <c r="Q746" s="7"/>
    </row>
    <row r="747" spans="16:17" x14ac:dyDescent="0.25">
      <c r="P747" s="7"/>
      <c r="Q747" s="7"/>
    </row>
    <row r="748" spans="16:17" x14ac:dyDescent="0.25">
      <c r="P748" s="9">
        <v>252</v>
      </c>
      <c r="Q748" s="7"/>
    </row>
    <row r="749" spans="16:17" x14ac:dyDescent="0.25">
      <c r="P749" s="7"/>
      <c r="Q749" s="7"/>
    </row>
    <row r="750" spans="16:17" x14ac:dyDescent="0.25">
      <c r="P750" s="7"/>
      <c r="Q750" s="7"/>
    </row>
    <row r="751" spans="16:17" x14ac:dyDescent="0.25">
      <c r="P751" s="9">
        <v>253</v>
      </c>
      <c r="Q751" s="7"/>
    </row>
    <row r="752" spans="16:17" x14ac:dyDescent="0.25">
      <c r="P752" s="7"/>
      <c r="Q752" s="7"/>
    </row>
    <row r="753" spans="16:17" x14ac:dyDescent="0.25">
      <c r="P753" s="7"/>
      <c r="Q753" s="7"/>
    </row>
    <row r="754" spans="16:17" x14ac:dyDescent="0.25">
      <c r="P754" s="9">
        <v>254</v>
      </c>
      <c r="Q754" s="7"/>
    </row>
    <row r="755" spans="16:17" x14ac:dyDescent="0.25">
      <c r="P755" s="7"/>
      <c r="Q755" s="7"/>
    </row>
    <row r="756" spans="16:17" x14ac:dyDescent="0.25">
      <c r="P756" s="7"/>
      <c r="Q756" s="7"/>
    </row>
    <row r="757" spans="16:17" x14ac:dyDescent="0.25">
      <c r="P757" s="9">
        <v>255</v>
      </c>
      <c r="Q757" s="7"/>
    </row>
    <row r="758" spans="16:17" x14ac:dyDescent="0.25">
      <c r="P758" s="7"/>
      <c r="Q758" s="7"/>
    </row>
    <row r="759" spans="16:17" x14ac:dyDescent="0.25">
      <c r="P759" s="7"/>
      <c r="Q759" s="7"/>
    </row>
    <row r="760" spans="16:17" x14ac:dyDescent="0.25">
      <c r="P760" s="9">
        <v>256</v>
      </c>
      <c r="Q760" s="7"/>
    </row>
    <row r="761" spans="16:17" x14ac:dyDescent="0.25">
      <c r="P761" s="7"/>
      <c r="Q761" s="7"/>
    </row>
    <row r="762" spans="16:17" x14ac:dyDescent="0.25">
      <c r="P762" s="7"/>
      <c r="Q762" s="7"/>
    </row>
    <row r="763" spans="16:17" x14ac:dyDescent="0.25">
      <c r="P763" s="9">
        <v>257</v>
      </c>
      <c r="Q763" s="7"/>
    </row>
    <row r="764" spans="16:17" x14ac:dyDescent="0.25">
      <c r="P764" s="7"/>
      <c r="Q764" s="7"/>
    </row>
    <row r="765" spans="16:17" x14ac:dyDescent="0.25">
      <c r="P765" s="7"/>
      <c r="Q765" s="7"/>
    </row>
    <row r="766" spans="16:17" x14ac:dyDescent="0.25">
      <c r="P766" s="9">
        <v>258</v>
      </c>
      <c r="Q766" s="7"/>
    </row>
    <row r="767" spans="16:17" x14ac:dyDescent="0.25">
      <c r="P767" s="7"/>
      <c r="Q767" s="7"/>
    </row>
    <row r="768" spans="16:17" x14ac:dyDescent="0.25">
      <c r="P768" s="7"/>
      <c r="Q768" s="7"/>
    </row>
    <row r="769" spans="16:17" x14ac:dyDescent="0.25">
      <c r="P769" s="9">
        <v>259</v>
      </c>
      <c r="Q769" s="7"/>
    </row>
    <row r="770" spans="16:17" x14ac:dyDescent="0.25">
      <c r="P770" s="7"/>
      <c r="Q770" s="7"/>
    </row>
    <row r="771" spans="16:17" x14ac:dyDescent="0.25">
      <c r="P771" s="7"/>
      <c r="Q771" s="7"/>
    </row>
    <row r="772" spans="16:17" x14ac:dyDescent="0.25">
      <c r="P772" s="9">
        <v>260</v>
      </c>
      <c r="Q772" s="7"/>
    </row>
    <row r="773" spans="16:17" x14ac:dyDescent="0.25">
      <c r="P773" s="7"/>
      <c r="Q773" s="7"/>
    </row>
    <row r="774" spans="16:17" x14ac:dyDescent="0.25">
      <c r="P774" s="7"/>
      <c r="Q774" s="7"/>
    </row>
    <row r="775" spans="16:17" x14ac:dyDescent="0.25">
      <c r="P775" s="9">
        <v>261</v>
      </c>
      <c r="Q775" s="7"/>
    </row>
    <row r="776" spans="16:17" x14ac:dyDescent="0.25">
      <c r="P776" s="7"/>
      <c r="Q776" s="7"/>
    </row>
    <row r="777" spans="16:17" x14ac:dyDescent="0.25">
      <c r="P777" s="7"/>
      <c r="Q777" s="7"/>
    </row>
    <row r="778" spans="16:17" x14ac:dyDescent="0.25">
      <c r="P778" s="9">
        <v>262</v>
      </c>
      <c r="Q778" s="7"/>
    </row>
    <row r="779" spans="16:17" x14ac:dyDescent="0.25">
      <c r="P779" s="7"/>
      <c r="Q779" s="7"/>
    </row>
    <row r="780" spans="16:17" x14ac:dyDescent="0.25">
      <c r="P780" s="7"/>
      <c r="Q780" s="7"/>
    </row>
    <row r="781" spans="16:17" x14ac:dyDescent="0.25">
      <c r="P781" s="9">
        <v>263</v>
      </c>
      <c r="Q781" s="7"/>
    </row>
    <row r="782" spans="16:17" x14ac:dyDescent="0.25">
      <c r="P782" s="7"/>
      <c r="Q782" s="7"/>
    </row>
    <row r="783" spans="16:17" x14ac:dyDescent="0.25">
      <c r="P783" s="7"/>
      <c r="Q783" s="7"/>
    </row>
    <row r="784" spans="16:17" x14ac:dyDescent="0.25">
      <c r="P784" s="9">
        <v>264</v>
      </c>
      <c r="Q784" s="7"/>
    </row>
    <row r="785" spans="16:17" x14ac:dyDescent="0.25">
      <c r="P785" s="7"/>
      <c r="Q785" s="7"/>
    </row>
    <row r="786" spans="16:17" x14ac:dyDescent="0.25">
      <c r="P786" s="7"/>
      <c r="Q786" s="7"/>
    </row>
    <row r="787" spans="16:17" x14ac:dyDescent="0.25">
      <c r="P787" s="9">
        <v>265</v>
      </c>
      <c r="Q787" s="7"/>
    </row>
    <row r="788" spans="16:17" x14ac:dyDescent="0.25">
      <c r="P788" s="7"/>
      <c r="Q788" s="7"/>
    </row>
    <row r="789" spans="16:17" x14ac:dyDescent="0.25">
      <c r="P789" s="7"/>
      <c r="Q789" s="7"/>
    </row>
    <row r="790" spans="16:17" x14ac:dyDescent="0.25">
      <c r="P790" s="9">
        <v>266</v>
      </c>
      <c r="Q790" s="7"/>
    </row>
    <row r="791" spans="16:17" x14ac:dyDescent="0.25">
      <c r="P791" s="7"/>
      <c r="Q791" s="7"/>
    </row>
    <row r="792" spans="16:17" x14ac:dyDescent="0.25">
      <c r="P792" s="7"/>
      <c r="Q792" s="7"/>
    </row>
    <row r="793" spans="16:17" x14ac:dyDescent="0.25">
      <c r="P793" s="9">
        <v>267</v>
      </c>
      <c r="Q793" s="7"/>
    </row>
    <row r="794" spans="16:17" x14ac:dyDescent="0.25">
      <c r="P794" s="7"/>
      <c r="Q794" s="7"/>
    </row>
    <row r="795" spans="16:17" x14ac:dyDescent="0.25">
      <c r="P795" s="7"/>
      <c r="Q795" s="7"/>
    </row>
    <row r="796" spans="16:17" x14ac:dyDescent="0.25">
      <c r="P796" s="9">
        <v>268</v>
      </c>
      <c r="Q796" s="7"/>
    </row>
    <row r="797" spans="16:17" x14ac:dyDescent="0.25">
      <c r="P797" s="7"/>
      <c r="Q797" s="7"/>
    </row>
    <row r="798" spans="16:17" x14ac:dyDescent="0.25">
      <c r="P798" s="7"/>
      <c r="Q798" s="7"/>
    </row>
    <row r="799" spans="16:17" x14ac:dyDescent="0.25">
      <c r="P799" s="9">
        <v>269</v>
      </c>
      <c r="Q799" s="7"/>
    </row>
    <row r="800" spans="16:17" x14ac:dyDescent="0.25">
      <c r="P800" s="7"/>
      <c r="Q800" s="7"/>
    </row>
    <row r="801" spans="16:17" x14ac:dyDescent="0.25">
      <c r="P801" s="7"/>
      <c r="Q801" s="7"/>
    </row>
    <row r="802" spans="16:17" x14ac:dyDescent="0.25">
      <c r="P802" s="9">
        <v>270</v>
      </c>
      <c r="Q802" s="7"/>
    </row>
    <row r="803" spans="16:17" x14ac:dyDescent="0.25">
      <c r="P803" s="7"/>
      <c r="Q803" s="7"/>
    </row>
    <row r="804" spans="16:17" x14ac:dyDescent="0.25">
      <c r="P804" s="7"/>
      <c r="Q804" s="7"/>
    </row>
    <row r="805" spans="16:17" x14ac:dyDescent="0.25">
      <c r="P805" s="9">
        <v>271</v>
      </c>
      <c r="Q805" s="7"/>
    </row>
    <row r="806" spans="16:17" x14ac:dyDescent="0.25">
      <c r="P806" s="7"/>
      <c r="Q806" s="7"/>
    </row>
    <row r="807" spans="16:17" x14ac:dyDescent="0.25">
      <c r="P807" s="7"/>
      <c r="Q807" s="7"/>
    </row>
    <row r="808" spans="16:17" x14ac:dyDescent="0.25">
      <c r="P808" s="9">
        <v>272</v>
      </c>
      <c r="Q808" s="7"/>
    </row>
    <row r="809" spans="16:17" x14ac:dyDescent="0.25">
      <c r="P809" s="7"/>
      <c r="Q809" s="7"/>
    </row>
    <row r="810" spans="16:17" x14ac:dyDescent="0.25">
      <c r="P810" s="7"/>
      <c r="Q810" s="7"/>
    </row>
    <row r="811" spans="16:17" x14ac:dyDescent="0.25">
      <c r="P811" s="9">
        <v>273</v>
      </c>
      <c r="Q811" s="7"/>
    </row>
    <row r="812" spans="16:17" x14ac:dyDescent="0.25">
      <c r="P812" s="7"/>
      <c r="Q812" s="7"/>
    </row>
    <row r="813" spans="16:17" x14ac:dyDescent="0.25">
      <c r="P813" s="7"/>
      <c r="Q813" s="7"/>
    </row>
    <row r="814" spans="16:17" x14ac:dyDescent="0.25">
      <c r="P814" s="9">
        <v>274</v>
      </c>
      <c r="Q814" s="7"/>
    </row>
    <row r="815" spans="16:17" x14ac:dyDescent="0.25">
      <c r="P815" s="7"/>
      <c r="Q815" s="7"/>
    </row>
    <row r="816" spans="16:17" x14ac:dyDescent="0.25">
      <c r="P816" s="7"/>
      <c r="Q816" s="7"/>
    </row>
    <row r="817" spans="16:17" x14ac:dyDescent="0.25">
      <c r="P817" s="9">
        <v>275</v>
      </c>
      <c r="Q817" s="7"/>
    </row>
    <row r="818" spans="16:17" x14ac:dyDescent="0.25">
      <c r="P818" s="7"/>
      <c r="Q818" s="7"/>
    </row>
    <row r="819" spans="16:17" x14ac:dyDescent="0.25">
      <c r="P819" s="7"/>
      <c r="Q819" s="7"/>
    </row>
    <row r="820" spans="16:17" x14ac:dyDescent="0.25">
      <c r="P820" s="9">
        <v>276</v>
      </c>
      <c r="Q820" s="7"/>
    </row>
    <row r="821" spans="16:17" x14ac:dyDescent="0.25">
      <c r="P821" s="7"/>
      <c r="Q821" s="7"/>
    </row>
    <row r="822" spans="16:17" x14ac:dyDescent="0.25">
      <c r="P822" s="7"/>
      <c r="Q822" s="7"/>
    </row>
    <row r="823" spans="16:17" x14ac:dyDescent="0.25">
      <c r="P823" s="9">
        <v>277</v>
      </c>
      <c r="Q823" s="7"/>
    </row>
    <row r="824" spans="16:17" x14ac:dyDescent="0.25">
      <c r="P824" s="7"/>
      <c r="Q824" s="7"/>
    </row>
    <row r="825" spans="16:17" x14ac:dyDescent="0.25">
      <c r="P825" s="7"/>
      <c r="Q825" s="7"/>
    </row>
    <row r="826" spans="16:17" x14ac:dyDescent="0.25">
      <c r="P826" s="9">
        <v>278</v>
      </c>
      <c r="Q826" s="7"/>
    </row>
    <row r="827" spans="16:17" x14ac:dyDescent="0.25">
      <c r="P827" s="7"/>
      <c r="Q827" s="7"/>
    </row>
    <row r="828" spans="16:17" x14ac:dyDescent="0.25">
      <c r="P828" s="7"/>
      <c r="Q828" s="7"/>
    </row>
    <row r="829" spans="16:17" x14ac:dyDescent="0.25">
      <c r="P829" s="9">
        <v>279</v>
      </c>
      <c r="Q829" s="7"/>
    </row>
    <row r="830" spans="16:17" x14ac:dyDescent="0.25">
      <c r="P830" s="7"/>
      <c r="Q830" s="7"/>
    </row>
    <row r="831" spans="16:17" x14ac:dyDescent="0.25">
      <c r="P831" s="7"/>
      <c r="Q831" s="7"/>
    </row>
    <row r="832" spans="16:17" x14ac:dyDescent="0.25">
      <c r="P832" s="9">
        <v>280</v>
      </c>
      <c r="Q832" s="7"/>
    </row>
    <row r="833" spans="16:17" x14ac:dyDescent="0.25">
      <c r="P833" s="7"/>
      <c r="Q833" s="7"/>
    </row>
    <row r="834" spans="16:17" x14ac:dyDescent="0.25">
      <c r="P834" s="7"/>
      <c r="Q834" s="7"/>
    </row>
    <row r="835" spans="16:17" x14ac:dyDescent="0.25">
      <c r="P835" s="9">
        <v>281</v>
      </c>
      <c r="Q835" s="7"/>
    </row>
    <row r="836" spans="16:17" x14ac:dyDescent="0.25">
      <c r="P836" s="7"/>
      <c r="Q836" s="7"/>
    </row>
    <row r="837" spans="16:17" x14ac:dyDescent="0.25">
      <c r="P837" s="7"/>
      <c r="Q837" s="7"/>
    </row>
    <row r="838" spans="16:17" x14ac:dyDescent="0.25">
      <c r="P838" s="9">
        <v>282</v>
      </c>
      <c r="Q838" s="7"/>
    </row>
    <row r="839" spans="16:17" x14ac:dyDescent="0.25">
      <c r="P839" s="7"/>
      <c r="Q839" s="7"/>
    </row>
    <row r="840" spans="16:17" x14ac:dyDescent="0.25">
      <c r="P840" s="7"/>
      <c r="Q840" s="7"/>
    </row>
    <row r="841" spans="16:17" x14ac:dyDescent="0.25">
      <c r="P841" s="9">
        <v>283</v>
      </c>
      <c r="Q841" s="7"/>
    </row>
    <row r="842" spans="16:17" x14ac:dyDescent="0.25">
      <c r="P842" s="7"/>
      <c r="Q842" s="7"/>
    </row>
    <row r="843" spans="16:17" x14ac:dyDescent="0.25">
      <c r="P843" s="7"/>
      <c r="Q843" s="7"/>
    </row>
    <row r="844" spans="16:17" x14ac:dyDescent="0.25">
      <c r="P844" s="9">
        <v>284</v>
      </c>
      <c r="Q844" s="7"/>
    </row>
    <row r="845" spans="16:17" x14ac:dyDescent="0.25">
      <c r="P845" s="7"/>
      <c r="Q845" s="7"/>
    </row>
    <row r="846" spans="16:17" x14ac:dyDescent="0.25">
      <c r="P846" s="7"/>
      <c r="Q846" s="7"/>
    </row>
    <row r="847" spans="16:17" x14ac:dyDescent="0.25">
      <c r="P847" s="9">
        <v>285</v>
      </c>
      <c r="Q847" s="7"/>
    </row>
    <row r="848" spans="16:17" x14ac:dyDescent="0.25">
      <c r="P848" s="7"/>
      <c r="Q848" s="7"/>
    </row>
    <row r="849" spans="16:17" x14ac:dyDescent="0.25">
      <c r="P849" s="7"/>
      <c r="Q849" s="7"/>
    </row>
    <row r="850" spans="16:17" x14ac:dyDescent="0.25">
      <c r="P850" s="9">
        <v>286</v>
      </c>
      <c r="Q850" s="7"/>
    </row>
    <row r="851" spans="16:17" x14ac:dyDescent="0.25">
      <c r="P851" s="7"/>
      <c r="Q851" s="7"/>
    </row>
    <row r="852" spans="16:17" x14ac:dyDescent="0.25">
      <c r="P852" s="7"/>
      <c r="Q852" s="7"/>
    </row>
    <row r="853" spans="16:17" x14ac:dyDescent="0.25">
      <c r="P853" s="9">
        <v>287</v>
      </c>
      <c r="Q853" s="7"/>
    </row>
    <row r="854" spans="16:17" x14ac:dyDescent="0.25">
      <c r="P854" s="7"/>
      <c r="Q854" s="7"/>
    </row>
    <row r="855" spans="16:17" x14ac:dyDescent="0.25">
      <c r="P855" s="7"/>
      <c r="Q855" s="7"/>
    </row>
    <row r="856" spans="16:17" x14ac:dyDescent="0.25">
      <c r="P856" s="9">
        <v>288</v>
      </c>
      <c r="Q856" s="7"/>
    </row>
    <row r="857" spans="16:17" x14ac:dyDescent="0.25">
      <c r="P857" s="7"/>
      <c r="Q857" s="7"/>
    </row>
    <row r="858" spans="16:17" x14ac:dyDescent="0.25">
      <c r="P858" s="7"/>
      <c r="Q858" s="7"/>
    </row>
    <row r="859" spans="16:17" x14ac:dyDescent="0.25">
      <c r="P859" s="9">
        <v>289</v>
      </c>
      <c r="Q859" s="7"/>
    </row>
    <row r="860" spans="16:17" x14ac:dyDescent="0.25">
      <c r="P860" s="7"/>
      <c r="Q860" s="7"/>
    </row>
    <row r="861" spans="16:17" x14ac:dyDescent="0.25">
      <c r="P861" s="7"/>
      <c r="Q861" s="7"/>
    </row>
    <row r="862" spans="16:17" x14ac:dyDescent="0.25">
      <c r="P862" s="9">
        <v>290</v>
      </c>
      <c r="Q862" s="7"/>
    </row>
    <row r="863" spans="16:17" x14ac:dyDescent="0.25">
      <c r="P863" s="7"/>
      <c r="Q863" s="7"/>
    </row>
    <row r="864" spans="16:17" x14ac:dyDescent="0.25">
      <c r="P864" s="7"/>
      <c r="Q864" s="7"/>
    </row>
    <row r="865" spans="16:17" x14ac:dyDescent="0.25">
      <c r="P865" s="9">
        <v>291</v>
      </c>
      <c r="Q865" s="7"/>
    </row>
    <row r="866" spans="16:17" x14ac:dyDescent="0.25">
      <c r="P866" s="7"/>
      <c r="Q866" s="7"/>
    </row>
    <row r="867" spans="16:17" x14ac:dyDescent="0.25">
      <c r="P867" s="7"/>
      <c r="Q867" s="7"/>
    </row>
    <row r="868" spans="16:17" x14ac:dyDescent="0.25">
      <c r="P868" s="9">
        <v>292</v>
      </c>
      <c r="Q868" s="7"/>
    </row>
    <row r="869" spans="16:17" x14ac:dyDescent="0.25">
      <c r="P869" s="7"/>
      <c r="Q869" s="7"/>
    </row>
    <row r="870" spans="16:17" x14ac:dyDescent="0.25">
      <c r="P870" s="7"/>
      <c r="Q870" s="7"/>
    </row>
    <row r="871" spans="16:17" x14ac:dyDescent="0.25">
      <c r="P871" s="9">
        <v>293</v>
      </c>
      <c r="Q871" s="7"/>
    </row>
    <row r="872" spans="16:17" x14ac:dyDescent="0.25">
      <c r="P872" s="7"/>
      <c r="Q872" s="7"/>
    </row>
    <row r="873" spans="16:17" x14ac:dyDescent="0.25">
      <c r="P873" s="7"/>
      <c r="Q873" s="7"/>
    </row>
    <row r="874" spans="16:17" x14ac:dyDescent="0.25">
      <c r="P874" s="9">
        <v>294</v>
      </c>
      <c r="Q874" s="7"/>
    </row>
    <row r="875" spans="16:17" x14ac:dyDescent="0.25">
      <c r="P875" s="7"/>
      <c r="Q875" s="7"/>
    </row>
    <row r="876" spans="16:17" x14ac:dyDescent="0.25">
      <c r="P876" s="7"/>
      <c r="Q876" s="7"/>
    </row>
    <row r="877" spans="16:17" x14ac:dyDescent="0.25">
      <c r="P877" s="9">
        <v>295</v>
      </c>
      <c r="Q877" s="7"/>
    </row>
    <row r="878" spans="16:17" x14ac:dyDescent="0.25">
      <c r="P878" s="7"/>
      <c r="Q878" s="7"/>
    </row>
    <row r="879" spans="16:17" x14ac:dyDescent="0.25">
      <c r="P879" s="7"/>
      <c r="Q879" s="7"/>
    </row>
    <row r="880" spans="16:17" x14ac:dyDescent="0.25">
      <c r="P880" s="9">
        <v>296</v>
      </c>
      <c r="Q880" s="7"/>
    </row>
    <row r="881" spans="16:17" x14ac:dyDescent="0.25">
      <c r="P881" s="7"/>
      <c r="Q881" s="7"/>
    </row>
    <row r="882" spans="16:17" x14ac:dyDescent="0.25">
      <c r="P882" s="7"/>
      <c r="Q882" s="7"/>
    </row>
    <row r="883" spans="16:17" x14ac:dyDescent="0.25">
      <c r="P883" s="9">
        <v>297</v>
      </c>
      <c r="Q883" s="7"/>
    </row>
    <row r="884" spans="16:17" x14ac:dyDescent="0.25">
      <c r="P884" s="7"/>
      <c r="Q884" s="7"/>
    </row>
    <row r="885" spans="16:17" x14ac:dyDescent="0.25">
      <c r="P885" s="7"/>
      <c r="Q885" s="7"/>
    </row>
    <row r="886" spans="16:17" x14ac:dyDescent="0.25">
      <c r="P886" s="9">
        <v>298</v>
      </c>
      <c r="Q886" s="7"/>
    </row>
    <row r="887" spans="16:17" x14ac:dyDescent="0.25">
      <c r="P887" s="7"/>
      <c r="Q887" s="7"/>
    </row>
    <row r="888" spans="16:17" x14ac:dyDescent="0.25">
      <c r="P888" s="7"/>
      <c r="Q888" s="7"/>
    </row>
    <row r="889" spans="16:17" x14ac:dyDescent="0.25">
      <c r="P889" s="9">
        <v>299</v>
      </c>
      <c r="Q889" s="7"/>
    </row>
    <row r="890" spans="16:17" x14ac:dyDescent="0.25">
      <c r="P890" s="7"/>
      <c r="Q890" s="7"/>
    </row>
    <row r="891" spans="16:17" x14ac:dyDescent="0.25">
      <c r="P891" s="7"/>
      <c r="Q891" s="7"/>
    </row>
    <row r="892" spans="16:17" x14ac:dyDescent="0.25">
      <c r="P892" s="9">
        <v>300</v>
      </c>
      <c r="Q892" s="7"/>
    </row>
    <row r="893" spans="16:17" x14ac:dyDescent="0.25">
      <c r="P893" s="7"/>
      <c r="Q893" s="7"/>
    </row>
    <row r="894" spans="16:17" x14ac:dyDescent="0.25">
      <c r="P894" s="7"/>
      <c r="Q894" s="7"/>
    </row>
    <row r="895" spans="16:17" x14ac:dyDescent="0.25">
      <c r="P895" s="9">
        <v>301</v>
      </c>
      <c r="Q895" s="7"/>
    </row>
    <row r="896" spans="16:17" x14ac:dyDescent="0.25">
      <c r="P896" s="7"/>
      <c r="Q896" s="7"/>
    </row>
    <row r="897" spans="16:17" x14ac:dyDescent="0.25">
      <c r="P897" s="7"/>
      <c r="Q897" s="7"/>
    </row>
    <row r="898" spans="16:17" x14ac:dyDescent="0.25">
      <c r="P898" s="9">
        <v>302</v>
      </c>
      <c r="Q898" s="7"/>
    </row>
    <row r="899" spans="16:17" x14ac:dyDescent="0.25">
      <c r="P899" s="7"/>
      <c r="Q899" s="7"/>
    </row>
    <row r="900" spans="16:17" x14ac:dyDescent="0.25">
      <c r="P900" s="7"/>
      <c r="Q900" s="7"/>
    </row>
    <row r="901" spans="16:17" x14ac:dyDescent="0.25">
      <c r="P901" s="9">
        <v>303</v>
      </c>
      <c r="Q901" s="7"/>
    </row>
    <row r="902" spans="16:17" x14ac:dyDescent="0.25">
      <c r="P902" s="7"/>
      <c r="Q902" s="7"/>
    </row>
    <row r="903" spans="16:17" x14ac:dyDescent="0.25">
      <c r="P903" s="7"/>
      <c r="Q903" s="7"/>
    </row>
    <row r="904" spans="16:17" x14ac:dyDescent="0.25">
      <c r="P904" s="9">
        <v>304</v>
      </c>
      <c r="Q904" s="7"/>
    </row>
    <row r="905" spans="16:17" x14ac:dyDescent="0.25">
      <c r="P905" s="7"/>
      <c r="Q905" s="7"/>
    </row>
    <row r="906" spans="16:17" x14ac:dyDescent="0.25">
      <c r="P906" s="7"/>
      <c r="Q906" s="7"/>
    </row>
    <row r="907" spans="16:17" x14ac:dyDescent="0.25">
      <c r="P907" s="9">
        <v>305</v>
      </c>
      <c r="Q907" s="7"/>
    </row>
    <row r="908" spans="16:17" x14ac:dyDescent="0.25">
      <c r="P908" s="7"/>
      <c r="Q908" s="7"/>
    </row>
    <row r="909" spans="16:17" x14ac:dyDescent="0.25">
      <c r="P909" s="7"/>
      <c r="Q909" s="7"/>
    </row>
    <row r="910" spans="16:17" x14ac:dyDescent="0.25">
      <c r="P910" s="9">
        <v>306</v>
      </c>
      <c r="Q910" s="7"/>
    </row>
    <row r="911" spans="16:17" x14ac:dyDescent="0.25">
      <c r="P911" s="7"/>
      <c r="Q911" s="7"/>
    </row>
    <row r="912" spans="16:17" x14ac:dyDescent="0.25">
      <c r="P912" s="7"/>
      <c r="Q912" s="7"/>
    </row>
    <row r="913" spans="16:17" x14ac:dyDescent="0.25">
      <c r="P913" s="9">
        <v>307</v>
      </c>
      <c r="Q913" s="7"/>
    </row>
    <row r="914" spans="16:17" x14ac:dyDescent="0.25">
      <c r="P914" s="7"/>
      <c r="Q914" s="7"/>
    </row>
    <row r="915" spans="16:17" x14ac:dyDescent="0.25">
      <c r="P915" s="7"/>
      <c r="Q915" s="7"/>
    </row>
    <row r="916" spans="16:17" x14ac:dyDescent="0.25">
      <c r="P916" s="9">
        <v>308</v>
      </c>
      <c r="Q916" s="7"/>
    </row>
    <row r="917" spans="16:17" x14ac:dyDescent="0.25">
      <c r="P917" s="7"/>
      <c r="Q917" s="7"/>
    </row>
    <row r="918" spans="16:17" x14ac:dyDescent="0.25">
      <c r="P918" s="7"/>
      <c r="Q918" s="7"/>
    </row>
    <row r="919" spans="16:17" x14ac:dyDescent="0.25">
      <c r="P919" s="9">
        <v>309</v>
      </c>
      <c r="Q919" s="7"/>
    </row>
    <row r="920" spans="16:17" x14ac:dyDescent="0.25">
      <c r="P920" s="7"/>
      <c r="Q920" s="7"/>
    </row>
    <row r="921" spans="16:17" x14ac:dyDescent="0.25">
      <c r="P921" s="7"/>
      <c r="Q921" s="7"/>
    </row>
    <row r="922" spans="16:17" x14ac:dyDescent="0.25">
      <c r="P922" s="9">
        <v>310</v>
      </c>
      <c r="Q922" s="7"/>
    </row>
    <row r="923" spans="16:17" x14ac:dyDescent="0.25">
      <c r="P923" s="7"/>
      <c r="Q923" s="7"/>
    </row>
    <row r="924" spans="16:17" x14ac:dyDescent="0.25">
      <c r="P924" s="7"/>
      <c r="Q924" s="7"/>
    </row>
    <row r="925" spans="16:17" x14ac:dyDescent="0.25">
      <c r="P925" s="9">
        <v>311</v>
      </c>
      <c r="Q925" s="7"/>
    </row>
    <row r="926" spans="16:17" x14ac:dyDescent="0.25">
      <c r="P926" s="7"/>
      <c r="Q926" s="7"/>
    </row>
    <row r="927" spans="16:17" x14ac:dyDescent="0.25">
      <c r="P927" s="7"/>
      <c r="Q927" s="7"/>
    </row>
    <row r="928" spans="16:17" x14ac:dyDescent="0.25">
      <c r="P928" s="9">
        <v>312</v>
      </c>
      <c r="Q928" s="7"/>
    </row>
    <row r="929" spans="16:17" x14ac:dyDescent="0.25">
      <c r="P929" s="7"/>
      <c r="Q929" s="7"/>
    </row>
    <row r="930" spans="16:17" x14ac:dyDescent="0.25">
      <c r="P930" s="7"/>
      <c r="Q930" s="7"/>
    </row>
    <row r="931" spans="16:17" x14ac:dyDescent="0.25">
      <c r="P931" s="9">
        <v>313</v>
      </c>
      <c r="Q931" s="7"/>
    </row>
    <row r="932" spans="16:17" x14ac:dyDescent="0.25">
      <c r="P932" s="7"/>
      <c r="Q932" s="7"/>
    </row>
    <row r="933" spans="16:17" x14ac:dyDescent="0.25">
      <c r="P933" s="7"/>
      <c r="Q933" s="7"/>
    </row>
    <row r="934" spans="16:17" x14ac:dyDescent="0.25">
      <c r="P934" s="9">
        <v>314</v>
      </c>
      <c r="Q934" s="7"/>
    </row>
    <row r="935" spans="16:17" x14ac:dyDescent="0.25">
      <c r="P935" s="7"/>
      <c r="Q935" s="7"/>
    </row>
    <row r="936" spans="16:17" x14ac:dyDescent="0.25">
      <c r="P936" s="7"/>
      <c r="Q936" s="7"/>
    </row>
    <row r="937" spans="16:17" x14ac:dyDescent="0.25">
      <c r="P937" s="9">
        <v>315</v>
      </c>
      <c r="Q937" s="7"/>
    </row>
    <row r="938" spans="16:17" x14ac:dyDescent="0.25">
      <c r="P938" s="7"/>
      <c r="Q938" s="7"/>
    </row>
    <row r="939" spans="16:17" x14ac:dyDescent="0.25">
      <c r="P939" s="7"/>
      <c r="Q939" s="7"/>
    </row>
    <row r="940" spans="16:17" x14ac:dyDescent="0.25">
      <c r="P940" s="9">
        <v>316</v>
      </c>
      <c r="Q940" s="7"/>
    </row>
    <row r="941" spans="16:17" x14ac:dyDescent="0.25">
      <c r="P941" s="7"/>
      <c r="Q941" s="7"/>
    </row>
    <row r="942" spans="16:17" x14ac:dyDescent="0.25">
      <c r="P942" s="7"/>
      <c r="Q942" s="7"/>
    </row>
    <row r="943" spans="16:17" x14ac:dyDescent="0.25">
      <c r="P943" s="9">
        <v>317</v>
      </c>
      <c r="Q943" s="7"/>
    </row>
    <row r="944" spans="16:17" x14ac:dyDescent="0.25">
      <c r="P944" s="7"/>
      <c r="Q944" s="7"/>
    </row>
    <row r="945" spans="16:17" x14ac:dyDescent="0.25">
      <c r="P945" s="7"/>
      <c r="Q945" s="7"/>
    </row>
    <row r="946" spans="16:17" x14ac:dyDescent="0.25">
      <c r="P946" s="9">
        <v>318</v>
      </c>
      <c r="Q946" s="7"/>
    </row>
    <row r="947" spans="16:17" x14ac:dyDescent="0.25">
      <c r="P947" s="7"/>
      <c r="Q947" s="7"/>
    </row>
    <row r="948" spans="16:17" x14ac:dyDescent="0.25">
      <c r="P948" s="7"/>
      <c r="Q948" s="7"/>
    </row>
    <row r="949" spans="16:17" x14ac:dyDescent="0.25">
      <c r="P949" s="9">
        <v>319</v>
      </c>
      <c r="Q949" s="7"/>
    </row>
    <row r="950" spans="16:17" x14ac:dyDescent="0.25">
      <c r="P950" s="7"/>
      <c r="Q950" s="7"/>
    </row>
    <row r="951" spans="16:17" x14ac:dyDescent="0.25">
      <c r="P951" s="7"/>
      <c r="Q951" s="7"/>
    </row>
    <row r="952" spans="16:17" x14ac:dyDescent="0.25">
      <c r="P952" s="9">
        <v>320</v>
      </c>
      <c r="Q952" s="7"/>
    </row>
    <row r="953" spans="16:17" x14ac:dyDescent="0.25">
      <c r="P953" s="7"/>
      <c r="Q953" s="7"/>
    </row>
    <row r="954" spans="16:17" x14ac:dyDescent="0.25">
      <c r="P954" s="7"/>
      <c r="Q954" s="7"/>
    </row>
    <row r="955" spans="16:17" x14ac:dyDescent="0.25">
      <c r="P955" s="9">
        <v>321</v>
      </c>
      <c r="Q955" s="7"/>
    </row>
    <row r="956" spans="16:17" x14ac:dyDescent="0.25">
      <c r="P956" s="7"/>
      <c r="Q956" s="7"/>
    </row>
    <row r="957" spans="16:17" x14ac:dyDescent="0.25">
      <c r="P957" s="7"/>
      <c r="Q957" s="7"/>
    </row>
    <row r="958" spans="16:17" x14ac:dyDescent="0.25">
      <c r="P958" s="9">
        <v>322</v>
      </c>
      <c r="Q958" s="7"/>
    </row>
    <row r="959" spans="16:17" x14ac:dyDescent="0.25">
      <c r="P959" s="7"/>
      <c r="Q959" s="7"/>
    </row>
    <row r="960" spans="16:17" x14ac:dyDescent="0.25">
      <c r="P960" s="7"/>
      <c r="Q960" s="7"/>
    </row>
    <row r="961" spans="16:17" x14ac:dyDescent="0.25">
      <c r="P961" s="9">
        <v>323</v>
      </c>
      <c r="Q961" s="7"/>
    </row>
    <row r="962" spans="16:17" x14ac:dyDescent="0.25">
      <c r="P962" s="7"/>
      <c r="Q962" s="7"/>
    </row>
    <row r="963" spans="16:17" x14ac:dyDescent="0.25">
      <c r="P963" s="7"/>
      <c r="Q963" s="7"/>
    </row>
    <row r="964" spans="16:17" x14ac:dyDescent="0.25">
      <c r="P964" s="9">
        <v>324</v>
      </c>
      <c r="Q964" s="7"/>
    </row>
    <row r="965" spans="16:17" x14ac:dyDescent="0.25">
      <c r="P965" s="7"/>
      <c r="Q965" s="7"/>
    </row>
    <row r="966" spans="16:17" x14ac:dyDescent="0.25">
      <c r="P966" s="7"/>
      <c r="Q966" s="7"/>
    </row>
    <row r="967" spans="16:17" x14ac:dyDescent="0.25">
      <c r="P967" s="9">
        <v>325</v>
      </c>
      <c r="Q967" s="7"/>
    </row>
    <row r="968" spans="16:17" x14ac:dyDescent="0.25">
      <c r="P968" s="7"/>
      <c r="Q968" s="7"/>
    </row>
    <row r="969" spans="16:17" x14ac:dyDescent="0.25">
      <c r="P969" s="7"/>
      <c r="Q969" s="7"/>
    </row>
    <row r="970" spans="16:17" x14ac:dyDescent="0.25">
      <c r="P970" s="9">
        <v>326</v>
      </c>
      <c r="Q970" s="7"/>
    </row>
    <row r="971" spans="16:17" x14ac:dyDescent="0.25">
      <c r="P971" s="7"/>
      <c r="Q971" s="7"/>
    </row>
    <row r="972" spans="16:17" x14ac:dyDescent="0.25">
      <c r="P972" s="7"/>
      <c r="Q972" s="7"/>
    </row>
    <row r="973" spans="16:17" x14ac:dyDescent="0.25">
      <c r="P973" s="9">
        <v>327</v>
      </c>
      <c r="Q973" s="7"/>
    </row>
    <row r="974" spans="16:17" x14ac:dyDescent="0.25">
      <c r="P974" s="7"/>
      <c r="Q974" s="7"/>
    </row>
    <row r="975" spans="16:17" x14ac:dyDescent="0.25">
      <c r="P975" s="7"/>
      <c r="Q975" s="7"/>
    </row>
    <row r="976" spans="16:17" x14ac:dyDescent="0.25">
      <c r="P976" s="9">
        <v>328</v>
      </c>
      <c r="Q976" s="7"/>
    </row>
    <row r="977" spans="16:17" x14ac:dyDescent="0.25">
      <c r="P977" s="7"/>
      <c r="Q977" s="7"/>
    </row>
    <row r="978" spans="16:17" x14ac:dyDescent="0.25">
      <c r="P978" s="7"/>
      <c r="Q978" s="7"/>
    </row>
    <row r="979" spans="16:17" x14ac:dyDescent="0.25">
      <c r="P979" s="9">
        <v>329</v>
      </c>
      <c r="Q979" s="7"/>
    </row>
    <row r="980" spans="16:17" x14ac:dyDescent="0.25">
      <c r="P980" s="7"/>
      <c r="Q980" s="7"/>
    </row>
    <row r="981" spans="16:17" x14ac:dyDescent="0.25">
      <c r="P981" s="7"/>
      <c r="Q981" s="7"/>
    </row>
    <row r="982" spans="16:17" x14ac:dyDescent="0.25">
      <c r="P982" s="9">
        <v>330</v>
      </c>
      <c r="Q982" s="7"/>
    </row>
    <row r="983" spans="16:17" x14ac:dyDescent="0.25">
      <c r="P983" s="7"/>
      <c r="Q983" s="7"/>
    </row>
    <row r="984" spans="16:17" x14ac:dyDescent="0.25">
      <c r="P984" s="7"/>
      <c r="Q984" s="7"/>
    </row>
    <row r="985" spans="16:17" x14ac:dyDescent="0.25">
      <c r="P985" s="9">
        <v>331</v>
      </c>
      <c r="Q985" s="7"/>
    </row>
    <row r="986" spans="16:17" x14ac:dyDescent="0.25">
      <c r="P986" s="7"/>
      <c r="Q986" s="7"/>
    </row>
    <row r="987" spans="16:17" x14ac:dyDescent="0.25">
      <c r="P987" s="7"/>
      <c r="Q987" s="7"/>
    </row>
    <row r="988" spans="16:17" x14ac:dyDescent="0.25">
      <c r="P988" s="9">
        <v>332</v>
      </c>
      <c r="Q988" s="7"/>
    </row>
    <row r="989" spans="16:17" x14ac:dyDescent="0.25">
      <c r="P989" s="7"/>
      <c r="Q989" s="7"/>
    </row>
    <row r="990" spans="16:17" x14ac:dyDescent="0.25">
      <c r="P990" s="7"/>
      <c r="Q990" s="7"/>
    </row>
    <row r="991" spans="16:17" x14ac:dyDescent="0.25">
      <c r="P991" s="9">
        <v>333</v>
      </c>
      <c r="Q991" s="7"/>
    </row>
    <row r="992" spans="16:17" x14ac:dyDescent="0.25">
      <c r="P992" s="7"/>
      <c r="Q992" s="7"/>
    </row>
    <row r="993" spans="16:17" x14ac:dyDescent="0.25">
      <c r="P993" s="7"/>
      <c r="Q993" s="7"/>
    </row>
    <row r="994" spans="16:17" x14ac:dyDescent="0.25">
      <c r="P994" s="9">
        <v>334</v>
      </c>
      <c r="Q994" s="7"/>
    </row>
    <row r="995" spans="16:17" x14ac:dyDescent="0.25">
      <c r="P995" s="7"/>
      <c r="Q995" s="7"/>
    </row>
    <row r="996" spans="16:17" x14ac:dyDescent="0.25">
      <c r="P996" s="7"/>
      <c r="Q996" s="7"/>
    </row>
    <row r="997" spans="16:17" x14ac:dyDescent="0.25">
      <c r="P997" s="9">
        <v>335</v>
      </c>
      <c r="Q997" s="7"/>
    </row>
    <row r="998" spans="16:17" x14ac:dyDescent="0.25">
      <c r="P998" s="7"/>
      <c r="Q998" s="7"/>
    </row>
    <row r="999" spans="16:17" x14ac:dyDescent="0.25">
      <c r="P999" s="7"/>
      <c r="Q999" s="7"/>
    </row>
    <row r="1000" spans="16:17" x14ac:dyDescent="0.25">
      <c r="P1000" s="9">
        <v>336</v>
      </c>
      <c r="Q1000" s="7"/>
    </row>
    <row r="1001" spans="16:17" x14ac:dyDescent="0.25">
      <c r="P1001" s="7"/>
      <c r="Q1001" s="7"/>
    </row>
    <row r="1002" spans="16:17" x14ac:dyDescent="0.25">
      <c r="P1002" s="7"/>
      <c r="Q1002" s="7"/>
    </row>
    <row r="1003" spans="16:17" x14ac:dyDescent="0.25">
      <c r="P1003" s="9">
        <v>337</v>
      </c>
      <c r="Q1003" s="7"/>
    </row>
    <row r="1004" spans="16:17" x14ac:dyDescent="0.25">
      <c r="P1004" s="7"/>
      <c r="Q1004" s="7"/>
    </row>
    <row r="1005" spans="16:17" x14ac:dyDescent="0.25">
      <c r="P1005" s="7"/>
      <c r="Q1005" s="7"/>
    </row>
    <row r="1006" spans="16:17" x14ac:dyDescent="0.25">
      <c r="P1006" s="9">
        <v>338</v>
      </c>
      <c r="Q1006" s="7"/>
    </row>
  </sheetData>
  <mergeCells count="53">
    <mergeCell ref="D9:E9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5:E45"/>
    <mergeCell ref="D44:E44"/>
    <mergeCell ref="D46:E46"/>
    <mergeCell ref="D47:E47"/>
    <mergeCell ref="D38:E38"/>
    <mergeCell ref="D39:E39"/>
    <mergeCell ref="D40:E40"/>
    <mergeCell ref="D41:E41"/>
    <mergeCell ref="D42:E42"/>
    <mergeCell ref="D7:E7"/>
    <mergeCell ref="D58:E58"/>
    <mergeCell ref="D59:E59"/>
    <mergeCell ref="D60:E60"/>
    <mergeCell ref="D6:E6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  <mergeCell ref="D43:E43"/>
  </mergeCells>
  <conditionalFormatting sqref="D11:E60">
    <cfRule type="expression" dxfId="0" priority="5">
      <formula>$B11&lt;&gt;""</formula>
    </cfRule>
  </conditionalFormatting>
  <dataValidations count="1">
    <dataValidation type="list" allowBlank="1" showInputMessage="1" showErrorMessage="1" sqref="D9:E9">
      <formula1>$J$1:$S$1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247650</xdr:colOff>
                    <xdr:row>9</xdr:row>
                    <xdr:rowOff>161925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" name="Check Box 55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152400</xdr:rowOff>
                  </from>
                  <to>
                    <xdr:col>2</xdr:col>
                    <xdr:colOff>552450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" name="Check Box 56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161925</xdr:rowOff>
                  </from>
                  <to>
                    <xdr:col>2</xdr:col>
                    <xdr:colOff>552450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7" name="Check Box 57">
              <controlPr defaultSize="0" autoFill="0" autoLine="0" autoPict="0">
                <anchor moveWithCells="1">
                  <from>
                    <xdr:col>2</xdr:col>
                    <xdr:colOff>247650</xdr:colOff>
                    <xdr:row>11</xdr:row>
                    <xdr:rowOff>152400</xdr:rowOff>
                  </from>
                  <to>
                    <xdr:col>2</xdr:col>
                    <xdr:colOff>552450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" name="Check Box 58">
              <controlPr defaultSize="0" autoFill="0" autoLine="0" autoPict="0">
                <anchor moveWithCells="1">
                  <from>
                    <xdr:col>2</xdr:col>
                    <xdr:colOff>247650</xdr:colOff>
                    <xdr:row>13</xdr:row>
                    <xdr:rowOff>161925</xdr:rowOff>
                  </from>
                  <to>
                    <xdr:col>2</xdr:col>
                    <xdr:colOff>552450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9" name="Check Box 59">
              <controlPr defaultSize="0" autoFill="0" autoLine="0" autoPict="0">
                <anchor moveWithCells="1">
                  <from>
                    <xdr:col>2</xdr:col>
                    <xdr:colOff>247650</xdr:colOff>
                    <xdr:row>14</xdr:row>
                    <xdr:rowOff>161925</xdr:rowOff>
                  </from>
                  <to>
                    <xdr:col>2</xdr:col>
                    <xdr:colOff>552450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0" name="Check Box 60">
              <controlPr defaultSize="0" autoFill="0" autoLine="0" autoPict="0">
                <anchor moveWithCells="1">
                  <from>
                    <xdr:col>2</xdr:col>
                    <xdr:colOff>247650</xdr:colOff>
                    <xdr:row>15</xdr:row>
                    <xdr:rowOff>180975</xdr:rowOff>
                  </from>
                  <to>
                    <xdr:col>2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1" name="Check Box 61">
              <controlPr defaultSize="0" autoFill="0" autoLine="0" autoPict="0">
                <anchor moveWithCells="1">
                  <from>
                    <xdr:col>2</xdr:col>
                    <xdr:colOff>247650</xdr:colOff>
                    <xdr:row>17</xdr:row>
                    <xdr:rowOff>0</xdr:rowOff>
                  </from>
                  <to>
                    <xdr:col>2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" name="Scroll Bar 123">
              <controlPr defaultSize="0" autoPict="0">
                <anchor moveWithCells="1">
                  <from>
                    <xdr:col>0</xdr:col>
                    <xdr:colOff>200025</xdr:colOff>
                    <xdr:row>4</xdr:row>
                    <xdr:rowOff>104775</xdr:rowOff>
                  </from>
                  <to>
                    <xdr:col>0</xdr:col>
                    <xdr:colOff>428625</xdr:colOff>
                    <xdr:row>10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006"/>
  <sheetViews>
    <sheetView zoomScale="70" zoomScaleNormal="70" workbookViewId="0">
      <selection activeCell="D16" sqref="D16"/>
    </sheetView>
  </sheetViews>
  <sheetFormatPr defaultRowHeight="15" x14ac:dyDescent="0.25"/>
  <cols>
    <col min="1" max="1" width="15.28515625" customWidth="1"/>
    <col min="2" max="2" width="15.85546875" customWidth="1"/>
    <col min="3" max="3" width="41.5703125" customWidth="1"/>
    <col min="4" max="4" width="24.85546875" bestFit="1" customWidth="1"/>
    <col min="5" max="6" width="33.42578125" customWidth="1"/>
    <col min="7" max="10" width="9.140625" customWidth="1"/>
    <col min="11" max="11" width="12.42578125" bestFit="1" customWidth="1"/>
    <col min="12" max="13" width="9.140625" customWidth="1"/>
    <col min="14" max="14" width="40" bestFit="1" customWidth="1"/>
    <col min="15" max="15" width="19.7109375" customWidth="1"/>
    <col min="16" max="16" width="14" customWidth="1"/>
    <col min="17" max="17" width="18" customWidth="1"/>
    <col min="18" max="18" width="9.140625" customWidth="1"/>
    <col min="20" max="20" width="14.140625" customWidth="1"/>
    <col min="21" max="21" width="9.42578125" bestFit="1" customWidth="1"/>
    <col min="24" max="24" width="13" customWidth="1"/>
    <col min="25" max="25" width="11.28515625" customWidth="1"/>
  </cols>
  <sheetData>
    <row r="1" spans="1:25" x14ac:dyDescent="0.25">
      <c r="D1" s="3" t="str">
        <f>IF($B$2=MID(D3,2,1), "",COUNT(C1:$C$1)+1)</f>
        <v/>
      </c>
      <c r="E1" s="3">
        <f>IF($B$2=MID(E3,2,1), "",COUNT($C1:D$1)+1)</f>
        <v>1</v>
      </c>
      <c r="F1" s="3">
        <f>IF($B$2=MID(F3,2,1), "",COUNT($C1:E$1)+1)</f>
        <v>2</v>
      </c>
      <c r="G1" s="3">
        <f>IF($B$2=MID(G3,2,1), "",COUNT($C1:F$1)+1)</f>
        <v>3</v>
      </c>
      <c r="H1" s="3">
        <f>IF($B$2=MID(H3,2,1), "",COUNT($C1:G$1)+1)</f>
        <v>4</v>
      </c>
      <c r="I1" s="3">
        <f>IF($B$2=MID(I3,2,1), "",COUNT($C1:H$1)+1)</f>
        <v>5</v>
      </c>
      <c r="J1" s="3">
        <f>IF($B$2=MID(J3,2,1), "",COUNT($C1:I$1)+1)</f>
        <v>6</v>
      </c>
      <c r="K1" s="3">
        <f>IF($B$2=MID(K3,2,1), "",COUNT($C1:J$1)+1)</f>
        <v>7</v>
      </c>
      <c r="L1" s="3">
        <f>IF($B$2=MID(L3,2,1), "",COUNT($C1:K$1)+1)</f>
        <v>8</v>
      </c>
      <c r="M1" s="3">
        <f>IF($B$2=MID(M3,2,1), "",COUNT($C1:L$1)+1)</f>
        <v>9</v>
      </c>
      <c r="N1" s="3">
        <f>IF($B$2=MID(N3,2,1), "",COUNT($C1:M$1)+1)</f>
        <v>10</v>
      </c>
      <c r="O1" s="3">
        <f>IF($B$2=MID(O3,2,1), "",COUNT($C1:N$1)+1)</f>
        <v>11</v>
      </c>
      <c r="U1" t="s">
        <v>7771</v>
      </c>
    </row>
    <row r="2" spans="1:25" s="2" customFormat="1" x14ac:dyDescent="0.25">
      <c r="B2" s="2" t="str">
        <f>MID(HLOOKUP(Search!$D$9,Data!$D$2:$N$4,2,FALSE),2,1)</f>
        <v>D</v>
      </c>
      <c r="C2" s="2" t="str">
        <f>Search!D6</f>
        <v>a</v>
      </c>
      <c r="D2" s="2" t="s">
        <v>7748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7768</v>
      </c>
      <c r="Q2" s="2" t="s">
        <v>7750</v>
      </c>
      <c r="R2" s="2" t="s">
        <v>7749</v>
      </c>
      <c r="W2" s="2" t="s">
        <v>7769</v>
      </c>
    </row>
    <row r="3" spans="1:25" s="3" customFormat="1" x14ac:dyDescent="0.25">
      <c r="B3"/>
      <c r="D3" s="3" t="str">
        <f>ADDRESS(ROW(Data!D2),COLUMN(Data!D2))</f>
        <v>$D$2</v>
      </c>
      <c r="E3" s="3" t="str">
        <f>ADDRESS(ROW(Data!E2),COLUMN(Data!E2))</f>
        <v>$E$2</v>
      </c>
      <c r="F3" s="3" t="str">
        <f>ADDRESS(ROW(Data!F2),COLUMN(Data!F2))</f>
        <v>$F$2</v>
      </c>
      <c r="G3" s="3" t="str">
        <f>ADDRESS(ROW(Data!G2),COLUMN(Data!G2))</f>
        <v>$G$2</v>
      </c>
      <c r="H3" s="3" t="str">
        <f>ADDRESS(ROW(Data!H2),COLUMN(Data!H2))</f>
        <v>$H$2</v>
      </c>
      <c r="I3" s="3" t="str">
        <f>ADDRESS(ROW(Data!I2),COLUMN(Data!I2))</f>
        <v>$I$2</v>
      </c>
      <c r="J3" s="3" t="str">
        <f>ADDRESS(ROW(Data!J2),COLUMN(Data!J2))</f>
        <v>$J$2</v>
      </c>
      <c r="K3" s="3" t="str">
        <f>ADDRESS(ROW(Data!K2),COLUMN(Data!K2))</f>
        <v>$K$2</v>
      </c>
      <c r="L3" s="3" t="str">
        <f>ADDRESS(ROW(Data!L2),COLUMN(Data!L2))</f>
        <v>$L$2</v>
      </c>
      <c r="M3" s="3" t="str">
        <f>ADDRESS(ROW(Data!M2),COLUMN(Data!M2))</f>
        <v>$M$2</v>
      </c>
      <c r="N3" s="3" t="str">
        <f>ADDRESS(ROW(Data!N2),COLUMN(Data!N2))</f>
        <v>$N$2</v>
      </c>
      <c r="O3" s="3" t="str">
        <f>ADDRESS(ROW(Data!O2),COLUMN(Data!O2))</f>
        <v>$O$2</v>
      </c>
      <c r="W3" s="3">
        <f>Search!B6</f>
        <v>0</v>
      </c>
      <c r="X3" s="3">
        <f>Search!B7</f>
        <v>100</v>
      </c>
    </row>
    <row r="4" spans="1:25" s="3" customFormat="1" x14ac:dyDescent="0.25">
      <c r="B4" t="str">
        <f ca="1">IFERROR(RANK(C4,$C$5:$C$5001, 1) + COUNTIF(C4:$C$5, C4)-1, "")</f>
        <v/>
      </c>
    </row>
    <row r="5" spans="1:25" s="10" customFormat="1" x14ac:dyDescent="0.25">
      <c r="A5" s="10">
        <f ca="1">IFERROR(RANK(Y5,$Y$5:$Y$1006,0)+COUNTIF(Y4:$Y$4,Y5),"")</f>
        <v>1</v>
      </c>
      <c r="B5">
        <f ca="1">IFERROR(RANK(C5,$C$5:$C$5001, 1) + COUNTIF(C$4:$C4, C5), "")</f>
        <v>1</v>
      </c>
      <c r="C5">
        <f ca="1">IFERROR(SEARCH($C$2,T5,1),"")</f>
        <v>1</v>
      </c>
      <c r="D5" s="1" t="s">
        <v>6757</v>
      </c>
      <c r="E5" t="s">
        <v>10</v>
      </c>
      <c r="F5" t="s">
        <v>7751</v>
      </c>
      <c r="G5" t="s">
        <v>11</v>
      </c>
      <c r="H5" s="10" t="s">
        <v>11</v>
      </c>
      <c r="I5" s="10" t="s">
        <v>12</v>
      </c>
      <c r="J5" s="10">
        <v>45805</v>
      </c>
      <c r="K5" s="10" t="s">
        <v>13</v>
      </c>
      <c r="L5" s="10" t="s">
        <v>14</v>
      </c>
      <c r="M5" s="10" t="s">
        <v>15</v>
      </c>
      <c r="N5" s="10" t="s">
        <v>16</v>
      </c>
      <c r="O5" s="13">
        <v>192300</v>
      </c>
      <c r="P5" s="10">
        <v>1</v>
      </c>
      <c r="Q5" s="10">
        <f ca="1">COUNTIF($R$5:$R$1005,"&lt;"&amp;R5)+1</f>
        <v>795</v>
      </c>
      <c r="R5" s="10" t="str">
        <f ca="1">INDIRECT($B$2&amp;ROW())</f>
        <v>Portia Mcfann</v>
      </c>
      <c r="T5" s="10" t="str">
        <f t="shared" ref="T5:T15" ca="1" si="0">VLOOKUP(P5,$Q:$R,2,FALSE)</f>
        <v>Aaron Kieke</v>
      </c>
      <c r="U5" s="10">
        <f ca="1">IFERROR(VLOOKUP(T5,INDIRECT($B$2&amp;5&amp;":"&amp;ADDRESS(3000, COLUMN($O$3))), COLUMN($O$3)-COLUMN(INDIRECT($B$2&amp;5))+1, FALSE),0)</f>
        <v>225500</v>
      </c>
      <c r="W5" s="10">
        <f ca="1">IFERROR(RANK(U5,$U$5:$U$1006,1)*$W$3,"")</f>
        <v>0</v>
      </c>
      <c r="X5" s="10">
        <f ca="1">IFERROR(RANK(B5,$B$5:$B$1006,0)*$X$3,"")</f>
        <v>79500</v>
      </c>
      <c r="Y5" s="10">
        <f ca="1">IFERROR(W5+X5,"")</f>
        <v>79500</v>
      </c>
    </row>
    <row r="6" spans="1:25" s="10" customFormat="1" x14ac:dyDescent="0.25">
      <c r="A6" s="10">
        <f ca="1">IFERROR(RANK(Y6,$Y$5:$Y$1006,0)+COUNTIF(Y$4:$Y5,Y6),"")</f>
        <v>2</v>
      </c>
      <c r="B6">
        <f ca="1">IFERROR(RANK(C6,$C$5:$C$5001, 1) + COUNTIF(C$4:$C5, C6), "")</f>
        <v>2</v>
      </c>
      <c r="C6">
        <f ca="1">IFERROR(SEARCH($C$2,T6,1),"")</f>
        <v>1</v>
      </c>
      <c r="D6" s="1" t="s">
        <v>6758</v>
      </c>
      <c r="E6" t="s">
        <v>17</v>
      </c>
      <c r="F6" t="s">
        <v>7752</v>
      </c>
      <c r="G6" t="s">
        <v>18</v>
      </c>
      <c r="H6" s="10" t="s">
        <v>19</v>
      </c>
      <c r="I6" s="10" t="s">
        <v>20</v>
      </c>
      <c r="J6" s="10">
        <v>32347</v>
      </c>
      <c r="K6" s="10" t="s">
        <v>21</v>
      </c>
      <c r="L6" s="10" t="s">
        <v>22</v>
      </c>
      <c r="M6" s="10" t="s">
        <v>23</v>
      </c>
      <c r="N6" s="10" t="s">
        <v>24</v>
      </c>
      <c r="O6" s="13">
        <v>599900</v>
      </c>
      <c r="P6" s="10">
        <v>2</v>
      </c>
      <c r="Q6" s="10">
        <f t="shared" ref="Q6:Q69" ca="1" si="1">COUNTIF($R$5:$R$1005,"&lt;"&amp;R6)+1</f>
        <v>52</v>
      </c>
      <c r="R6" s="10" t="str">
        <f t="shared" ref="R6:R69" ca="1" si="2">INDIRECT($B$2&amp;ROW())</f>
        <v>Andrew Fenstermacher</v>
      </c>
      <c r="T6" s="10" t="str">
        <f t="shared" ca="1" si="0"/>
        <v>Abdul Begum</v>
      </c>
      <c r="U6" s="10">
        <f t="shared" ref="U6:U69" ca="1" si="3">IFERROR(VLOOKUP(T6,INDIRECT($B$2&amp;5&amp;":"&amp;ADDRESS(3000, COLUMN($O$3))), COLUMN($O$3)-COLUMN(INDIRECT($B$2&amp;5))+1, FALSE),0)</f>
        <v>823500</v>
      </c>
      <c r="W6" s="10">
        <f t="shared" ref="W6:W69" ca="1" si="4">IFERROR(RANK(U6,$U$5:$U$1006,1)*$W$3,"")</f>
        <v>0</v>
      </c>
      <c r="X6" s="10">
        <f t="shared" ref="X6:X69" ca="1" si="5">IFERROR(RANK(B6,$B$5:$B$1006,0)*$X$3,"")</f>
        <v>79400</v>
      </c>
      <c r="Y6" s="10">
        <f t="shared" ref="Y6:Y69" ca="1" si="6">IFERROR(W6+X6,"")</f>
        <v>79400</v>
      </c>
    </row>
    <row r="7" spans="1:25" s="10" customFormat="1" x14ac:dyDescent="0.25">
      <c r="A7" s="10">
        <f ca="1">IFERROR(RANK(Y7,$Y$5:$Y$1006,0)+COUNTIF(Y$4:$Y6,Y7),"")</f>
        <v>3</v>
      </c>
      <c r="B7">
        <f ca="1">IFERROR(RANK(C7,$C$5:$C$5001, 1) + COUNTIF(C$4:$C6, C7), "")</f>
        <v>3</v>
      </c>
      <c r="C7">
        <f t="shared" ref="C7:C69" ca="1" si="7">IFERROR(SEARCH($C$2,T7,1),"")</f>
        <v>1</v>
      </c>
      <c r="D7" s="1" t="s">
        <v>6759</v>
      </c>
      <c r="E7" t="s">
        <v>25</v>
      </c>
      <c r="F7" t="s">
        <v>7753</v>
      </c>
      <c r="G7" t="s">
        <v>26</v>
      </c>
      <c r="H7" s="10" t="s">
        <v>27</v>
      </c>
      <c r="I7" s="10" t="s">
        <v>28</v>
      </c>
      <c r="J7" s="10">
        <v>45805</v>
      </c>
      <c r="K7" s="10" t="s">
        <v>29</v>
      </c>
      <c r="L7" s="10" t="s">
        <v>30</v>
      </c>
      <c r="M7" s="10" t="s">
        <v>31</v>
      </c>
      <c r="N7" s="10" t="s">
        <v>32</v>
      </c>
      <c r="O7" s="13">
        <v>599600</v>
      </c>
      <c r="P7" s="10">
        <v>3</v>
      </c>
      <c r="Q7" s="10">
        <f t="shared" ca="1" si="1"/>
        <v>130</v>
      </c>
      <c r="R7" s="10" t="str">
        <f t="shared" ca="1" si="2"/>
        <v>Brady Tatum</v>
      </c>
      <c r="T7" s="10" t="str">
        <f t="shared" ca="1" si="0"/>
        <v>Abraham Gumphrey</v>
      </c>
      <c r="U7" s="10">
        <f t="shared" ca="1" si="3"/>
        <v>663500</v>
      </c>
      <c r="W7" s="10">
        <f t="shared" ca="1" si="4"/>
        <v>0</v>
      </c>
      <c r="X7" s="10">
        <f t="shared" ca="1" si="5"/>
        <v>79300</v>
      </c>
      <c r="Y7" s="10">
        <f t="shared" ca="1" si="6"/>
        <v>79300</v>
      </c>
    </row>
    <row r="8" spans="1:25" s="10" customFormat="1" x14ac:dyDescent="0.25">
      <c r="A8" s="10">
        <f ca="1">IFERROR(RANK(Y8,$Y$5:$Y$1006,0)+COUNTIF(Y$4:$Y7,Y8),"")</f>
        <v>4</v>
      </c>
      <c r="B8">
        <f ca="1">IFERROR(RANK(C8,$C$5:$C$5001, 1) + COUNTIF(C$4:$C7, C8), "")</f>
        <v>4</v>
      </c>
      <c r="C8">
        <f t="shared" ca="1" si="7"/>
        <v>1</v>
      </c>
      <c r="D8" s="1" t="s">
        <v>6760</v>
      </c>
      <c r="E8" t="s">
        <v>33</v>
      </c>
      <c r="F8" t="s">
        <v>7754</v>
      </c>
      <c r="G8" t="s">
        <v>34</v>
      </c>
      <c r="H8" s="10" t="s">
        <v>34</v>
      </c>
      <c r="I8" s="10" t="s">
        <v>12</v>
      </c>
      <c r="J8" s="10">
        <v>95841</v>
      </c>
      <c r="K8" s="10" t="s">
        <v>35</v>
      </c>
      <c r="L8" s="10" t="s">
        <v>36</v>
      </c>
      <c r="M8" s="10" t="s">
        <v>37</v>
      </c>
      <c r="N8" s="10" t="s">
        <v>38</v>
      </c>
      <c r="O8" s="13">
        <v>7700</v>
      </c>
      <c r="P8" s="10">
        <v>4</v>
      </c>
      <c r="Q8" s="10">
        <f t="shared" ca="1" si="1"/>
        <v>405</v>
      </c>
      <c r="R8" s="10" t="str">
        <f t="shared" ca="1" si="2"/>
        <v>Gracie Riskalla</v>
      </c>
      <c r="T8" s="10" t="str">
        <f t="shared" ca="1" si="0"/>
        <v>Abram Schoemaker</v>
      </c>
      <c r="U8" s="10">
        <f t="shared" ca="1" si="3"/>
        <v>494600</v>
      </c>
      <c r="W8" s="10">
        <f t="shared" ca="1" si="4"/>
        <v>0</v>
      </c>
      <c r="X8" s="10">
        <f t="shared" ca="1" si="5"/>
        <v>79200</v>
      </c>
      <c r="Y8" s="10">
        <f t="shared" ca="1" si="6"/>
        <v>79200</v>
      </c>
    </row>
    <row r="9" spans="1:25" s="10" customFormat="1" x14ac:dyDescent="0.25">
      <c r="A9" s="10">
        <f ca="1">IFERROR(RANK(Y9,$Y$5:$Y$1006,0)+COUNTIF(Y$4:$Y8,Y9),"")</f>
        <v>5</v>
      </c>
      <c r="B9">
        <f ca="1">IFERROR(RANK(C9,$C$5:$C$5001, 1) + COUNTIF(C$4:$C8, C9), "")</f>
        <v>5</v>
      </c>
      <c r="C9">
        <f t="shared" ca="1" si="7"/>
        <v>1</v>
      </c>
      <c r="D9" s="1" t="s">
        <v>6761</v>
      </c>
      <c r="E9" t="s">
        <v>39</v>
      </c>
      <c r="F9" t="s">
        <v>7755</v>
      </c>
      <c r="G9" t="s">
        <v>40</v>
      </c>
      <c r="H9" s="10" t="s">
        <v>41</v>
      </c>
      <c r="I9" s="10" t="s">
        <v>42</v>
      </c>
      <c r="J9" s="10">
        <v>73505</v>
      </c>
      <c r="K9" s="11" t="s">
        <v>43</v>
      </c>
      <c r="L9" s="11" t="s">
        <v>44</v>
      </c>
      <c r="M9" s="11" t="s">
        <v>45</v>
      </c>
      <c r="N9" s="11" t="s">
        <v>46</v>
      </c>
      <c r="O9" s="13">
        <v>109100</v>
      </c>
      <c r="P9" s="10">
        <v>5</v>
      </c>
      <c r="Q9" s="10">
        <f t="shared" ca="1" si="1"/>
        <v>425</v>
      </c>
      <c r="R9" s="11" t="str">
        <f t="shared" ca="1" si="2"/>
        <v>Helga Rio</v>
      </c>
      <c r="S9" s="11"/>
      <c r="T9" s="11" t="str">
        <f t="shared" ca="1" si="0"/>
        <v>Ada Tschache</v>
      </c>
      <c r="U9" s="10">
        <f t="shared" ca="1" si="3"/>
        <v>493000</v>
      </c>
      <c r="W9" s="10">
        <f t="shared" ca="1" si="4"/>
        <v>0</v>
      </c>
      <c r="X9" s="10">
        <f t="shared" ca="1" si="5"/>
        <v>79100</v>
      </c>
      <c r="Y9" s="10">
        <f t="shared" ca="1" si="6"/>
        <v>79100</v>
      </c>
    </row>
    <row r="10" spans="1:25" s="10" customFormat="1" x14ac:dyDescent="0.25">
      <c r="A10" s="10">
        <f ca="1">IFERROR(RANK(Y10,$Y$5:$Y$1006,0)+COUNTIF(Y$4:$Y9,Y10),"")</f>
        <v>6</v>
      </c>
      <c r="B10">
        <f ca="1">IFERROR(RANK(C10,$C$5:$C$5001, 1) + COUNTIF(C$4:$C9, C10), "")</f>
        <v>6</v>
      </c>
      <c r="C10">
        <f t="shared" ca="1" si="7"/>
        <v>1</v>
      </c>
      <c r="D10" s="1" t="s">
        <v>6762</v>
      </c>
      <c r="E10" t="s">
        <v>47</v>
      </c>
      <c r="F10" t="s">
        <v>7756</v>
      </c>
      <c r="G10" t="s">
        <v>48</v>
      </c>
      <c r="H10" s="10" t="s">
        <v>48</v>
      </c>
      <c r="I10" s="10" t="s">
        <v>49</v>
      </c>
      <c r="J10" s="10">
        <v>2554</v>
      </c>
      <c r="K10" s="10" t="s">
        <v>50</v>
      </c>
      <c r="L10" s="10" t="s">
        <v>51</v>
      </c>
      <c r="M10" s="10" t="s">
        <v>52</v>
      </c>
      <c r="N10" s="10" t="s">
        <v>53</v>
      </c>
      <c r="O10" s="13">
        <v>395100</v>
      </c>
      <c r="P10" s="10">
        <v>6</v>
      </c>
      <c r="Q10" s="10">
        <f t="shared" ca="1" si="1"/>
        <v>888</v>
      </c>
      <c r="R10" s="10" t="str">
        <f t="shared" ca="1" si="2"/>
        <v>Shirley Keams</v>
      </c>
      <c r="T10" s="10" t="str">
        <f t="shared" ca="1" si="0"/>
        <v>Adam Hottel</v>
      </c>
      <c r="U10" s="10">
        <f t="shared" ca="1" si="3"/>
        <v>948400</v>
      </c>
      <c r="W10" s="10">
        <f t="shared" ca="1" si="4"/>
        <v>0</v>
      </c>
      <c r="X10" s="10">
        <f t="shared" ca="1" si="5"/>
        <v>79000</v>
      </c>
      <c r="Y10" s="10">
        <f t="shared" ca="1" si="6"/>
        <v>79000</v>
      </c>
    </row>
    <row r="11" spans="1:25" s="10" customFormat="1" x14ac:dyDescent="0.25">
      <c r="A11" s="10">
        <f ca="1">IFERROR(RANK(Y11,$Y$5:$Y$1006,0)+COUNTIF(Y$4:$Y10,Y11),"")</f>
        <v>7</v>
      </c>
      <c r="B11">
        <f ca="1">IFERROR(RANK(C11,$C$5:$C$5001, 1) + COUNTIF(C$4:$C10, C11), "")</f>
        <v>7</v>
      </c>
      <c r="C11">
        <f t="shared" ca="1" si="7"/>
        <v>1</v>
      </c>
      <c r="D11" s="1" t="s">
        <v>6763</v>
      </c>
      <c r="E11" t="s">
        <v>54</v>
      </c>
      <c r="F11" t="s">
        <v>55</v>
      </c>
      <c r="G11" t="s">
        <v>56</v>
      </c>
      <c r="H11" s="10" t="s">
        <v>57</v>
      </c>
      <c r="I11" s="10" t="s">
        <v>58</v>
      </c>
      <c r="J11" s="10">
        <v>26101</v>
      </c>
      <c r="K11" s="10" t="s">
        <v>59</v>
      </c>
      <c r="L11" s="10" t="s">
        <v>59</v>
      </c>
      <c r="M11" s="10" t="s">
        <v>60</v>
      </c>
      <c r="N11" s="10" t="s">
        <v>61</v>
      </c>
      <c r="O11" s="13">
        <v>689600</v>
      </c>
      <c r="P11" s="10">
        <v>7</v>
      </c>
      <c r="Q11" s="10">
        <f t="shared" ca="1" si="1"/>
        <v>991</v>
      </c>
      <c r="R11" s="10" t="str">
        <f t="shared" ca="1" si="2"/>
        <v>Willie Coughenour</v>
      </c>
      <c r="T11" s="10" t="str">
        <f t="shared" ca="1" si="0"/>
        <v>Adan Debenedetto</v>
      </c>
      <c r="U11" s="10">
        <f t="shared" ca="1" si="3"/>
        <v>656700</v>
      </c>
      <c r="W11" s="10">
        <f t="shared" ca="1" si="4"/>
        <v>0</v>
      </c>
      <c r="X11" s="10">
        <f t="shared" ca="1" si="5"/>
        <v>78900</v>
      </c>
      <c r="Y11" s="10">
        <f t="shared" ca="1" si="6"/>
        <v>78900</v>
      </c>
    </row>
    <row r="12" spans="1:25" s="10" customFormat="1" x14ac:dyDescent="0.25">
      <c r="A12" s="10">
        <f ca="1">IFERROR(RANK(Y12,$Y$5:$Y$1006,0)+COUNTIF(Y$4:$Y11,Y12),"")</f>
        <v>8</v>
      </c>
      <c r="B12">
        <f ca="1">IFERROR(RANK(C12,$C$5:$C$5001, 1) + COUNTIF(C$4:$C11, C12), "")</f>
        <v>8</v>
      </c>
      <c r="C12">
        <f t="shared" ca="1" si="7"/>
        <v>1</v>
      </c>
      <c r="D12" s="1" t="s">
        <v>6764</v>
      </c>
      <c r="E12" t="s">
        <v>62</v>
      </c>
      <c r="F12" t="s">
        <v>63</v>
      </c>
      <c r="G12" t="s">
        <v>64</v>
      </c>
      <c r="H12" s="10" t="s">
        <v>65</v>
      </c>
      <c r="I12" s="10" t="s">
        <v>66</v>
      </c>
      <c r="J12" s="10">
        <v>66606</v>
      </c>
      <c r="K12" s="10" t="s">
        <v>67</v>
      </c>
      <c r="L12" s="10" t="s">
        <v>68</v>
      </c>
      <c r="M12" s="10" t="s">
        <v>69</v>
      </c>
      <c r="N12" s="10" t="s">
        <v>70</v>
      </c>
      <c r="O12" s="13">
        <v>444300</v>
      </c>
      <c r="P12" s="10">
        <v>8</v>
      </c>
      <c r="Q12" s="10">
        <f t="shared" ca="1" si="1"/>
        <v>571</v>
      </c>
      <c r="R12" s="10" t="str">
        <f t="shared" ca="1" si="2"/>
        <v>Lashawn Mariska</v>
      </c>
      <c r="T12" s="10" t="str">
        <f t="shared" ca="1" si="0"/>
        <v>Adela Ellison</v>
      </c>
      <c r="U12" s="10">
        <f t="shared" ca="1" si="3"/>
        <v>408700</v>
      </c>
      <c r="W12" s="10">
        <f t="shared" ca="1" si="4"/>
        <v>0</v>
      </c>
      <c r="X12" s="10">
        <f t="shared" ca="1" si="5"/>
        <v>78800</v>
      </c>
      <c r="Y12" s="10">
        <f t="shared" ca="1" si="6"/>
        <v>78800</v>
      </c>
    </row>
    <row r="13" spans="1:25" s="10" customFormat="1" x14ac:dyDescent="0.25">
      <c r="A13" s="10">
        <f ca="1">IFERROR(RANK(Y13,$Y$5:$Y$1006,0)+COUNTIF(Y$4:$Y12,Y13),"")</f>
        <v>9</v>
      </c>
      <c r="B13">
        <f ca="1">IFERROR(RANK(C13,$C$5:$C$5001, 1) + COUNTIF(C$4:$C12, C13), "")</f>
        <v>9</v>
      </c>
      <c r="C13">
        <f t="shared" ca="1" si="7"/>
        <v>1</v>
      </c>
      <c r="D13" s="1" t="s">
        <v>6765</v>
      </c>
      <c r="E13" t="s">
        <v>71</v>
      </c>
      <c r="F13" t="s">
        <v>72</v>
      </c>
      <c r="G13" t="s">
        <v>73</v>
      </c>
      <c r="H13" s="10" t="s">
        <v>74</v>
      </c>
      <c r="I13" s="10" t="s">
        <v>75</v>
      </c>
      <c r="J13" s="10">
        <v>49503</v>
      </c>
      <c r="K13" s="10" t="s">
        <v>76</v>
      </c>
      <c r="L13" s="10" t="s">
        <v>77</v>
      </c>
      <c r="M13" s="10" t="s">
        <v>78</v>
      </c>
      <c r="N13" s="10" t="s">
        <v>79</v>
      </c>
      <c r="O13" s="13">
        <v>129800</v>
      </c>
      <c r="P13" s="10">
        <v>9</v>
      </c>
      <c r="Q13" s="10">
        <f t="shared" ca="1" si="1"/>
        <v>613</v>
      </c>
      <c r="R13" s="10" t="str">
        <f t="shared" ca="1" si="2"/>
        <v>Linda Golda</v>
      </c>
      <c r="T13" s="10" t="str">
        <f t="shared" ca="1" si="0"/>
        <v>Adele Zasso</v>
      </c>
      <c r="U13" s="10">
        <f t="shared" ca="1" si="3"/>
        <v>438300</v>
      </c>
      <c r="W13" s="10">
        <f t="shared" ca="1" si="4"/>
        <v>0</v>
      </c>
      <c r="X13" s="10">
        <f t="shared" ca="1" si="5"/>
        <v>78700</v>
      </c>
      <c r="Y13" s="10">
        <f t="shared" ca="1" si="6"/>
        <v>78700</v>
      </c>
    </row>
    <row r="14" spans="1:25" s="10" customFormat="1" x14ac:dyDescent="0.25">
      <c r="A14" s="10">
        <f ca="1">IFERROR(RANK(Y14,$Y$5:$Y$1006,0)+COUNTIF(Y$4:$Y13,Y14),"")</f>
        <v>10</v>
      </c>
      <c r="B14">
        <f ca="1">IFERROR(RANK(C14,$C$5:$C$5001, 1) + COUNTIF(C$4:$C13, C14), "")</f>
        <v>10</v>
      </c>
      <c r="C14">
        <f t="shared" ca="1" si="7"/>
        <v>1</v>
      </c>
      <c r="D14" s="1" t="s">
        <v>6766</v>
      </c>
      <c r="E14" t="s">
        <v>80</v>
      </c>
      <c r="F14" t="s">
        <v>81</v>
      </c>
      <c r="G14" t="s">
        <v>82</v>
      </c>
      <c r="H14" s="10" t="s">
        <v>34</v>
      </c>
      <c r="I14" s="10" t="s">
        <v>12</v>
      </c>
      <c r="J14" s="10">
        <v>95660</v>
      </c>
      <c r="K14" s="10" t="s">
        <v>83</v>
      </c>
      <c r="L14" s="10" t="s">
        <v>84</v>
      </c>
      <c r="M14" s="10" t="s">
        <v>85</v>
      </c>
      <c r="N14" s="10" t="s">
        <v>86</v>
      </c>
      <c r="O14" s="13">
        <v>716400</v>
      </c>
      <c r="P14" s="10">
        <v>10</v>
      </c>
      <c r="Q14" s="10">
        <f t="shared" ca="1" si="1"/>
        <v>952</v>
      </c>
      <c r="R14" s="10" t="str">
        <f t="shared" ca="1" si="2"/>
        <v>Tyler Hendershott</v>
      </c>
      <c r="T14" s="10" t="str">
        <f t="shared" ca="1" si="0"/>
        <v>Adeline Kilimnik</v>
      </c>
      <c r="U14" s="10">
        <f t="shared" ca="1" si="3"/>
        <v>252600</v>
      </c>
      <c r="W14" s="10">
        <f t="shared" ca="1" si="4"/>
        <v>0</v>
      </c>
      <c r="X14" s="10">
        <f t="shared" ca="1" si="5"/>
        <v>78600</v>
      </c>
      <c r="Y14" s="10">
        <f t="shared" ca="1" si="6"/>
        <v>78600</v>
      </c>
    </row>
    <row r="15" spans="1:25" s="10" customFormat="1" x14ac:dyDescent="0.25">
      <c r="A15" s="10">
        <f ca="1">IFERROR(RANK(Y15,$Y$5:$Y$1006,0)+COUNTIF(Y$4:$Y14,Y15),"")</f>
        <v>11</v>
      </c>
      <c r="B15">
        <f ca="1">IFERROR(RANK(C15,$C$5:$C$5001, 1) + COUNTIF(C$4:$C14, C15), "")</f>
        <v>11</v>
      </c>
      <c r="C15">
        <f t="shared" ca="1" si="7"/>
        <v>1</v>
      </c>
      <c r="D15" s="1" t="s">
        <v>6767</v>
      </c>
      <c r="E15" t="s">
        <v>87</v>
      </c>
      <c r="F15" t="s">
        <v>88</v>
      </c>
      <c r="G15" t="s">
        <v>89</v>
      </c>
      <c r="H15" s="10" t="s">
        <v>89</v>
      </c>
      <c r="I15" s="10" t="s">
        <v>90</v>
      </c>
      <c r="J15" s="10">
        <v>79405</v>
      </c>
      <c r="K15" s="10" t="s">
        <v>91</v>
      </c>
      <c r="L15" s="10" t="s">
        <v>92</v>
      </c>
      <c r="M15" s="10" t="s">
        <v>93</v>
      </c>
      <c r="N15" s="10" t="s">
        <v>94</v>
      </c>
      <c r="O15" s="13">
        <v>420900</v>
      </c>
      <c r="P15" s="10">
        <v>11</v>
      </c>
      <c r="Q15" s="10">
        <f t="shared" ca="1" si="1"/>
        <v>409</v>
      </c>
      <c r="R15" s="10" t="str">
        <f t="shared" ca="1" si="2"/>
        <v>Guillermo Bramhall</v>
      </c>
      <c r="T15" s="10" t="str">
        <f t="shared" ca="1" si="0"/>
        <v>Adolfo Calise</v>
      </c>
      <c r="U15" s="10">
        <f t="shared" ca="1" si="3"/>
        <v>77000</v>
      </c>
      <c r="W15" s="10">
        <f t="shared" ca="1" si="4"/>
        <v>0</v>
      </c>
      <c r="X15" s="10">
        <f t="shared" ca="1" si="5"/>
        <v>78500</v>
      </c>
      <c r="Y15" s="10">
        <f t="shared" ca="1" si="6"/>
        <v>78500</v>
      </c>
    </row>
    <row r="16" spans="1:25" s="10" customFormat="1" x14ac:dyDescent="0.25">
      <c r="A16" s="10">
        <f ca="1">IFERROR(RANK(Y16,$Y$5:$Y$1006,0)+COUNTIF(Y$4:$Y15,Y16),"")</f>
        <v>12</v>
      </c>
      <c r="B16">
        <f ca="1">IFERROR(RANK(C16,$C$5:$C$5001, 1) + COUNTIF(C$4:$C15, C16), "")</f>
        <v>12</v>
      </c>
      <c r="C16">
        <f t="shared" ca="1" si="7"/>
        <v>1</v>
      </c>
      <c r="D16" s="1" t="s">
        <v>6768</v>
      </c>
      <c r="E16" t="s">
        <v>95</v>
      </c>
      <c r="F16" t="s">
        <v>96</v>
      </c>
      <c r="G16" t="s">
        <v>97</v>
      </c>
      <c r="H16" s="10" t="s">
        <v>89</v>
      </c>
      <c r="I16" s="10" t="s">
        <v>90</v>
      </c>
      <c r="J16" s="10">
        <v>79406</v>
      </c>
      <c r="K16" s="10" t="s">
        <v>91</v>
      </c>
      <c r="L16" s="10" t="s">
        <v>92</v>
      </c>
      <c r="M16" s="10" t="s">
        <v>93</v>
      </c>
      <c r="N16" s="10" t="s">
        <v>94</v>
      </c>
      <c r="O16" s="13">
        <v>773900</v>
      </c>
      <c r="P16" s="10">
        <v>12</v>
      </c>
      <c r="Q16" s="10">
        <f t="shared" ca="1" si="1"/>
        <v>779</v>
      </c>
      <c r="R16" s="10" t="str">
        <f t="shared" ca="1" si="2"/>
        <v>Pattie Brudnicki</v>
      </c>
      <c r="T16" s="10" t="str">
        <f t="shared" ref="T16:T24" ca="1" si="8">VLOOKUP(P16,$Q:$R,2,FALSE)</f>
        <v>Adrian Stick</v>
      </c>
      <c r="U16" s="10">
        <f t="shared" ca="1" si="3"/>
        <v>783900</v>
      </c>
      <c r="W16" s="10">
        <f t="shared" ca="1" si="4"/>
        <v>0</v>
      </c>
      <c r="X16" s="10">
        <f t="shared" ca="1" si="5"/>
        <v>78400</v>
      </c>
      <c r="Y16" s="10">
        <f t="shared" ca="1" si="6"/>
        <v>78400</v>
      </c>
    </row>
    <row r="17" spans="1:25" s="10" customFormat="1" x14ac:dyDescent="0.25">
      <c r="A17" s="10">
        <f ca="1">IFERROR(RANK(Y17,$Y$5:$Y$1006,0)+COUNTIF(Y$4:$Y16,Y17),"")</f>
        <v>13</v>
      </c>
      <c r="B17">
        <f ca="1">IFERROR(RANK(C17,$C$5:$C$5001, 1) + COUNTIF(C$4:$C16, C17), "")</f>
        <v>13</v>
      </c>
      <c r="C17">
        <f t="shared" ca="1" si="7"/>
        <v>1</v>
      </c>
      <c r="D17" s="1" t="s">
        <v>6769</v>
      </c>
      <c r="E17" t="s">
        <v>99</v>
      </c>
      <c r="F17" t="s">
        <v>100</v>
      </c>
      <c r="G17" t="s">
        <v>101</v>
      </c>
      <c r="H17" s="10" t="s">
        <v>89</v>
      </c>
      <c r="I17" s="10" t="s">
        <v>90</v>
      </c>
      <c r="J17" s="10">
        <v>79407</v>
      </c>
      <c r="K17" s="10" t="s">
        <v>91</v>
      </c>
      <c r="L17" s="10" t="s">
        <v>92</v>
      </c>
      <c r="M17" s="10" t="s">
        <v>93</v>
      </c>
      <c r="N17" s="10" t="s">
        <v>94</v>
      </c>
      <c r="O17" s="13">
        <v>527800</v>
      </c>
      <c r="P17" s="10">
        <v>13</v>
      </c>
      <c r="Q17" s="10">
        <f t="shared" ca="1" si="1"/>
        <v>904</v>
      </c>
      <c r="R17" s="10" t="str">
        <f t="shared" ca="1" si="2"/>
        <v>Stewart Sheakley</v>
      </c>
      <c r="T17" s="10" t="str">
        <f t="shared" ca="1" si="8"/>
        <v>Agnes Manners</v>
      </c>
      <c r="U17" s="10">
        <f t="shared" ca="1" si="3"/>
        <v>271600</v>
      </c>
      <c r="W17" s="10">
        <f t="shared" ca="1" si="4"/>
        <v>0</v>
      </c>
      <c r="X17" s="10">
        <f t="shared" ca="1" si="5"/>
        <v>78300</v>
      </c>
      <c r="Y17" s="10">
        <f t="shared" ca="1" si="6"/>
        <v>78300</v>
      </c>
    </row>
    <row r="18" spans="1:25" x14ac:dyDescent="0.25">
      <c r="A18" s="10">
        <f ca="1">IFERROR(RANK(Y18,$Y$5:$Y$1006,0)+COUNTIF(Y$4:$Y17,Y18),"")</f>
        <v>14</v>
      </c>
      <c r="B18">
        <f ca="1">IFERROR(RANK(C18,$C$5:$C$5001, 1) + COUNTIF(C$4:$C17, C18), "")</f>
        <v>14</v>
      </c>
      <c r="C18">
        <f t="shared" ca="1" si="7"/>
        <v>1</v>
      </c>
      <c r="D18" s="1" t="s">
        <v>6770</v>
      </c>
      <c r="E18" t="s">
        <v>103</v>
      </c>
      <c r="F18" t="s">
        <v>104</v>
      </c>
      <c r="G18" t="s">
        <v>105</v>
      </c>
      <c r="H18" s="10" t="s">
        <v>65</v>
      </c>
      <c r="I18" t="s">
        <v>90</v>
      </c>
      <c r="J18">
        <v>79408</v>
      </c>
      <c r="K18" t="s">
        <v>91</v>
      </c>
      <c r="L18" t="s">
        <v>92</v>
      </c>
      <c r="M18" t="s">
        <v>93</v>
      </c>
      <c r="N18" t="s">
        <v>94</v>
      </c>
      <c r="O18" s="13">
        <v>282100</v>
      </c>
      <c r="P18" s="10">
        <v>14</v>
      </c>
      <c r="Q18" s="10">
        <f t="shared" ca="1" si="1"/>
        <v>68</v>
      </c>
      <c r="R18" t="str">
        <f t="shared" ca="1" si="2"/>
        <v>Antionette Shoobridge</v>
      </c>
      <c r="T18" t="str">
        <f t="shared" ca="1" si="8"/>
        <v>Agustin Rief</v>
      </c>
      <c r="U18" s="10">
        <f t="shared" ca="1" si="3"/>
        <v>992500</v>
      </c>
      <c r="W18" s="10">
        <f t="shared" ca="1" si="4"/>
        <v>0</v>
      </c>
      <c r="X18" s="10">
        <f t="shared" ca="1" si="5"/>
        <v>78200</v>
      </c>
      <c r="Y18" s="10">
        <f t="shared" ca="1" si="6"/>
        <v>78200</v>
      </c>
    </row>
    <row r="19" spans="1:25" x14ac:dyDescent="0.25">
      <c r="A19" s="10">
        <f ca="1">IFERROR(RANK(Y19,$Y$5:$Y$1006,0)+COUNTIF(Y$4:$Y18,Y19),"")</f>
        <v>15</v>
      </c>
      <c r="B19">
        <f ca="1">IFERROR(RANK(C19,$C$5:$C$5001, 1) + COUNTIF(C$4:$C18, C19), "")</f>
        <v>15</v>
      </c>
      <c r="C19">
        <f t="shared" ca="1" si="7"/>
        <v>1</v>
      </c>
      <c r="D19" s="1" t="s">
        <v>6771</v>
      </c>
      <c r="E19" t="s">
        <v>107</v>
      </c>
      <c r="F19" t="s">
        <v>108</v>
      </c>
      <c r="G19" t="s">
        <v>109</v>
      </c>
      <c r="H19" s="10" t="s">
        <v>74</v>
      </c>
      <c r="I19" t="s">
        <v>90</v>
      </c>
      <c r="J19">
        <v>79409</v>
      </c>
      <c r="K19" t="s">
        <v>91</v>
      </c>
      <c r="L19" t="s">
        <v>92</v>
      </c>
      <c r="M19" t="s">
        <v>93</v>
      </c>
      <c r="N19" t="s">
        <v>94</v>
      </c>
      <c r="O19" s="13">
        <v>263200</v>
      </c>
      <c r="P19" s="10">
        <v>15</v>
      </c>
      <c r="Q19" s="10">
        <f t="shared" ca="1" si="1"/>
        <v>152</v>
      </c>
      <c r="R19" t="str">
        <f t="shared" ca="1" si="2"/>
        <v>Camilla Franz</v>
      </c>
      <c r="T19" t="str">
        <f t="shared" ca="1" si="8"/>
        <v>Agustin Slothower</v>
      </c>
      <c r="U19" s="10">
        <f t="shared" ca="1" si="3"/>
        <v>405600</v>
      </c>
      <c r="W19" s="10">
        <f t="shared" ca="1" si="4"/>
        <v>0</v>
      </c>
      <c r="X19" s="10">
        <f t="shared" ca="1" si="5"/>
        <v>78100</v>
      </c>
      <c r="Y19" s="10">
        <f t="shared" ca="1" si="6"/>
        <v>78100</v>
      </c>
    </row>
    <row r="20" spans="1:25" x14ac:dyDescent="0.25">
      <c r="A20" s="10">
        <f ca="1">IFERROR(RANK(Y20,$Y$5:$Y$1006,0)+COUNTIF(Y$4:$Y19,Y20),"")</f>
        <v>16</v>
      </c>
      <c r="B20">
        <f ca="1">IFERROR(RANK(C20,$C$5:$C$5001, 1) + COUNTIF(C$4:$C19, C20), "")</f>
        <v>16</v>
      </c>
      <c r="C20">
        <f t="shared" ca="1" si="7"/>
        <v>1</v>
      </c>
      <c r="D20" s="1" t="s">
        <v>6772</v>
      </c>
      <c r="E20" t="s">
        <v>110</v>
      </c>
      <c r="F20" t="s">
        <v>111</v>
      </c>
      <c r="G20" t="s">
        <v>112</v>
      </c>
      <c r="H20" s="10" t="s">
        <v>34</v>
      </c>
      <c r="I20" t="s">
        <v>12</v>
      </c>
      <c r="J20">
        <v>79410</v>
      </c>
      <c r="K20" t="s">
        <v>91</v>
      </c>
      <c r="L20" t="s">
        <v>92</v>
      </c>
      <c r="M20" t="s">
        <v>93</v>
      </c>
      <c r="N20" t="s">
        <v>94</v>
      </c>
      <c r="O20" s="13">
        <v>541300</v>
      </c>
      <c r="P20" s="10">
        <v>16</v>
      </c>
      <c r="Q20" s="10">
        <f t="shared" ca="1" si="1"/>
        <v>58</v>
      </c>
      <c r="R20" t="str">
        <f t="shared" ca="1" si="2"/>
        <v>Ann Senff</v>
      </c>
      <c r="T20" t="str">
        <f t="shared" ca="1" si="8"/>
        <v>Alan Ulmen</v>
      </c>
      <c r="U20" s="10">
        <f t="shared" ca="1" si="3"/>
        <v>20000</v>
      </c>
      <c r="W20" s="10">
        <f t="shared" ca="1" si="4"/>
        <v>0</v>
      </c>
      <c r="X20" s="10">
        <f t="shared" ca="1" si="5"/>
        <v>78000</v>
      </c>
      <c r="Y20" s="10">
        <f t="shared" ca="1" si="6"/>
        <v>78000</v>
      </c>
    </row>
    <row r="21" spans="1:25" x14ac:dyDescent="0.25">
      <c r="A21" s="10">
        <f ca="1">IFERROR(RANK(Y21,$Y$5:$Y$1006,0)+COUNTIF(Y$4:$Y20,Y21),"")</f>
        <v>17</v>
      </c>
      <c r="B21">
        <f ca="1">IFERROR(RANK(C21,$C$5:$C$5001, 1) + COUNTIF(C$4:$C20, C21), "")</f>
        <v>17</v>
      </c>
      <c r="C21">
        <f t="shared" ca="1" si="7"/>
        <v>1</v>
      </c>
      <c r="D21" s="1" t="s">
        <v>6773</v>
      </c>
      <c r="E21" t="s">
        <v>114</v>
      </c>
      <c r="F21" t="s">
        <v>115</v>
      </c>
      <c r="G21" t="s">
        <v>116</v>
      </c>
      <c r="H21" s="10" t="s">
        <v>89</v>
      </c>
      <c r="I21" t="s">
        <v>117</v>
      </c>
      <c r="J21">
        <v>79411</v>
      </c>
      <c r="K21" t="s">
        <v>91</v>
      </c>
      <c r="L21" t="s">
        <v>92</v>
      </c>
      <c r="M21" t="s">
        <v>93</v>
      </c>
      <c r="N21" t="s">
        <v>94</v>
      </c>
      <c r="O21" s="13">
        <v>113900</v>
      </c>
      <c r="P21" s="10">
        <v>17</v>
      </c>
      <c r="Q21" s="10">
        <f t="shared" ca="1" si="1"/>
        <v>577</v>
      </c>
      <c r="R21" t="str">
        <f t="shared" ca="1" si="2"/>
        <v>Lauren Langenbach</v>
      </c>
      <c r="T21" t="str">
        <f t="shared" ca="1" si="8"/>
        <v>Albert Reuter</v>
      </c>
      <c r="U21" s="10">
        <f t="shared" ca="1" si="3"/>
        <v>844200</v>
      </c>
      <c r="W21" s="10">
        <f t="shared" ca="1" si="4"/>
        <v>0</v>
      </c>
      <c r="X21" s="10">
        <f t="shared" ca="1" si="5"/>
        <v>77900</v>
      </c>
      <c r="Y21" s="10">
        <f t="shared" ca="1" si="6"/>
        <v>77900</v>
      </c>
    </row>
    <row r="22" spans="1:25" x14ac:dyDescent="0.25">
      <c r="A22" s="10">
        <f ca="1">IFERROR(RANK(Y22,$Y$5:$Y$1006,0)+COUNTIF(Y$4:$Y21,Y22),"")</f>
        <v>18</v>
      </c>
      <c r="B22">
        <f ca="1">IFERROR(RANK(C22,$C$5:$C$5001, 1) + COUNTIF(C$4:$C21, C22), "")</f>
        <v>18</v>
      </c>
      <c r="C22">
        <f t="shared" ca="1" si="7"/>
        <v>1</v>
      </c>
      <c r="D22" s="1" t="s">
        <v>6774</v>
      </c>
      <c r="E22" t="s">
        <v>118</v>
      </c>
      <c r="F22" t="s">
        <v>119</v>
      </c>
      <c r="G22" t="s">
        <v>120</v>
      </c>
      <c r="H22" s="10" t="s">
        <v>89</v>
      </c>
      <c r="I22" t="s">
        <v>122</v>
      </c>
      <c r="J22">
        <v>79412</v>
      </c>
      <c r="K22" t="s">
        <v>91</v>
      </c>
      <c r="L22" t="s">
        <v>92</v>
      </c>
      <c r="M22" t="s">
        <v>93</v>
      </c>
      <c r="N22" t="s">
        <v>94</v>
      </c>
      <c r="O22" s="13">
        <v>930400</v>
      </c>
      <c r="P22" s="10">
        <v>18</v>
      </c>
      <c r="Q22" s="10">
        <f t="shared" ca="1" si="1"/>
        <v>519</v>
      </c>
      <c r="R22" t="str">
        <f t="shared" ca="1" si="2"/>
        <v>Julia Cokins</v>
      </c>
      <c r="T22" t="str">
        <f t="shared" ca="1" si="8"/>
        <v>Alecia Krance</v>
      </c>
      <c r="U22" s="10">
        <f t="shared" ca="1" si="3"/>
        <v>263000</v>
      </c>
      <c r="W22" s="10">
        <f t="shared" ca="1" si="4"/>
        <v>0</v>
      </c>
      <c r="X22" s="10">
        <f t="shared" ca="1" si="5"/>
        <v>77800</v>
      </c>
      <c r="Y22" s="10">
        <f t="shared" ca="1" si="6"/>
        <v>77800</v>
      </c>
    </row>
    <row r="23" spans="1:25" x14ac:dyDescent="0.25">
      <c r="A23" s="10">
        <f ca="1">IFERROR(RANK(Y23,$Y$5:$Y$1006,0)+COUNTIF(Y$4:$Y22,Y23),"")</f>
        <v>19</v>
      </c>
      <c r="B23">
        <f ca="1">IFERROR(RANK(C23,$C$5:$C$5001, 1) + COUNTIF(C$4:$C22, C23), "")</f>
        <v>19</v>
      </c>
      <c r="C23">
        <f t="shared" ca="1" si="7"/>
        <v>1</v>
      </c>
      <c r="D23" s="1" t="s">
        <v>6775</v>
      </c>
      <c r="E23" t="s">
        <v>123</v>
      </c>
      <c r="F23" t="s">
        <v>124</v>
      </c>
      <c r="G23" t="s">
        <v>125</v>
      </c>
      <c r="H23" s="10" t="s">
        <v>89</v>
      </c>
      <c r="I23" t="s">
        <v>90</v>
      </c>
      <c r="J23">
        <v>79413</v>
      </c>
      <c r="K23" t="s">
        <v>91</v>
      </c>
      <c r="L23" t="s">
        <v>92</v>
      </c>
      <c r="M23" t="s">
        <v>93</v>
      </c>
      <c r="N23" t="s">
        <v>94</v>
      </c>
      <c r="O23" s="13">
        <v>575800</v>
      </c>
      <c r="P23" s="10">
        <v>19</v>
      </c>
      <c r="Q23" s="10">
        <f t="shared" ca="1" si="1"/>
        <v>88</v>
      </c>
      <c r="R23" t="str">
        <f t="shared" ca="1" si="2"/>
        <v>Ashley Kilness</v>
      </c>
      <c r="T23" t="str">
        <f t="shared" ca="1" si="8"/>
        <v>Alene Dienst</v>
      </c>
      <c r="U23" s="10">
        <f t="shared" ca="1" si="3"/>
        <v>770300</v>
      </c>
      <c r="W23" s="10">
        <f t="shared" ca="1" si="4"/>
        <v>0</v>
      </c>
      <c r="X23" s="10">
        <f t="shared" ca="1" si="5"/>
        <v>77700</v>
      </c>
      <c r="Y23" s="10">
        <f t="shared" ca="1" si="6"/>
        <v>77700</v>
      </c>
    </row>
    <row r="24" spans="1:25" x14ac:dyDescent="0.25">
      <c r="A24" s="10">
        <f ca="1">IFERROR(RANK(Y24,$Y$5:$Y$1006,0)+COUNTIF(Y$4:$Y23,Y24),"")</f>
        <v>20</v>
      </c>
      <c r="B24">
        <f ca="1">IFERROR(RANK(C24,$C$5:$C$5001, 1) + COUNTIF(C$4:$C23, C24), "")</f>
        <v>20</v>
      </c>
      <c r="C24">
        <f t="shared" ca="1" si="7"/>
        <v>1</v>
      </c>
      <c r="D24" s="1" t="s">
        <v>6776</v>
      </c>
      <c r="E24" t="s">
        <v>128</v>
      </c>
      <c r="F24" t="s">
        <v>129</v>
      </c>
      <c r="G24" t="s">
        <v>130</v>
      </c>
      <c r="H24" t="s">
        <v>131</v>
      </c>
      <c r="I24" t="s">
        <v>132</v>
      </c>
      <c r="J24">
        <v>79414</v>
      </c>
      <c r="K24" t="s">
        <v>91</v>
      </c>
      <c r="L24" t="s">
        <v>92</v>
      </c>
      <c r="M24" t="s">
        <v>93</v>
      </c>
      <c r="N24" t="s">
        <v>94</v>
      </c>
      <c r="O24" s="13">
        <v>739300</v>
      </c>
      <c r="P24" s="10">
        <v>20</v>
      </c>
      <c r="Q24" s="10">
        <f t="shared" ca="1" si="1"/>
        <v>985</v>
      </c>
      <c r="R24" t="str">
        <f ca="1">INDIRECT($B$2&amp;ROW())</f>
        <v>Willard Keathley</v>
      </c>
      <c r="T24" t="str">
        <f t="shared" ca="1" si="8"/>
        <v>Alexander Widen</v>
      </c>
      <c r="U24" s="10">
        <f t="shared" ca="1" si="3"/>
        <v>880300</v>
      </c>
      <c r="W24" s="10">
        <f t="shared" ca="1" si="4"/>
        <v>0</v>
      </c>
      <c r="X24" s="10">
        <f t="shared" ca="1" si="5"/>
        <v>77600</v>
      </c>
      <c r="Y24" s="10">
        <f t="shared" ca="1" si="6"/>
        <v>77600</v>
      </c>
    </row>
    <row r="25" spans="1:25" x14ac:dyDescent="0.25">
      <c r="A25" s="10">
        <f ca="1">IFERROR(RANK(Y25,$Y$5:$Y$1006,0)+COUNTIF(Y$4:$Y24,Y25),"")</f>
        <v>21</v>
      </c>
      <c r="B25">
        <f ca="1">IFERROR(RANK(C25,$C$5:$C$5001, 1) + COUNTIF(C$4:$C24, C25), "")</f>
        <v>21</v>
      </c>
      <c r="C25">
        <f t="shared" ref="C25:C35" ca="1" si="9">IFERROR(SEARCH($C$2,T25,1),"")</f>
        <v>1</v>
      </c>
      <c r="D25" s="1" t="s">
        <v>7757</v>
      </c>
      <c r="E25" t="s">
        <v>133</v>
      </c>
      <c r="F25" t="s">
        <v>134</v>
      </c>
      <c r="G25" t="s">
        <v>135</v>
      </c>
      <c r="H25" t="s">
        <v>135</v>
      </c>
      <c r="I25" t="s">
        <v>136</v>
      </c>
      <c r="J25">
        <v>80301</v>
      </c>
      <c r="K25" t="s">
        <v>137</v>
      </c>
      <c r="L25" t="s">
        <v>138</v>
      </c>
      <c r="M25" t="s">
        <v>139</v>
      </c>
      <c r="N25" t="s">
        <v>140</v>
      </c>
      <c r="O25" s="13">
        <v>933000</v>
      </c>
      <c r="P25" s="10">
        <v>21</v>
      </c>
      <c r="Q25" s="10">
        <f t="shared" ca="1" si="1"/>
        <v>775</v>
      </c>
      <c r="R25" t="str">
        <f t="shared" ca="1" si="2"/>
        <v>Parker Durante</v>
      </c>
      <c r="T25" t="str">
        <f t="shared" ref="T25:T88" ca="1" si="10">VLOOKUP(P25,$Q:$R,2,FALSE)</f>
        <v>Alexandra Ayuso</v>
      </c>
      <c r="U25" s="10">
        <f t="shared" ca="1" si="3"/>
        <v>971900</v>
      </c>
      <c r="W25" s="10">
        <f t="shared" ca="1" si="4"/>
        <v>0</v>
      </c>
      <c r="X25" s="10">
        <f t="shared" ca="1" si="5"/>
        <v>77500</v>
      </c>
      <c r="Y25" s="10">
        <f t="shared" ca="1" si="6"/>
        <v>77500</v>
      </c>
    </row>
    <row r="26" spans="1:25" x14ac:dyDescent="0.25">
      <c r="A26" s="10">
        <f ca="1">IFERROR(RANK(Y26,$Y$5:$Y$1006,0)+COUNTIF(Y$4:$Y25,Y26),"")</f>
        <v>22</v>
      </c>
      <c r="B26">
        <f ca="1">IFERROR(RANK(C26,$C$5:$C$5001, 1) + COUNTIF(C$4:$C25, C26), "")</f>
        <v>22</v>
      </c>
      <c r="C26">
        <f t="shared" ca="1" si="9"/>
        <v>1</v>
      </c>
      <c r="D26" s="1" t="s">
        <v>7758</v>
      </c>
      <c r="E26" t="s">
        <v>141</v>
      </c>
      <c r="F26" t="s">
        <v>142</v>
      </c>
      <c r="G26" t="s">
        <v>143</v>
      </c>
      <c r="H26" t="s">
        <v>144</v>
      </c>
      <c r="I26" t="s">
        <v>28</v>
      </c>
      <c r="J26">
        <v>45439</v>
      </c>
      <c r="K26" t="s">
        <v>145</v>
      </c>
      <c r="L26" t="s">
        <v>146</v>
      </c>
      <c r="M26" t="s">
        <v>147</v>
      </c>
      <c r="N26" t="s">
        <v>148</v>
      </c>
      <c r="O26" s="13">
        <v>899800</v>
      </c>
      <c r="P26" s="10">
        <v>22</v>
      </c>
      <c r="Q26" s="10">
        <f t="shared" ca="1" si="1"/>
        <v>518</v>
      </c>
      <c r="R26" t="str">
        <f t="shared" ca="1" si="2"/>
        <v>Jules Kellerhouse</v>
      </c>
      <c r="T26" t="str">
        <f t="shared" ca="1" si="10"/>
        <v>Alfonso Canerday</v>
      </c>
      <c r="U26" s="10">
        <f t="shared" ca="1" si="3"/>
        <v>958400</v>
      </c>
      <c r="W26" s="10">
        <f t="shared" ca="1" si="4"/>
        <v>0</v>
      </c>
      <c r="X26" s="10">
        <f t="shared" ca="1" si="5"/>
        <v>77400</v>
      </c>
      <c r="Y26" s="10">
        <f t="shared" ca="1" si="6"/>
        <v>77400</v>
      </c>
    </row>
    <row r="27" spans="1:25" x14ac:dyDescent="0.25">
      <c r="A27" s="10">
        <f ca="1">IFERROR(RANK(Y27,$Y$5:$Y$1006,0)+COUNTIF(Y$4:$Y26,Y27),"")</f>
        <v>23</v>
      </c>
      <c r="B27">
        <f ca="1">IFERROR(RANK(C27,$C$5:$C$5001, 1) + COUNTIF(C$4:$C26, C27), "")</f>
        <v>23</v>
      </c>
      <c r="C27">
        <f t="shared" ca="1" si="9"/>
        <v>1</v>
      </c>
      <c r="D27" s="1" t="s">
        <v>7759</v>
      </c>
      <c r="E27" t="s">
        <v>149</v>
      </c>
      <c r="F27" t="s">
        <v>150</v>
      </c>
      <c r="G27" t="s">
        <v>151</v>
      </c>
      <c r="H27" t="s">
        <v>152</v>
      </c>
      <c r="I27" t="s">
        <v>153</v>
      </c>
      <c r="J27">
        <v>68108</v>
      </c>
      <c r="K27" t="s">
        <v>154</v>
      </c>
      <c r="L27" t="s">
        <v>155</v>
      </c>
      <c r="M27" t="s">
        <v>156</v>
      </c>
      <c r="N27" t="s">
        <v>157</v>
      </c>
      <c r="O27" s="13">
        <v>636100</v>
      </c>
      <c r="P27" s="10">
        <v>23</v>
      </c>
      <c r="Q27" s="10">
        <f t="shared" ca="1" si="1"/>
        <v>669</v>
      </c>
      <c r="R27" t="str">
        <f t="shared" ca="1" si="2"/>
        <v>Marilyn Kleine</v>
      </c>
      <c r="T27" t="str">
        <f t="shared" ca="1" si="10"/>
        <v>Alfonzo Eisermann</v>
      </c>
      <c r="U27" s="10">
        <f t="shared" ca="1" si="3"/>
        <v>132200</v>
      </c>
      <c r="W27" s="10">
        <f t="shared" ca="1" si="4"/>
        <v>0</v>
      </c>
      <c r="X27" s="10">
        <f t="shared" ca="1" si="5"/>
        <v>77300</v>
      </c>
      <c r="Y27" s="10">
        <f t="shared" ca="1" si="6"/>
        <v>77300</v>
      </c>
    </row>
    <row r="28" spans="1:25" x14ac:dyDescent="0.25">
      <c r="A28" s="10">
        <f ca="1">IFERROR(RANK(Y28,$Y$5:$Y$1006,0)+COUNTIF(Y$4:$Y27,Y28),"")</f>
        <v>24</v>
      </c>
      <c r="B28">
        <f ca="1">IFERROR(RANK(C28,$C$5:$C$5001, 1) + COUNTIF(C$4:$C27, C28), "")</f>
        <v>24</v>
      </c>
      <c r="C28">
        <f t="shared" ca="1" si="9"/>
        <v>1</v>
      </c>
      <c r="D28" s="1" t="s">
        <v>7760</v>
      </c>
      <c r="E28" t="s">
        <v>158</v>
      </c>
      <c r="F28" t="s">
        <v>159</v>
      </c>
      <c r="G28" t="s">
        <v>160</v>
      </c>
      <c r="H28" t="s">
        <v>161</v>
      </c>
      <c r="I28" t="s">
        <v>28</v>
      </c>
      <c r="J28">
        <v>44514</v>
      </c>
      <c r="K28" t="s">
        <v>162</v>
      </c>
      <c r="L28" t="s">
        <v>163</v>
      </c>
      <c r="M28" t="s">
        <v>164</v>
      </c>
      <c r="N28" t="s">
        <v>165</v>
      </c>
      <c r="O28" s="13">
        <v>554200</v>
      </c>
      <c r="P28" s="10">
        <v>24</v>
      </c>
      <c r="Q28" s="10">
        <f t="shared" ca="1" si="1"/>
        <v>319</v>
      </c>
      <c r="R28" t="str">
        <f t="shared" ca="1" si="2"/>
        <v>Elvis Sjoberg</v>
      </c>
      <c r="T28" t="str">
        <f t="shared" ca="1" si="10"/>
        <v>Alfred Fines</v>
      </c>
      <c r="U28" s="10">
        <f t="shared" ca="1" si="3"/>
        <v>918100</v>
      </c>
      <c r="W28" s="10">
        <f t="shared" ca="1" si="4"/>
        <v>0</v>
      </c>
      <c r="X28" s="10">
        <f t="shared" ca="1" si="5"/>
        <v>77200</v>
      </c>
      <c r="Y28" s="10">
        <f t="shared" ca="1" si="6"/>
        <v>77200</v>
      </c>
    </row>
    <row r="29" spans="1:25" x14ac:dyDescent="0.25">
      <c r="A29" s="10">
        <f ca="1">IFERROR(RANK(Y29,$Y$5:$Y$1006,0)+COUNTIF(Y$4:$Y28,Y29),"")</f>
        <v>25</v>
      </c>
      <c r="B29">
        <f ca="1">IFERROR(RANK(C29,$C$5:$C$5001, 1) + COUNTIF(C$4:$C28, C29), "")</f>
        <v>25</v>
      </c>
      <c r="C29">
        <f t="shared" ca="1" si="9"/>
        <v>1</v>
      </c>
      <c r="D29" s="1" t="s">
        <v>7761</v>
      </c>
      <c r="E29" t="s">
        <v>166</v>
      </c>
      <c r="F29" t="s">
        <v>167</v>
      </c>
      <c r="G29" t="s">
        <v>168</v>
      </c>
      <c r="H29" t="s">
        <v>169</v>
      </c>
      <c r="I29" t="s">
        <v>170</v>
      </c>
      <c r="J29">
        <v>7438</v>
      </c>
      <c r="K29" t="s">
        <v>171</v>
      </c>
      <c r="L29" t="s">
        <v>172</v>
      </c>
      <c r="M29" t="s">
        <v>173</v>
      </c>
      <c r="N29" t="s">
        <v>174</v>
      </c>
      <c r="O29" s="13">
        <v>67800</v>
      </c>
      <c r="P29" s="10">
        <v>25</v>
      </c>
      <c r="Q29" s="10">
        <f t="shared" ca="1" si="1"/>
        <v>228</v>
      </c>
      <c r="R29" t="str">
        <f t="shared" ca="1" si="2"/>
        <v>Cortez Blanks</v>
      </c>
      <c r="T29" t="str">
        <f t="shared" ca="1" si="10"/>
        <v>Alfreda Hennies</v>
      </c>
      <c r="U29" s="10">
        <f t="shared" ca="1" si="3"/>
        <v>663700</v>
      </c>
      <c r="W29" s="10">
        <f t="shared" ca="1" si="4"/>
        <v>0</v>
      </c>
      <c r="X29" s="10">
        <f t="shared" ca="1" si="5"/>
        <v>77100</v>
      </c>
      <c r="Y29" s="10">
        <f t="shared" ca="1" si="6"/>
        <v>77100</v>
      </c>
    </row>
    <row r="30" spans="1:25" x14ac:dyDescent="0.25">
      <c r="A30" s="10">
        <f ca="1">IFERROR(RANK(Y30,$Y$5:$Y$1006,0)+COUNTIF(Y$4:$Y29,Y30),"")</f>
        <v>26</v>
      </c>
      <c r="B30">
        <f ca="1">IFERROR(RANK(C30,$C$5:$C$5001, 1) + COUNTIF(C$4:$C29, C30), "")</f>
        <v>26</v>
      </c>
      <c r="C30">
        <f t="shared" ca="1" si="9"/>
        <v>1</v>
      </c>
      <c r="D30" s="1" t="s">
        <v>7762</v>
      </c>
      <c r="E30" t="s">
        <v>175</v>
      </c>
      <c r="F30" t="s">
        <v>176</v>
      </c>
      <c r="G30" t="s">
        <v>177</v>
      </c>
      <c r="H30" t="s">
        <v>178</v>
      </c>
      <c r="I30" t="s">
        <v>12</v>
      </c>
      <c r="J30">
        <v>90670</v>
      </c>
      <c r="K30" t="s">
        <v>179</v>
      </c>
      <c r="L30" t="s">
        <v>180</v>
      </c>
      <c r="M30" t="s">
        <v>181</v>
      </c>
      <c r="N30" t="s">
        <v>182</v>
      </c>
      <c r="O30" s="13">
        <v>146000</v>
      </c>
      <c r="P30" s="10">
        <v>26</v>
      </c>
      <c r="Q30" s="10">
        <f t="shared" ca="1" si="1"/>
        <v>497</v>
      </c>
      <c r="R30" t="str">
        <f t="shared" ca="1" si="2"/>
        <v>Jeromy Dirksen</v>
      </c>
      <c r="T30" t="str">
        <f t="shared" ca="1" si="10"/>
        <v>Alfredo Felman</v>
      </c>
      <c r="U30" s="10">
        <f t="shared" ca="1" si="3"/>
        <v>654200</v>
      </c>
      <c r="W30" s="10">
        <f t="shared" ca="1" si="4"/>
        <v>0</v>
      </c>
      <c r="X30" s="10">
        <f t="shared" ca="1" si="5"/>
        <v>77000</v>
      </c>
      <c r="Y30" s="10">
        <f t="shared" ca="1" si="6"/>
        <v>77000</v>
      </c>
    </row>
    <row r="31" spans="1:25" x14ac:dyDescent="0.25">
      <c r="A31" s="10">
        <f ca="1">IFERROR(RANK(Y31,$Y$5:$Y$1006,0)+COUNTIF(Y$4:$Y30,Y31),"")</f>
        <v>27</v>
      </c>
      <c r="B31">
        <f ca="1">IFERROR(RANK(C31,$C$5:$C$5001, 1) + COUNTIF(C$4:$C30, C31), "")</f>
        <v>27</v>
      </c>
      <c r="C31">
        <f t="shared" ca="1" si="9"/>
        <v>1</v>
      </c>
      <c r="D31" s="1" t="s">
        <v>7763</v>
      </c>
      <c r="E31" t="s">
        <v>183</v>
      </c>
      <c r="F31" t="s">
        <v>184</v>
      </c>
      <c r="G31" t="s">
        <v>185</v>
      </c>
      <c r="H31" t="s">
        <v>186</v>
      </c>
      <c r="I31" t="s">
        <v>187</v>
      </c>
      <c r="J31">
        <v>97701</v>
      </c>
      <c r="K31" t="s">
        <v>188</v>
      </c>
      <c r="L31" t="s">
        <v>189</v>
      </c>
      <c r="M31" t="s">
        <v>190</v>
      </c>
      <c r="N31" t="s">
        <v>191</v>
      </c>
      <c r="O31" s="13">
        <v>663300</v>
      </c>
      <c r="P31" s="10">
        <v>27</v>
      </c>
      <c r="Q31" s="10">
        <f t="shared" ca="1" si="1"/>
        <v>428</v>
      </c>
      <c r="R31" t="str">
        <f t="shared" ca="1" si="2"/>
        <v>Hilda Burner</v>
      </c>
      <c r="T31" t="str">
        <f t="shared" ca="1" si="10"/>
        <v>Aline Norgard</v>
      </c>
      <c r="U31" s="10">
        <f t="shared" ca="1" si="3"/>
        <v>842100</v>
      </c>
      <c r="W31" s="10">
        <f t="shared" ca="1" si="4"/>
        <v>0</v>
      </c>
      <c r="X31" s="10">
        <f t="shared" ca="1" si="5"/>
        <v>76900</v>
      </c>
      <c r="Y31" s="10">
        <f t="shared" ca="1" si="6"/>
        <v>76900</v>
      </c>
    </row>
    <row r="32" spans="1:25" x14ac:dyDescent="0.25">
      <c r="A32" s="10">
        <f ca="1">IFERROR(RANK(Y32,$Y$5:$Y$1006,0)+COUNTIF(Y$4:$Y31,Y32),"")</f>
        <v>28</v>
      </c>
      <c r="B32">
        <f ca="1">IFERROR(RANK(C32,$C$5:$C$5001, 1) + COUNTIF(C$4:$C31, C32), "")</f>
        <v>28</v>
      </c>
      <c r="C32">
        <f t="shared" ca="1" si="9"/>
        <v>1</v>
      </c>
      <c r="D32" s="1" t="s">
        <v>7764</v>
      </c>
      <c r="E32" t="s">
        <v>192</v>
      </c>
      <c r="F32" t="s">
        <v>193</v>
      </c>
      <c r="G32" t="s">
        <v>194</v>
      </c>
      <c r="H32" t="s">
        <v>195</v>
      </c>
      <c r="I32" t="s">
        <v>196</v>
      </c>
      <c r="J32">
        <v>70119</v>
      </c>
      <c r="K32" t="s">
        <v>197</v>
      </c>
      <c r="L32" t="s">
        <v>198</v>
      </c>
      <c r="M32" t="s">
        <v>199</v>
      </c>
      <c r="N32" t="s">
        <v>200</v>
      </c>
      <c r="O32" s="13">
        <v>924200</v>
      </c>
      <c r="P32" s="10">
        <v>28</v>
      </c>
      <c r="Q32" s="10">
        <f t="shared" ca="1" si="1"/>
        <v>375</v>
      </c>
      <c r="R32" t="str">
        <f t="shared" ca="1" si="2"/>
        <v>Freida Whitham</v>
      </c>
      <c r="T32" t="str">
        <f t="shared" ca="1" si="10"/>
        <v>Alisa Racina</v>
      </c>
      <c r="U32" s="10">
        <f t="shared" ca="1" si="3"/>
        <v>935500</v>
      </c>
      <c r="W32" s="10">
        <f t="shared" ca="1" si="4"/>
        <v>0</v>
      </c>
      <c r="X32" s="10">
        <f t="shared" ca="1" si="5"/>
        <v>76800</v>
      </c>
      <c r="Y32" s="10">
        <f t="shared" ca="1" si="6"/>
        <v>76800</v>
      </c>
    </row>
    <row r="33" spans="1:25" x14ac:dyDescent="0.25">
      <c r="A33" s="10">
        <f ca="1">IFERROR(RANK(Y33,$Y$5:$Y$1006,0)+COUNTIF(Y$4:$Y32,Y33),"")</f>
        <v>29</v>
      </c>
      <c r="B33">
        <f ca="1">IFERROR(RANK(C33,$C$5:$C$5001, 1) + COUNTIF(C$4:$C32, C33), "")</f>
        <v>29</v>
      </c>
      <c r="C33">
        <f t="shared" ca="1" si="9"/>
        <v>1</v>
      </c>
      <c r="D33" s="1" t="s">
        <v>7765</v>
      </c>
      <c r="E33" t="s">
        <v>201</v>
      </c>
      <c r="F33" t="s">
        <v>202</v>
      </c>
      <c r="G33" t="s">
        <v>203</v>
      </c>
      <c r="H33" t="s">
        <v>204</v>
      </c>
      <c r="I33" t="s">
        <v>102</v>
      </c>
      <c r="J33">
        <v>21237</v>
      </c>
      <c r="K33" t="s">
        <v>205</v>
      </c>
      <c r="L33" t="s">
        <v>206</v>
      </c>
      <c r="M33" t="s">
        <v>207</v>
      </c>
      <c r="N33" t="s">
        <v>208</v>
      </c>
      <c r="O33" s="13">
        <v>574300</v>
      </c>
      <c r="P33" s="10">
        <v>29</v>
      </c>
      <c r="Q33" s="10">
        <f t="shared" ca="1" si="1"/>
        <v>104</v>
      </c>
      <c r="R33" t="str">
        <f t="shared" ca="1" si="2"/>
        <v>Benito Eleam</v>
      </c>
      <c r="T33" t="str">
        <f t="shared" ca="1" si="10"/>
        <v>Allison Lambey</v>
      </c>
      <c r="U33" s="10">
        <f t="shared" ca="1" si="3"/>
        <v>617500</v>
      </c>
      <c r="W33" s="10">
        <f t="shared" ca="1" si="4"/>
        <v>0</v>
      </c>
      <c r="X33" s="10">
        <f t="shared" ca="1" si="5"/>
        <v>76700</v>
      </c>
      <c r="Y33" s="10">
        <f t="shared" ca="1" si="6"/>
        <v>76700</v>
      </c>
    </row>
    <row r="34" spans="1:25" x14ac:dyDescent="0.25">
      <c r="A34" s="10">
        <f ca="1">IFERROR(RANK(Y34,$Y$5:$Y$1006,0)+COUNTIF(Y$4:$Y33,Y34),"")</f>
        <v>30</v>
      </c>
      <c r="B34">
        <f ca="1">IFERROR(RANK(C34,$C$5:$C$5001, 1) + COUNTIF(C$4:$C33, C34), "")</f>
        <v>30</v>
      </c>
      <c r="C34">
        <f t="shared" ca="1" si="9"/>
        <v>1</v>
      </c>
      <c r="D34" s="1" t="s">
        <v>7766</v>
      </c>
      <c r="E34" t="s">
        <v>209</v>
      </c>
      <c r="F34" t="s">
        <v>210</v>
      </c>
      <c r="G34" t="s">
        <v>211</v>
      </c>
      <c r="H34" t="s">
        <v>212</v>
      </c>
      <c r="I34" t="s">
        <v>20</v>
      </c>
      <c r="J34">
        <v>32824</v>
      </c>
      <c r="K34" t="s">
        <v>213</v>
      </c>
      <c r="L34" t="s">
        <v>214</v>
      </c>
      <c r="M34" t="s">
        <v>215</v>
      </c>
      <c r="N34" t="s">
        <v>216</v>
      </c>
      <c r="O34" s="13">
        <v>969200</v>
      </c>
      <c r="P34" s="10">
        <v>30</v>
      </c>
      <c r="Q34" s="10">
        <f t="shared" ca="1" si="1"/>
        <v>990</v>
      </c>
      <c r="R34" t="str">
        <f t="shared" ca="1" si="2"/>
        <v>Willian Carnegie</v>
      </c>
      <c r="T34" t="str">
        <f t="shared" ca="1" si="10"/>
        <v>Alma Cove</v>
      </c>
      <c r="U34" s="10">
        <f t="shared" ca="1" si="3"/>
        <v>971700</v>
      </c>
      <c r="W34" s="10">
        <f t="shared" ca="1" si="4"/>
        <v>0</v>
      </c>
      <c r="X34" s="10">
        <f t="shared" ca="1" si="5"/>
        <v>76600</v>
      </c>
      <c r="Y34" s="10">
        <f t="shared" ca="1" si="6"/>
        <v>76600</v>
      </c>
    </row>
    <row r="35" spans="1:25" x14ac:dyDescent="0.25">
      <c r="A35" s="10">
        <f ca="1">IFERROR(RANK(Y35,$Y$5:$Y$1006,0)+COUNTIF(Y$4:$Y34,Y35),"")</f>
        <v>31</v>
      </c>
      <c r="B35">
        <f ca="1">IFERROR(RANK(C35,$C$5:$C$5001, 1) + COUNTIF(C$4:$C34, C35), "")</f>
        <v>31</v>
      </c>
      <c r="C35">
        <f t="shared" ca="1" si="9"/>
        <v>1</v>
      </c>
      <c r="D35" s="1" t="s">
        <v>7767</v>
      </c>
      <c r="E35" t="s">
        <v>217</v>
      </c>
      <c r="F35" t="s">
        <v>218</v>
      </c>
      <c r="G35" t="s">
        <v>219</v>
      </c>
      <c r="H35" t="s">
        <v>220</v>
      </c>
      <c r="I35" t="s">
        <v>90</v>
      </c>
      <c r="J35">
        <v>76011</v>
      </c>
      <c r="K35" t="s">
        <v>221</v>
      </c>
      <c r="L35" t="s">
        <v>222</v>
      </c>
      <c r="M35" t="s">
        <v>223</v>
      </c>
      <c r="N35" t="s">
        <v>224</v>
      </c>
      <c r="O35" s="13">
        <v>960200</v>
      </c>
      <c r="P35" s="10">
        <v>31</v>
      </c>
      <c r="Q35" s="10">
        <f t="shared" ca="1" si="1"/>
        <v>401</v>
      </c>
      <c r="R35" t="str">
        <f t="shared" ca="1" si="2"/>
        <v>Gloria Hink</v>
      </c>
      <c r="T35" t="str">
        <f t="shared" ca="1" si="10"/>
        <v>Alonzo Shubov</v>
      </c>
      <c r="U35" s="10">
        <f t="shared" ca="1" si="3"/>
        <v>798600</v>
      </c>
      <c r="W35" s="10">
        <f t="shared" ca="1" si="4"/>
        <v>0</v>
      </c>
      <c r="X35" s="10">
        <f t="shared" ca="1" si="5"/>
        <v>76500</v>
      </c>
      <c r="Y35" s="10">
        <f t="shared" ca="1" si="6"/>
        <v>76500</v>
      </c>
    </row>
    <row r="36" spans="1:25" x14ac:dyDescent="0.25">
      <c r="A36" s="10">
        <f ca="1">IFERROR(RANK(Y36,$Y$5:$Y$1006,0)+COUNTIF(Y$4:$Y35,Y36),"")</f>
        <v>32</v>
      </c>
      <c r="B36">
        <f ca="1">IFERROR(RANK(C36,$C$5:$C$5001, 1) + COUNTIF(C$4:$C35, C36), "")</f>
        <v>32</v>
      </c>
      <c r="C36">
        <f t="shared" ca="1" si="7"/>
        <v>1</v>
      </c>
      <c r="D36" s="1" t="s">
        <v>6777</v>
      </c>
      <c r="E36" t="s">
        <v>225</v>
      </c>
      <c r="F36" t="s">
        <v>226</v>
      </c>
      <c r="G36" t="s">
        <v>227</v>
      </c>
      <c r="H36" t="s">
        <v>228</v>
      </c>
      <c r="I36" t="s">
        <v>229</v>
      </c>
      <c r="J36">
        <v>11217</v>
      </c>
      <c r="K36" t="s">
        <v>230</v>
      </c>
      <c r="L36" t="s">
        <v>231</v>
      </c>
      <c r="M36" t="s">
        <v>232</v>
      </c>
      <c r="N36" t="s">
        <v>233</v>
      </c>
      <c r="O36" s="13">
        <v>823500</v>
      </c>
      <c r="P36" s="10">
        <v>32</v>
      </c>
      <c r="Q36" s="10">
        <f t="shared" ca="1" si="1"/>
        <v>2</v>
      </c>
      <c r="R36" t="str">
        <f t="shared" ca="1" si="2"/>
        <v>Abdul Begum</v>
      </c>
      <c r="T36" t="str">
        <f t="shared" ca="1" si="10"/>
        <v>Alphonse Hanes</v>
      </c>
      <c r="U36" s="10">
        <f t="shared" ca="1" si="3"/>
        <v>377400</v>
      </c>
      <c r="W36" s="10">
        <f t="shared" ca="1" si="4"/>
        <v>0</v>
      </c>
      <c r="X36" s="10">
        <f t="shared" ca="1" si="5"/>
        <v>76400</v>
      </c>
      <c r="Y36" s="10">
        <f t="shared" ca="1" si="6"/>
        <v>76400</v>
      </c>
    </row>
    <row r="37" spans="1:25" x14ac:dyDescent="0.25">
      <c r="A37" s="10">
        <f ca="1">IFERROR(RANK(Y37,$Y$5:$Y$1006,0)+COUNTIF(Y$4:$Y36,Y37),"")</f>
        <v>33</v>
      </c>
      <c r="B37">
        <f ca="1">IFERROR(RANK(C37,$C$5:$C$5001, 1) + COUNTIF(C$4:$C36, C37), "")</f>
        <v>33</v>
      </c>
      <c r="C37">
        <f t="shared" ca="1" si="7"/>
        <v>1</v>
      </c>
      <c r="D37" s="1" t="s">
        <v>6778</v>
      </c>
      <c r="E37" t="s">
        <v>234</v>
      </c>
      <c r="F37" t="s">
        <v>235</v>
      </c>
      <c r="G37" t="s">
        <v>236</v>
      </c>
      <c r="H37" t="s">
        <v>237</v>
      </c>
      <c r="I37" t="s">
        <v>20</v>
      </c>
      <c r="J37">
        <v>32501</v>
      </c>
      <c r="K37" t="s">
        <v>238</v>
      </c>
      <c r="L37" t="s">
        <v>239</v>
      </c>
      <c r="M37" t="s">
        <v>240</v>
      </c>
      <c r="N37" t="s">
        <v>241</v>
      </c>
      <c r="O37" s="13">
        <v>92600</v>
      </c>
      <c r="P37" s="10">
        <v>33</v>
      </c>
      <c r="Q37" s="10">
        <f t="shared" ca="1" si="1"/>
        <v>470</v>
      </c>
      <c r="R37" t="str">
        <f t="shared" ca="1" si="2"/>
        <v>Jamey Cellar</v>
      </c>
      <c r="T37" t="str">
        <f t="shared" ca="1" si="10"/>
        <v>Alta Catucci</v>
      </c>
      <c r="U37" s="10">
        <f t="shared" ca="1" si="3"/>
        <v>479000</v>
      </c>
      <c r="W37" s="10">
        <f t="shared" ca="1" si="4"/>
        <v>0</v>
      </c>
      <c r="X37" s="10">
        <f t="shared" ca="1" si="5"/>
        <v>76300</v>
      </c>
      <c r="Y37" s="10">
        <f t="shared" ca="1" si="6"/>
        <v>76300</v>
      </c>
    </row>
    <row r="38" spans="1:25" x14ac:dyDescent="0.25">
      <c r="A38" s="10">
        <f ca="1">IFERROR(RANK(Y38,$Y$5:$Y$1006,0)+COUNTIF(Y$4:$Y37,Y38),"")</f>
        <v>34</v>
      </c>
      <c r="B38">
        <f ca="1">IFERROR(RANK(C38,$C$5:$C$5001, 1) + COUNTIF(C$4:$C37, C38), "")</f>
        <v>34</v>
      </c>
      <c r="C38">
        <f t="shared" ca="1" si="7"/>
        <v>1</v>
      </c>
      <c r="D38" s="1" t="s">
        <v>6779</v>
      </c>
      <c r="E38" t="s">
        <v>242</v>
      </c>
      <c r="F38" t="s">
        <v>243</v>
      </c>
      <c r="G38" t="s">
        <v>244</v>
      </c>
      <c r="H38" t="s">
        <v>244</v>
      </c>
      <c r="I38" t="s">
        <v>170</v>
      </c>
      <c r="J38">
        <v>8873</v>
      </c>
      <c r="K38" t="s">
        <v>245</v>
      </c>
      <c r="L38" t="s">
        <v>246</v>
      </c>
      <c r="M38" t="s">
        <v>247</v>
      </c>
      <c r="N38" t="s">
        <v>248</v>
      </c>
      <c r="O38" s="13">
        <v>958400</v>
      </c>
      <c r="P38" s="10">
        <v>34</v>
      </c>
      <c r="Q38" s="10">
        <f t="shared" ca="1" si="1"/>
        <v>22</v>
      </c>
      <c r="R38" t="str">
        <f t="shared" ca="1" si="2"/>
        <v>Alfonso Canerday</v>
      </c>
      <c r="T38" t="str">
        <f t="shared" ca="1" si="10"/>
        <v>Alta Hanible</v>
      </c>
      <c r="U38" s="10">
        <f t="shared" ca="1" si="3"/>
        <v>306300</v>
      </c>
      <c r="W38" s="10">
        <f t="shared" ca="1" si="4"/>
        <v>0</v>
      </c>
      <c r="X38" s="10">
        <f t="shared" ca="1" si="5"/>
        <v>76200</v>
      </c>
      <c r="Y38" s="10">
        <f t="shared" ca="1" si="6"/>
        <v>76200</v>
      </c>
    </row>
    <row r="39" spans="1:25" x14ac:dyDescent="0.25">
      <c r="A39" s="10">
        <f ca="1">IFERROR(RANK(Y39,$Y$5:$Y$1006,0)+COUNTIF(Y$4:$Y38,Y39),"")</f>
        <v>35</v>
      </c>
      <c r="B39">
        <f ca="1">IFERROR(RANK(C39,$C$5:$C$5001, 1) + COUNTIF(C$4:$C38, C39), "")</f>
        <v>35</v>
      </c>
      <c r="C39">
        <f t="shared" ca="1" si="7"/>
        <v>1</v>
      </c>
      <c r="D39" s="1" t="s">
        <v>6780</v>
      </c>
      <c r="E39" t="s">
        <v>249</v>
      </c>
      <c r="F39" t="s">
        <v>250</v>
      </c>
      <c r="G39" t="s">
        <v>251</v>
      </c>
      <c r="H39" t="s">
        <v>251</v>
      </c>
      <c r="I39" t="s">
        <v>252</v>
      </c>
      <c r="J39">
        <v>17402</v>
      </c>
      <c r="K39" t="s">
        <v>253</v>
      </c>
      <c r="L39" t="s">
        <v>254</v>
      </c>
      <c r="M39" t="s">
        <v>255</v>
      </c>
      <c r="N39" t="s">
        <v>256</v>
      </c>
      <c r="O39" s="13">
        <v>707100</v>
      </c>
      <c r="P39" s="10">
        <v>35</v>
      </c>
      <c r="Q39" s="10">
        <f t="shared" ca="1" si="1"/>
        <v>143</v>
      </c>
      <c r="R39" t="str">
        <f t="shared" ca="1" si="2"/>
        <v>Brooke Mondelli</v>
      </c>
      <c r="T39" t="str">
        <f t="shared" ca="1" si="10"/>
        <v>Alta Radden</v>
      </c>
      <c r="U39" s="10">
        <f t="shared" ca="1" si="3"/>
        <v>57900</v>
      </c>
      <c r="W39" s="10">
        <f t="shared" ca="1" si="4"/>
        <v>0</v>
      </c>
      <c r="X39" s="10">
        <f t="shared" ca="1" si="5"/>
        <v>76100</v>
      </c>
      <c r="Y39" s="10">
        <f t="shared" ca="1" si="6"/>
        <v>76100</v>
      </c>
    </row>
    <row r="40" spans="1:25" x14ac:dyDescent="0.25">
      <c r="A40" s="10">
        <f ca="1">IFERROR(RANK(Y40,$Y$5:$Y$1006,0)+COUNTIF(Y$4:$Y39,Y40),"")</f>
        <v>36</v>
      </c>
      <c r="B40">
        <f ca="1">IFERROR(RANK(C40,$C$5:$C$5001, 1) + COUNTIF(C$4:$C39, C40), "")</f>
        <v>36</v>
      </c>
      <c r="C40">
        <f t="shared" ca="1" si="7"/>
        <v>1</v>
      </c>
      <c r="D40" s="1" t="s">
        <v>6781</v>
      </c>
      <c r="E40" t="s">
        <v>257</v>
      </c>
      <c r="F40" t="s">
        <v>258</v>
      </c>
      <c r="G40" t="s">
        <v>259</v>
      </c>
      <c r="H40" t="s">
        <v>260</v>
      </c>
      <c r="I40" t="s">
        <v>170</v>
      </c>
      <c r="J40">
        <v>7304</v>
      </c>
      <c r="K40" t="s">
        <v>261</v>
      </c>
      <c r="L40" t="s">
        <v>262</v>
      </c>
      <c r="M40" t="s">
        <v>263</v>
      </c>
      <c r="N40" t="s">
        <v>264</v>
      </c>
      <c r="O40" s="13">
        <v>236500</v>
      </c>
      <c r="P40" s="10">
        <v>36</v>
      </c>
      <c r="Q40" s="10">
        <f t="shared" ca="1" si="1"/>
        <v>760</v>
      </c>
      <c r="R40" t="str">
        <f t="shared" ca="1" si="2"/>
        <v>Olivia Shollenberger</v>
      </c>
      <c r="T40" t="str">
        <f t="shared" ca="1" si="10"/>
        <v>Alton Bonder</v>
      </c>
      <c r="U40" s="10">
        <f t="shared" ca="1" si="3"/>
        <v>109500</v>
      </c>
      <c r="W40" s="10">
        <f t="shared" ca="1" si="4"/>
        <v>0</v>
      </c>
      <c r="X40" s="10">
        <f t="shared" ca="1" si="5"/>
        <v>76000</v>
      </c>
      <c r="Y40" s="10">
        <f t="shared" ca="1" si="6"/>
        <v>76000</v>
      </c>
    </row>
    <row r="41" spans="1:25" x14ac:dyDescent="0.25">
      <c r="A41" s="10">
        <f ca="1">IFERROR(RANK(Y41,$Y$5:$Y$1006,0)+COUNTIF(Y$4:$Y40,Y41),"")</f>
        <v>37</v>
      </c>
      <c r="B41">
        <f ca="1">IFERROR(RANK(C41,$C$5:$C$5001, 1) + COUNTIF(C$4:$C40, C41), "")</f>
        <v>37</v>
      </c>
      <c r="C41">
        <f t="shared" ca="1" si="7"/>
        <v>1</v>
      </c>
      <c r="D41" s="1" t="s">
        <v>6782</v>
      </c>
      <c r="E41" t="s">
        <v>265</v>
      </c>
      <c r="F41" t="s">
        <v>266</v>
      </c>
      <c r="G41" t="s">
        <v>267</v>
      </c>
      <c r="H41" t="s">
        <v>204</v>
      </c>
      <c r="I41" t="s">
        <v>102</v>
      </c>
      <c r="J41">
        <v>21093</v>
      </c>
      <c r="K41" t="s">
        <v>268</v>
      </c>
      <c r="L41" t="s">
        <v>269</v>
      </c>
      <c r="M41" t="s">
        <v>270</v>
      </c>
      <c r="N41" t="s">
        <v>271</v>
      </c>
      <c r="O41" s="13">
        <v>32300</v>
      </c>
      <c r="P41" s="10">
        <v>37</v>
      </c>
      <c r="Q41" s="10">
        <f t="shared" ca="1" si="1"/>
        <v>53</v>
      </c>
      <c r="R41" t="str">
        <f t="shared" ca="1" si="2"/>
        <v>Angelica Berkenbile</v>
      </c>
      <c r="T41" t="str">
        <f t="shared" ca="1" si="10"/>
        <v>Alyce Lafevre</v>
      </c>
      <c r="U41" s="10">
        <f t="shared" ca="1" si="3"/>
        <v>395400</v>
      </c>
      <c r="W41" s="10">
        <f t="shared" ca="1" si="4"/>
        <v>0</v>
      </c>
      <c r="X41" s="10">
        <f t="shared" ca="1" si="5"/>
        <v>75900</v>
      </c>
      <c r="Y41" s="10">
        <f t="shared" ca="1" si="6"/>
        <v>75900</v>
      </c>
    </row>
    <row r="42" spans="1:25" x14ac:dyDescent="0.25">
      <c r="A42" s="10">
        <f ca="1">IFERROR(RANK(Y42,$Y$5:$Y$1006,0)+COUNTIF(Y$4:$Y41,Y42),"")</f>
        <v>38</v>
      </c>
      <c r="B42">
        <f ca="1">IFERROR(RANK(C42,$C$5:$C$5001, 1) + COUNTIF(C$4:$C41, C42), "")</f>
        <v>38</v>
      </c>
      <c r="C42">
        <f t="shared" ca="1" si="7"/>
        <v>1</v>
      </c>
      <c r="D42" s="1" t="s">
        <v>6783</v>
      </c>
      <c r="E42" t="s">
        <v>272</v>
      </c>
      <c r="F42" t="s">
        <v>273</v>
      </c>
      <c r="G42" t="s">
        <v>274</v>
      </c>
      <c r="H42" t="s">
        <v>275</v>
      </c>
      <c r="I42" t="s">
        <v>170</v>
      </c>
      <c r="J42">
        <v>7080</v>
      </c>
      <c r="K42" t="s">
        <v>276</v>
      </c>
      <c r="L42" t="s">
        <v>277</v>
      </c>
      <c r="M42" t="s">
        <v>278</v>
      </c>
      <c r="N42" t="s">
        <v>279</v>
      </c>
      <c r="O42" s="13">
        <v>181000</v>
      </c>
      <c r="P42" s="10">
        <v>38</v>
      </c>
      <c r="Q42" s="10">
        <f t="shared" ca="1" si="1"/>
        <v>970</v>
      </c>
      <c r="R42" t="str">
        <f t="shared" ca="1" si="2"/>
        <v>Wade Staubin</v>
      </c>
      <c r="T42" t="str">
        <f t="shared" ca="1" si="10"/>
        <v>Amanda Wanvig</v>
      </c>
      <c r="U42" s="10">
        <f t="shared" ca="1" si="3"/>
        <v>25100</v>
      </c>
      <c r="W42" s="10">
        <f t="shared" ca="1" si="4"/>
        <v>0</v>
      </c>
      <c r="X42" s="10">
        <f t="shared" ca="1" si="5"/>
        <v>75800</v>
      </c>
      <c r="Y42" s="10">
        <f t="shared" ca="1" si="6"/>
        <v>75800</v>
      </c>
    </row>
    <row r="43" spans="1:25" x14ac:dyDescent="0.25">
      <c r="A43" s="10">
        <f ca="1">IFERROR(RANK(Y43,$Y$5:$Y$1006,0)+COUNTIF(Y$4:$Y42,Y43),"")</f>
        <v>39</v>
      </c>
      <c r="B43">
        <f ca="1">IFERROR(RANK(C43,$C$5:$C$5001, 1) + COUNTIF(C$4:$C42, C43), "")</f>
        <v>39</v>
      </c>
      <c r="C43">
        <f t="shared" ca="1" si="7"/>
        <v>1</v>
      </c>
      <c r="D43" s="1" t="s">
        <v>6784</v>
      </c>
      <c r="E43" t="s">
        <v>280</v>
      </c>
      <c r="F43" t="s">
        <v>266</v>
      </c>
      <c r="G43" t="s">
        <v>267</v>
      </c>
      <c r="H43" t="s">
        <v>204</v>
      </c>
      <c r="I43" t="s">
        <v>102</v>
      </c>
      <c r="J43">
        <v>21093</v>
      </c>
      <c r="K43" t="s">
        <v>281</v>
      </c>
      <c r="L43" t="s">
        <v>282</v>
      </c>
      <c r="M43" t="s">
        <v>283</v>
      </c>
      <c r="N43" t="s">
        <v>284</v>
      </c>
      <c r="O43" s="13">
        <v>850600</v>
      </c>
      <c r="P43" s="10">
        <v>39</v>
      </c>
      <c r="Q43" s="10">
        <f t="shared" ca="1" si="1"/>
        <v>979</v>
      </c>
      <c r="R43" t="str">
        <f t="shared" ca="1" si="2"/>
        <v>Whitney Falto</v>
      </c>
      <c r="T43" t="str">
        <f t="shared" ca="1" si="10"/>
        <v>Amber Weigert</v>
      </c>
      <c r="U43" s="10">
        <f t="shared" ca="1" si="3"/>
        <v>417300</v>
      </c>
      <c r="W43" s="10">
        <f t="shared" ca="1" si="4"/>
        <v>0</v>
      </c>
      <c r="X43" s="10">
        <f t="shared" ca="1" si="5"/>
        <v>75700</v>
      </c>
      <c r="Y43" s="10">
        <f t="shared" ca="1" si="6"/>
        <v>75700</v>
      </c>
    </row>
    <row r="44" spans="1:25" x14ac:dyDescent="0.25">
      <c r="A44" s="10">
        <f ca="1">IFERROR(RANK(Y44,$Y$5:$Y$1006,0)+COUNTIF(Y$4:$Y43,Y44),"")</f>
        <v>40</v>
      </c>
      <c r="B44">
        <f ca="1">IFERROR(RANK(C44,$C$5:$C$5001, 1) + COUNTIF(C$4:$C43, C44), "")</f>
        <v>40</v>
      </c>
      <c r="C44">
        <f t="shared" ca="1" si="7"/>
        <v>1</v>
      </c>
      <c r="D44" s="1" t="s">
        <v>6785</v>
      </c>
      <c r="E44" t="s">
        <v>285</v>
      </c>
      <c r="F44" t="s">
        <v>266</v>
      </c>
      <c r="G44" t="s">
        <v>267</v>
      </c>
      <c r="H44" t="s">
        <v>204</v>
      </c>
      <c r="I44" t="s">
        <v>102</v>
      </c>
      <c r="J44">
        <v>21093</v>
      </c>
      <c r="K44" t="s">
        <v>286</v>
      </c>
      <c r="L44" t="s">
        <v>287</v>
      </c>
      <c r="M44" t="s">
        <v>288</v>
      </c>
      <c r="N44" t="s">
        <v>289</v>
      </c>
      <c r="O44" s="13">
        <v>82900</v>
      </c>
      <c r="P44" s="10">
        <v>40</v>
      </c>
      <c r="Q44" s="10">
        <f t="shared" ca="1" si="1"/>
        <v>386</v>
      </c>
      <c r="R44" t="str">
        <f t="shared" ca="1" si="2"/>
        <v>George Lamoureux</v>
      </c>
      <c r="T44" t="str">
        <f t="shared" ca="1" si="10"/>
        <v>Ambrose Ketteringham</v>
      </c>
      <c r="U44" s="10">
        <f t="shared" ca="1" si="3"/>
        <v>134400</v>
      </c>
      <c r="W44" s="10">
        <f t="shared" ca="1" si="4"/>
        <v>0</v>
      </c>
      <c r="X44" s="10">
        <f t="shared" ca="1" si="5"/>
        <v>75600</v>
      </c>
      <c r="Y44" s="10">
        <f t="shared" ca="1" si="6"/>
        <v>75600</v>
      </c>
    </row>
    <row r="45" spans="1:25" x14ac:dyDescent="0.25">
      <c r="A45" s="10">
        <f ca="1">IFERROR(RANK(Y45,$Y$5:$Y$1006,0)+COUNTIF(Y$4:$Y44,Y45),"")</f>
        <v>41</v>
      </c>
      <c r="B45">
        <f ca="1">IFERROR(RANK(C45,$C$5:$C$5001, 1) + COUNTIF(C$4:$C44, C45), "")</f>
        <v>41</v>
      </c>
      <c r="C45">
        <f t="shared" ca="1" si="7"/>
        <v>1</v>
      </c>
      <c r="D45" s="1" t="s">
        <v>6786</v>
      </c>
      <c r="E45" t="s">
        <v>290</v>
      </c>
      <c r="F45" t="s">
        <v>291</v>
      </c>
      <c r="G45" t="s">
        <v>292</v>
      </c>
      <c r="H45" t="s">
        <v>292</v>
      </c>
      <c r="I45" t="s">
        <v>12</v>
      </c>
      <c r="J45">
        <v>95054</v>
      </c>
      <c r="K45" t="s">
        <v>293</v>
      </c>
      <c r="L45" t="s">
        <v>294</v>
      </c>
      <c r="M45" t="s">
        <v>295</v>
      </c>
      <c r="N45" t="s">
        <v>296</v>
      </c>
      <c r="O45" s="13">
        <v>726500</v>
      </c>
      <c r="P45" s="10">
        <v>41</v>
      </c>
      <c r="Q45" s="10">
        <f t="shared" ca="1" si="1"/>
        <v>158</v>
      </c>
      <c r="R45" t="str">
        <f t="shared" ca="1" si="2"/>
        <v>Carlo Reasor</v>
      </c>
      <c r="T45" t="str">
        <f t="shared" ca="1" si="10"/>
        <v>Amie Grammatica</v>
      </c>
      <c r="U45" s="10">
        <f t="shared" ca="1" si="3"/>
        <v>697000</v>
      </c>
      <c r="W45" s="10">
        <f t="shared" ca="1" si="4"/>
        <v>0</v>
      </c>
      <c r="X45" s="10">
        <f t="shared" ca="1" si="5"/>
        <v>75500</v>
      </c>
      <c r="Y45" s="10">
        <f t="shared" ca="1" si="6"/>
        <v>75500</v>
      </c>
    </row>
    <row r="46" spans="1:25" x14ac:dyDescent="0.25">
      <c r="A46" s="10">
        <f ca="1">IFERROR(RANK(Y46,$Y$5:$Y$1006,0)+COUNTIF(Y$4:$Y45,Y46),"")</f>
        <v>42</v>
      </c>
      <c r="B46">
        <f ca="1">IFERROR(RANK(C46,$C$5:$C$5001, 1) + COUNTIF(C$4:$C45, C46), "")</f>
        <v>42</v>
      </c>
      <c r="C46">
        <f t="shared" ca="1" si="7"/>
        <v>1</v>
      </c>
      <c r="D46" s="1" t="s">
        <v>6787</v>
      </c>
      <c r="E46" t="s">
        <v>297</v>
      </c>
      <c r="F46" t="s">
        <v>298</v>
      </c>
      <c r="G46" t="s">
        <v>299</v>
      </c>
      <c r="H46" t="s">
        <v>300</v>
      </c>
      <c r="I46" t="s">
        <v>170</v>
      </c>
      <c r="J46">
        <v>7457</v>
      </c>
      <c r="K46" t="s">
        <v>301</v>
      </c>
      <c r="L46" t="s">
        <v>302</v>
      </c>
      <c r="M46" t="s">
        <v>303</v>
      </c>
      <c r="N46" t="s">
        <v>304</v>
      </c>
      <c r="O46" s="13">
        <v>561900</v>
      </c>
      <c r="P46" s="10">
        <v>42</v>
      </c>
      <c r="Q46" s="10">
        <f t="shared" ca="1" si="1"/>
        <v>556</v>
      </c>
      <c r="R46" t="str">
        <f t="shared" ca="1" si="2"/>
        <v>Kristopher Hatteyer</v>
      </c>
      <c r="T46" t="str">
        <f t="shared" ca="1" si="10"/>
        <v>Amie Laudat</v>
      </c>
      <c r="U46" s="10">
        <f t="shared" ca="1" si="3"/>
        <v>64800</v>
      </c>
      <c r="W46" s="10">
        <f t="shared" ca="1" si="4"/>
        <v>0</v>
      </c>
      <c r="X46" s="10">
        <f t="shared" ca="1" si="5"/>
        <v>75400</v>
      </c>
      <c r="Y46" s="10">
        <f t="shared" ca="1" si="6"/>
        <v>75400</v>
      </c>
    </row>
    <row r="47" spans="1:25" x14ac:dyDescent="0.25">
      <c r="A47" s="10">
        <f ca="1">IFERROR(RANK(Y47,$Y$5:$Y$1006,0)+COUNTIF(Y$4:$Y46,Y47),"")</f>
        <v>43</v>
      </c>
      <c r="B47">
        <f ca="1">IFERROR(RANK(C47,$C$5:$C$5001, 1) + COUNTIF(C$4:$C46, C47), "")</f>
        <v>43</v>
      </c>
      <c r="C47">
        <f t="shared" ca="1" si="7"/>
        <v>1</v>
      </c>
      <c r="D47" s="1" t="s">
        <v>6788</v>
      </c>
      <c r="E47" t="s">
        <v>305</v>
      </c>
      <c r="F47" t="s">
        <v>306</v>
      </c>
      <c r="G47" t="s">
        <v>34</v>
      </c>
      <c r="H47" t="s">
        <v>34</v>
      </c>
      <c r="I47" t="s">
        <v>12</v>
      </c>
      <c r="J47">
        <v>95828</v>
      </c>
      <c r="K47" t="s">
        <v>307</v>
      </c>
      <c r="L47" t="s">
        <v>308</v>
      </c>
      <c r="M47" t="s">
        <v>309</v>
      </c>
      <c r="N47" t="s">
        <v>310</v>
      </c>
      <c r="O47" s="13">
        <v>136000</v>
      </c>
      <c r="P47" s="10">
        <v>43</v>
      </c>
      <c r="Q47" s="10">
        <f t="shared" ca="1" si="1"/>
        <v>765</v>
      </c>
      <c r="R47" t="str">
        <f t="shared" ca="1" si="2"/>
        <v>Oscar Madge</v>
      </c>
      <c r="T47" t="str">
        <f t="shared" ca="1" si="10"/>
        <v>Amos Unkn</v>
      </c>
      <c r="U47" s="10">
        <f t="shared" ca="1" si="3"/>
        <v>91800</v>
      </c>
      <c r="W47" s="10">
        <f t="shared" ca="1" si="4"/>
        <v>0</v>
      </c>
      <c r="X47" s="10">
        <f t="shared" ca="1" si="5"/>
        <v>75300</v>
      </c>
      <c r="Y47" s="10">
        <f t="shared" ca="1" si="6"/>
        <v>75300</v>
      </c>
    </row>
    <row r="48" spans="1:25" x14ac:dyDescent="0.25">
      <c r="A48" s="10">
        <f ca="1">IFERROR(RANK(Y48,$Y$5:$Y$1006,0)+COUNTIF(Y$4:$Y47,Y48),"")</f>
        <v>44</v>
      </c>
      <c r="B48">
        <f ca="1">IFERROR(RANK(C48,$C$5:$C$5001, 1) + COUNTIF(C$4:$C47, C48), "")</f>
        <v>44</v>
      </c>
      <c r="C48">
        <f t="shared" ca="1" si="7"/>
        <v>1</v>
      </c>
      <c r="D48" s="1" t="s">
        <v>6789</v>
      </c>
      <c r="E48" t="s">
        <v>311</v>
      </c>
      <c r="F48" t="s">
        <v>312</v>
      </c>
      <c r="G48" t="s">
        <v>313</v>
      </c>
      <c r="H48" t="s">
        <v>144</v>
      </c>
      <c r="I48" t="s">
        <v>252</v>
      </c>
      <c r="J48">
        <v>19406</v>
      </c>
      <c r="K48" t="s">
        <v>314</v>
      </c>
      <c r="L48" t="s">
        <v>315</v>
      </c>
      <c r="M48" t="s">
        <v>316</v>
      </c>
      <c r="N48" t="s">
        <v>317</v>
      </c>
      <c r="O48" s="13">
        <v>879500</v>
      </c>
      <c r="P48" s="10">
        <v>44</v>
      </c>
      <c r="Q48" s="10">
        <f t="shared" ca="1" si="1"/>
        <v>87</v>
      </c>
      <c r="R48" t="str">
        <f t="shared" ca="1" si="2"/>
        <v>Ashley Coneway</v>
      </c>
      <c r="T48" t="str">
        <f t="shared" ca="1" si="10"/>
        <v>Ana Letofsky</v>
      </c>
      <c r="U48" s="10">
        <f t="shared" ca="1" si="3"/>
        <v>859900</v>
      </c>
      <c r="W48" s="10">
        <f t="shared" ca="1" si="4"/>
        <v>0</v>
      </c>
      <c r="X48" s="10">
        <f t="shared" ca="1" si="5"/>
        <v>75200</v>
      </c>
      <c r="Y48" s="10">
        <f t="shared" ca="1" si="6"/>
        <v>75200</v>
      </c>
    </row>
    <row r="49" spans="1:25" x14ac:dyDescent="0.25">
      <c r="A49" s="10">
        <f ca="1">IFERROR(RANK(Y49,$Y$5:$Y$1006,0)+COUNTIF(Y$4:$Y48,Y49),"")</f>
        <v>45</v>
      </c>
      <c r="B49">
        <f ca="1">IFERROR(RANK(C49,$C$5:$C$5001, 1) + COUNTIF(C$4:$C48, C49), "")</f>
        <v>45</v>
      </c>
      <c r="C49">
        <f t="shared" ca="1" si="7"/>
        <v>1</v>
      </c>
      <c r="D49" s="1" t="s">
        <v>6790</v>
      </c>
      <c r="E49" t="s">
        <v>318</v>
      </c>
      <c r="F49" t="s">
        <v>319</v>
      </c>
      <c r="G49" t="s">
        <v>320</v>
      </c>
      <c r="H49" t="s">
        <v>275</v>
      </c>
      <c r="I49" t="s">
        <v>170</v>
      </c>
      <c r="J49">
        <v>8837</v>
      </c>
      <c r="K49" t="s">
        <v>321</v>
      </c>
      <c r="L49" t="s">
        <v>322</v>
      </c>
      <c r="M49" t="s">
        <v>323</v>
      </c>
      <c r="N49" t="s">
        <v>324</v>
      </c>
      <c r="O49" s="13">
        <v>795800</v>
      </c>
      <c r="P49" s="10">
        <v>45</v>
      </c>
      <c r="Q49" s="10">
        <f t="shared" ca="1" si="1"/>
        <v>603</v>
      </c>
      <c r="R49" t="str">
        <f t="shared" ca="1" si="2"/>
        <v>Les Cortina</v>
      </c>
      <c r="T49" t="str">
        <f t="shared" ca="1" si="10"/>
        <v>Anderson Rustrian</v>
      </c>
      <c r="U49" s="10">
        <f t="shared" ca="1" si="3"/>
        <v>137000</v>
      </c>
      <c r="W49" s="10">
        <f t="shared" ca="1" si="4"/>
        <v>0</v>
      </c>
      <c r="X49" s="10">
        <f t="shared" ca="1" si="5"/>
        <v>75100</v>
      </c>
      <c r="Y49" s="10">
        <f t="shared" ca="1" si="6"/>
        <v>75100</v>
      </c>
    </row>
    <row r="50" spans="1:25" x14ac:dyDescent="0.25">
      <c r="A50" s="10">
        <f ca="1">IFERROR(RANK(Y50,$Y$5:$Y$1006,0)+COUNTIF(Y$4:$Y49,Y50),"")</f>
        <v>46</v>
      </c>
      <c r="B50">
        <f ca="1">IFERROR(RANK(C50,$C$5:$C$5001, 1) + COUNTIF(C$4:$C49, C50), "")</f>
        <v>46</v>
      </c>
      <c r="C50">
        <f t="shared" ca="1" si="7"/>
        <v>1</v>
      </c>
      <c r="D50" s="1" t="s">
        <v>6791</v>
      </c>
      <c r="E50" t="s">
        <v>325</v>
      </c>
      <c r="F50" t="s">
        <v>326</v>
      </c>
      <c r="G50" t="s">
        <v>327</v>
      </c>
      <c r="H50" t="s">
        <v>327</v>
      </c>
      <c r="I50" t="s">
        <v>90</v>
      </c>
      <c r="J50">
        <v>79925</v>
      </c>
      <c r="K50" t="s">
        <v>328</v>
      </c>
      <c r="L50" t="s">
        <v>329</v>
      </c>
      <c r="M50" t="s">
        <v>330</v>
      </c>
      <c r="N50" t="s">
        <v>331</v>
      </c>
      <c r="O50" s="13">
        <v>779200</v>
      </c>
      <c r="P50" s="10">
        <v>46</v>
      </c>
      <c r="Q50" s="10">
        <f t="shared" ca="1" si="1"/>
        <v>958</v>
      </c>
      <c r="R50" t="str">
        <f t="shared" ca="1" si="2"/>
        <v>Van Sprewell</v>
      </c>
      <c r="T50" t="str">
        <f t="shared" ca="1" si="10"/>
        <v>Andre Flatley</v>
      </c>
      <c r="U50" s="10">
        <f t="shared" ca="1" si="3"/>
        <v>583300</v>
      </c>
      <c r="W50" s="10">
        <f t="shared" ca="1" si="4"/>
        <v>0</v>
      </c>
      <c r="X50" s="10">
        <f t="shared" ca="1" si="5"/>
        <v>75000</v>
      </c>
      <c r="Y50" s="10">
        <f t="shared" ca="1" si="6"/>
        <v>75000</v>
      </c>
    </row>
    <row r="51" spans="1:25" x14ac:dyDescent="0.25">
      <c r="A51" s="10">
        <f ca="1">IFERROR(RANK(Y51,$Y$5:$Y$1006,0)+COUNTIF(Y$4:$Y50,Y51),"")</f>
        <v>47</v>
      </c>
      <c r="B51">
        <f ca="1">IFERROR(RANK(C51,$C$5:$C$5001, 1) + COUNTIF(C$4:$C50, C51), "")</f>
        <v>47</v>
      </c>
      <c r="C51">
        <f t="shared" ca="1" si="7"/>
        <v>1</v>
      </c>
      <c r="D51" s="1" t="s">
        <v>6792</v>
      </c>
      <c r="E51" t="s">
        <v>332</v>
      </c>
      <c r="F51" t="s">
        <v>333</v>
      </c>
      <c r="G51" t="s">
        <v>34</v>
      </c>
      <c r="H51" t="s">
        <v>34</v>
      </c>
      <c r="I51" t="s">
        <v>12</v>
      </c>
      <c r="J51">
        <v>95827</v>
      </c>
      <c r="K51" t="s">
        <v>334</v>
      </c>
      <c r="L51" t="s">
        <v>335</v>
      </c>
      <c r="M51" t="s">
        <v>336</v>
      </c>
      <c r="N51" t="s">
        <v>337</v>
      </c>
      <c r="O51" s="13">
        <v>660700</v>
      </c>
      <c r="P51" s="10">
        <v>47</v>
      </c>
      <c r="Q51" s="10">
        <f t="shared" ca="1" si="1"/>
        <v>801</v>
      </c>
      <c r="R51" t="str">
        <f t="shared" ca="1" si="2"/>
        <v>Quinn Prazak</v>
      </c>
      <c r="T51" t="str">
        <f t="shared" ca="1" si="10"/>
        <v>Andre Ribble</v>
      </c>
      <c r="U51" s="10">
        <f t="shared" ca="1" si="3"/>
        <v>339400</v>
      </c>
      <c r="W51" s="10">
        <f t="shared" ca="1" si="4"/>
        <v>0</v>
      </c>
      <c r="X51" s="10">
        <f t="shared" ca="1" si="5"/>
        <v>74900</v>
      </c>
      <c r="Y51" s="10">
        <f t="shared" ca="1" si="6"/>
        <v>74900</v>
      </c>
    </row>
    <row r="52" spans="1:25" x14ac:dyDescent="0.25">
      <c r="A52" s="10">
        <f ca="1">IFERROR(RANK(Y52,$Y$5:$Y$1006,0)+COUNTIF(Y$4:$Y51,Y52),"")</f>
        <v>48</v>
      </c>
      <c r="B52">
        <f ca="1">IFERROR(RANK(C52,$C$5:$C$5001, 1) + COUNTIF(C$4:$C51, C52), "")</f>
        <v>48</v>
      </c>
      <c r="C52">
        <f t="shared" ca="1" si="7"/>
        <v>1</v>
      </c>
      <c r="D52" s="1" t="s">
        <v>6793</v>
      </c>
      <c r="E52" t="s">
        <v>338</v>
      </c>
      <c r="F52" t="s">
        <v>339</v>
      </c>
      <c r="G52" t="s">
        <v>340</v>
      </c>
      <c r="H52" t="s">
        <v>341</v>
      </c>
      <c r="I52" t="s">
        <v>342</v>
      </c>
      <c r="J52">
        <v>96701</v>
      </c>
      <c r="K52" t="s">
        <v>343</v>
      </c>
      <c r="L52" t="s">
        <v>344</v>
      </c>
      <c r="M52" t="s">
        <v>345</v>
      </c>
      <c r="N52" t="s">
        <v>346</v>
      </c>
      <c r="O52" s="13">
        <v>398100</v>
      </c>
      <c r="P52" s="10">
        <v>48</v>
      </c>
      <c r="Q52" s="10">
        <f t="shared" ca="1" si="1"/>
        <v>66</v>
      </c>
      <c r="R52" t="str">
        <f t="shared" ca="1" si="2"/>
        <v>Antionette Andree</v>
      </c>
      <c r="T52" t="str">
        <f t="shared" ca="1" si="10"/>
        <v>Andrea Mcswiggan</v>
      </c>
      <c r="U52" s="10">
        <f t="shared" ca="1" si="3"/>
        <v>903000</v>
      </c>
      <c r="W52" s="10">
        <f t="shared" ca="1" si="4"/>
        <v>0</v>
      </c>
      <c r="X52" s="10">
        <f t="shared" ca="1" si="5"/>
        <v>74800</v>
      </c>
      <c r="Y52" s="10">
        <f t="shared" ca="1" si="6"/>
        <v>74800</v>
      </c>
    </row>
    <row r="53" spans="1:25" x14ac:dyDescent="0.25">
      <c r="A53" s="10">
        <f ca="1">IFERROR(RANK(Y53,$Y$5:$Y$1006,0)+COUNTIF(Y$4:$Y52,Y53),"")</f>
        <v>49</v>
      </c>
      <c r="B53">
        <f ca="1">IFERROR(RANK(C53,$C$5:$C$5001, 1) + COUNTIF(C$4:$C52, C53), "")</f>
        <v>49</v>
      </c>
      <c r="C53">
        <f t="shared" ca="1" si="7"/>
        <v>1</v>
      </c>
      <c r="D53" s="1" t="s">
        <v>6794</v>
      </c>
      <c r="E53" t="s">
        <v>347</v>
      </c>
      <c r="F53" t="s">
        <v>348</v>
      </c>
      <c r="G53" t="s">
        <v>349</v>
      </c>
      <c r="H53" t="s">
        <v>350</v>
      </c>
      <c r="I53" t="s">
        <v>351</v>
      </c>
      <c r="J53">
        <v>59301</v>
      </c>
      <c r="K53" t="s">
        <v>352</v>
      </c>
      <c r="L53" t="s">
        <v>353</v>
      </c>
      <c r="M53" t="s">
        <v>354</v>
      </c>
      <c r="N53" t="s">
        <v>355</v>
      </c>
      <c r="O53" s="13">
        <v>918100</v>
      </c>
      <c r="P53" s="10">
        <v>49</v>
      </c>
      <c r="Q53" s="10">
        <f t="shared" ca="1" si="1"/>
        <v>24</v>
      </c>
      <c r="R53" t="str">
        <f t="shared" ca="1" si="2"/>
        <v>Alfred Fines</v>
      </c>
      <c r="T53" t="str">
        <f t="shared" ca="1" si="10"/>
        <v>Andreas Fam</v>
      </c>
      <c r="U53" s="10">
        <f t="shared" ca="1" si="3"/>
        <v>94100</v>
      </c>
      <c r="W53" s="10">
        <f t="shared" ca="1" si="4"/>
        <v>0</v>
      </c>
      <c r="X53" s="10">
        <f t="shared" ca="1" si="5"/>
        <v>74700</v>
      </c>
      <c r="Y53" s="10">
        <f t="shared" ca="1" si="6"/>
        <v>74700</v>
      </c>
    </row>
    <row r="54" spans="1:25" x14ac:dyDescent="0.25">
      <c r="A54" s="10">
        <f ca="1">IFERROR(RANK(Y54,$Y$5:$Y$1006,0)+COUNTIF(Y$4:$Y53,Y54),"")</f>
        <v>50</v>
      </c>
      <c r="B54">
        <f ca="1">IFERROR(RANK(C54,$C$5:$C$5001, 1) + COUNTIF(C$4:$C53, C54), "")</f>
        <v>50</v>
      </c>
      <c r="C54">
        <f t="shared" ca="1" si="7"/>
        <v>1</v>
      </c>
      <c r="D54" s="1" t="s">
        <v>6795</v>
      </c>
      <c r="E54" t="s">
        <v>356</v>
      </c>
      <c r="F54" t="s">
        <v>357</v>
      </c>
      <c r="G54" t="s">
        <v>358</v>
      </c>
      <c r="H54" t="s">
        <v>359</v>
      </c>
      <c r="I54" t="s">
        <v>229</v>
      </c>
      <c r="J54">
        <v>11706</v>
      </c>
      <c r="K54" t="s">
        <v>360</v>
      </c>
      <c r="L54" t="s">
        <v>361</v>
      </c>
      <c r="M54" t="s">
        <v>362</v>
      </c>
      <c r="N54" t="s">
        <v>363</v>
      </c>
      <c r="O54" s="13">
        <v>583800</v>
      </c>
      <c r="P54" s="10">
        <v>50</v>
      </c>
      <c r="Q54" s="10">
        <f t="shared" ca="1" si="1"/>
        <v>480</v>
      </c>
      <c r="R54" t="str">
        <f t="shared" ca="1" si="2"/>
        <v>Jeanne Bonefont</v>
      </c>
      <c r="T54" t="str">
        <f t="shared" ca="1" si="10"/>
        <v>Andreas Herzog</v>
      </c>
      <c r="U54" s="10">
        <f t="shared" ca="1" si="3"/>
        <v>131800</v>
      </c>
      <c r="W54" s="10">
        <f t="shared" ca="1" si="4"/>
        <v>0</v>
      </c>
      <c r="X54" s="10">
        <f t="shared" ca="1" si="5"/>
        <v>74600</v>
      </c>
      <c r="Y54" s="10">
        <f t="shared" ca="1" si="6"/>
        <v>74600</v>
      </c>
    </row>
    <row r="55" spans="1:25" x14ac:dyDescent="0.25">
      <c r="A55" s="10">
        <f ca="1">IFERROR(RANK(Y55,$Y$5:$Y$1006,0)+COUNTIF(Y$4:$Y54,Y55),"")</f>
        <v>51</v>
      </c>
      <c r="B55">
        <f ca="1">IFERROR(RANK(C55,$C$5:$C$5001, 1) + COUNTIF(C$4:$C54, C55), "")</f>
        <v>51</v>
      </c>
      <c r="C55">
        <f t="shared" ca="1" si="7"/>
        <v>1</v>
      </c>
      <c r="D55" s="1" t="s">
        <v>6796</v>
      </c>
      <c r="E55" t="s">
        <v>364</v>
      </c>
      <c r="F55" t="s">
        <v>365</v>
      </c>
      <c r="G55" t="s">
        <v>135</v>
      </c>
      <c r="H55" t="s">
        <v>135</v>
      </c>
      <c r="I55" t="s">
        <v>136</v>
      </c>
      <c r="J55">
        <v>80303</v>
      </c>
      <c r="K55" t="s">
        <v>366</v>
      </c>
      <c r="L55" t="s">
        <v>367</v>
      </c>
      <c r="M55" t="s">
        <v>368</v>
      </c>
      <c r="N55" t="s">
        <v>369</v>
      </c>
      <c r="O55" s="13">
        <v>285100</v>
      </c>
      <c r="P55" s="10">
        <v>51</v>
      </c>
      <c r="Q55" s="10">
        <f t="shared" ca="1" si="1"/>
        <v>740</v>
      </c>
      <c r="R55" t="str">
        <f t="shared" ca="1" si="2"/>
        <v>Nicholas Engelson</v>
      </c>
      <c r="T55" t="str">
        <f t="shared" ca="1" si="10"/>
        <v>Andres Hickie</v>
      </c>
      <c r="U55" s="10">
        <f t="shared" ca="1" si="3"/>
        <v>641500</v>
      </c>
      <c r="W55" s="10">
        <f t="shared" ca="1" si="4"/>
        <v>0</v>
      </c>
      <c r="X55" s="10">
        <f t="shared" ca="1" si="5"/>
        <v>74500</v>
      </c>
      <c r="Y55" s="10">
        <f t="shared" ca="1" si="6"/>
        <v>74500</v>
      </c>
    </row>
    <row r="56" spans="1:25" x14ac:dyDescent="0.25">
      <c r="A56" s="10">
        <f ca="1">IFERROR(RANK(Y56,$Y$5:$Y$1006,0)+COUNTIF(Y$4:$Y55,Y56),"")</f>
        <v>52</v>
      </c>
      <c r="B56">
        <f ca="1">IFERROR(RANK(C56,$C$5:$C$5001, 1) + COUNTIF(C$4:$C55, C56), "")</f>
        <v>52</v>
      </c>
      <c r="C56">
        <f t="shared" ca="1" si="7"/>
        <v>1</v>
      </c>
      <c r="D56" s="1" t="s">
        <v>6797</v>
      </c>
      <c r="E56" t="s">
        <v>370</v>
      </c>
      <c r="F56" t="s">
        <v>371</v>
      </c>
      <c r="G56" t="s">
        <v>372</v>
      </c>
      <c r="H56" t="s">
        <v>373</v>
      </c>
      <c r="I56" t="s">
        <v>20</v>
      </c>
      <c r="J56">
        <v>33435</v>
      </c>
      <c r="K56" t="s">
        <v>374</v>
      </c>
      <c r="L56" t="s">
        <v>375</v>
      </c>
      <c r="M56" t="s">
        <v>376</v>
      </c>
      <c r="N56" t="s">
        <v>377</v>
      </c>
      <c r="O56" s="13">
        <v>624900</v>
      </c>
      <c r="P56" s="10">
        <v>52</v>
      </c>
      <c r="Q56" s="10">
        <f t="shared" ca="1" si="1"/>
        <v>989</v>
      </c>
      <c r="R56" t="str">
        <f t="shared" ca="1" si="2"/>
        <v>William Sagal</v>
      </c>
      <c r="T56" t="str">
        <f t="shared" ca="1" si="10"/>
        <v>Andrew Fenstermacher</v>
      </c>
      <c r="U56" s="10">
        <f t="shared" ca="1" si="3"/>
        <v>599900</v>
      </c>
      <c r="W56" s="10">
        <f t="shared" ca="1" si="4"/>
        <v>0</v>
      </c>
      <c r="X56" s="10">
        <f t="shared" ca="1" si="5"/>
        <v>74400</v>
      </c>
      <c r="Y56" s="10">
        <f t="shared" ca="1" si="6"/>
        <v>74400</v>
      </c>
    </row>
    <row r="57" spans="1:25" x14ac:dyDescent="0.25">
      <c r="A57" s="10">
        <f ca="1">IFERROR(RANK(Y57,$Y$5:$Y$1006,0)+COUNTIF(Y$4:$Y56,Y57),"")</f>
        <v>53</v>
      </c>
      <c r="B57">
        <f ca="1">IFERROR(RANK(C57,$C$5:$C$5001, 1) + COUNTIF(C$4:$C56, C57), "")</f>
        <v>53</v>
      </c>
      <c r="C57">
        <f t="shared" ca="1" si="7"/>
        <v>1</v>
      </c>
      <c r="D57" s="1" t="s">
        <v>6798</v>
      </c>
      <c r="E57" t="s">
        <v>378</v>
      </c>
      <c r="F57" t="s">
        <v>379</v>
      </c>
      <c r="G57" t="s">
        <v>380</v>
      </c>
      <c r="H57" t="s">
        <v>380</v>
      </c>
      <c r="I57" t="s">
        <v>252</v>
      </c>
      <c r="J57">
        <v>19146</v>
      </c>
      <c r="K57" t="s">
        <v>381</v>
      </c>
      <c r="L57" t="s">
        <v>382</v>
      </c>
      <c r="M57" t="s">
        <v>383</v>
      </c>
      <c r="N57" t="s">
        <v>384</v>
      </c>
      <c r="O57" s="13">
        <v>263000</v>
      </c>
      <c r="P57" s="10">
        <v>53</v>
      </c>
      <c r="Q57" s="10">
        <f t="shared" ca="1" si="1"/>
        <v>18</v>
      </c>
      <c r="R57" t="str">
        <f t="shared" ca="1" si="2"/>
        <v>Alecia Krance</v>
      </c>
      <c r="T57" t="str">
        <f t="shared" ca="1" si="10"/>
        <v>Angelica Berkenbile</v>
      </c>
      <c r="U57" s="10">
        <f t="shared" ca="1" si="3"/>
        <v>32300</v>
      </c>
      <c r="W57" s="10">
        <f t="shared" ca="1" si="4"/>
        <v>0</v>
      </c>
      <c r="X57" s="10">
        <f t="shared" ca="1" si="5"/>
        <v>74300</v>
      </c>
      <c r="Y57" s="10">
        <f t="shared" ca="1" si="6"/>
        <v>74300</v>
      </c>
    </row>
    <row r="58" spans="1:25" x14ac:dyDescent="0.25">
      <c r="A58" s="10">
        <f ca="1">IFERROR(RANK(Y58,$Y$5:$Y$1006,0)+COUNTIF(Y$4:$Y57,Y58),"")</f>
        <v>54</v>
      </c>
      <c r="B58">
        <f ca="1">IFERROR(RANK(C58,$C$5:$C$5001, 1) + COUNTIF(C$4:$C57, C58), "")</f>
        <v>54</v>
      </c>
      <c r="C58">
        <f t="shared" ca="1" si="7"/>
        <v>1</v>
      </c>
      <c r="D58" s="1" t="s">
        <v>6799</v>
      </c>
      <c r="E58" t="s">
        <v>385</v>
      </c>
      <c r="F58" t="s">
        <v>386</v>
      </c>
      <c r="G58" t="s">
        <v>387</v>
      </c>
      <c r="H58" t="s">
        <v>300</v>
      </c>
      <c r="I58" t="s">
        <v>170</v>
      </c>
      <c r="J58">
        <v>7866</v>
      </c>
      <c r="K58" t="s">
        <v>388</v>
      </c>
      <c r="L58" t="s">
        <v>389</v>
      </c>
      <c r="M58" t="s">
        <v>390</v>
      </c>
      <c r="N58" t="s">
        <v>391</v>
      </c>
      <c r="O58" s="13">
        <v>324700</v>
      </c>
      <c r="P58" s="10">
        <v>54</v>
      </c>
      <c r="Q58" s="10">
        <f t="shared" ca="1" si="1"/>
        <v>463</v>
      </c>
      <c r="R58" t="str">
        <f t="shared" ca="1" si="2"/>
        <v>Jackie Fabel</v>
      </c>
      <c r="T58" t="str">
        <f t="shared" ca="1" si="10"/>
        <v>Angeline Reifsteck</v>
      </c>
      <c r="U58" s="10">
        <f t="shared" ca="1" si="3"/>
        <v>27500</v>
      </c>
      <c r="W58" s="10">
        <f t="shared" ca="1" si="4"/>
        <v>0</v>
      </c>
      <c r="X58" s="10">
        <f t="shared" ca="1" si="5"/>
        <v>74200</v>
      </c>
      <c r="Y58" s="10">
        <f t="shared" ca="1" si="6"/>
        <v>74200</v>
      </c>
    </row>
    <row r="59" spans="1:25" x14ac:dyDescent="0.25">
      <c r="A59" s="10">
        <f ca="1">IFERROR(RANK(Y59,$Y$5:$Y$1006,0)+COUNTIF(Y$4:$Y58,Y59),"")</f>
        <v>55</v>
      </c>
      <c r="B59">
        <f ca="1">IFERROR(RANK(C59,$C$5:$C$5001, 1) + COUNTIF(C$4:$C58, C59), "")</f>
        <v>55</v>
      </c>
      <c r="C59">
        <f t="shared" ca="1" si="7"/>
        <v>1</v>
      </c>
      <c r="D59" s="1" t="s">
        <v>6800</v>
      </c>
      <c r="E59" t="s">
        <v>392</v>
      </c>
      <c r="F59" t="s">
        <v>393</v>
      </c>
      <c r="G59" t="s">
        <v>394</v>
      </c>
      <c r="H59" t="s">
        <v>106</v>
      </c>
      <c r="I59" t="s">
        <v>20</v>
      </c>
      <c r="J59">
        <v>33014</v>
      </c>
      <c r="K59" t="s">
        <v>395</v>
      </c>
      <c r="L59" t="s">
        <v>396</v>
      </c>
      <c r="M59" t="s">
        <v>397</v>
      </c>
      <c r="N59" t="s">
        <v>398</v>
      </c>
      <c r="O59" s="13">
        <v>993300</v>
      </c>
      <c r="P59" s="10">
        <v>55</v>
      </c>
      <c r="Q59" s="10">
        <f t="shared" ca="1" si="1"/>
        <v>820</v>
      </c>
      <c r="R59" t="str">
        <f t="shared" ca="1" si="2"/>
        <v>Rhett Malena</v>
      </c>
      <c r="T59" t="str">
        <f t="shared" ca="1" si="10"/>
        <v>Angelo Somogyi</v>
      </c>
      <c r="U59" s="10">
        <f t="shared" ca="1" si="3"/>
        <v>961000</v>
      </c>
      <c r="W59" s="10">
        <f t="shared" ca="1" si="4"/>
        <v>0</v>
      </c>
      <c r="X59" s="10">
        <f t="shared" ca="1" si="5"/>
        <v>74100</v>
      </c>
      <c r="Y59" s="10">
        <f t="shared" ca="1" si="6"/>
        <v>74100</v>
      </c>
    </row>
    <row r="60" spans="1:25" x14ac:dyDescent="0.25">
      <c r="A60" s="10">
        <f ca="1">IFERROR(RANK(Y60,$Y$5:$Y$1006,0)+COUNTIF(Y$4:$Y59,Y60),"")</f>
        <v>56</v>
      </c>
      <c r="B60">
        <f ca="1">IFERROR(RANK(C60,$C$5:$C$5001, 1) + COUNTIF(C$4:$C59, C60), "")</f>
        <v>56</v>
      </c>
      <c r="C60">
        <f t="shared" ca="1" si="7"/>
        <v>1</v>
      </c>
      <c r="D60" s="1" t="s">
        <v>6801</v>
      </c>
      <c r="E60" t="s">
        <v>399</v>
      </c>
      <c r="F60" t="s">
        <v>319</v>
      </c>
      <c r="G60" t="s">
        <v>320</v>
      </c>
      <c r="H60" t="s">
        <v>275</v>
      </c>
      <c r="I60" t="s">
        <v>170</v>
      </c>
      <c r="J60">
        <v>8837</v>
      </c>
      <c r="K60" t="s">
        <v>400</v>
      </c>
      <c r="L60" t="s">
        <v>401</v>
      </c>
      <c r="M60" t="s">
        <v>402</v>
      </c>
      <c r="N60" t="s">
        <v>403</v>
      </c>
      <c r="O60" s="13">
        <v>366500</v>
      </c>
      <c r="P60" s="10">
        <v>56</v>
      </c>
      <c r="Q60" s="10">
        <f t="shared" ca="1" si="1"/>
        <v>505</v>
      </c>
      <c r="R60" t="str">
        <f t="shared" ca="1" si="2"/>
        <v>Jody Huckfeldt</v>
      </c>
      <c r="T60" t="str">
        <f t="shared" ca="1" si="10"/>
        <v>Anita Lederer</v>
      </c>
      <c r="U60" s="10">
        <f t="shared" ca="1" si="3"/>
        <v>523000</v>
      </c>
      <c r="W60" s="10">
        <f t="shared" ca="1" si="4"/>
        <v>0</v>
      </c>
      <c r="X60" s="10">
        <f t="shared" ca="1" si="5"/>
        <v>74000</v>
      </c>
      <c r="Y60" s="10">
        <f t="shared" ca="1" si="6"/>
        <v>74000</v>
      </c>
    </row>
    <row r="61" spans="1:25" x14ac:dyDescent="0.25">
      <c r="A61" s="10">
        <f ca="1">IFERROR(RANK(Y61,$Y$5:$Y$1006,0)+COUNTIF(Y$4:$Y60,Y61),"")</f>
        <v>57</v>
      </c>
      <c r="B61">
        <f ca="1">IFERROR(RANK(C61,$C$5:$C$5001, 1) + COUNTIF(C$4:$C60, C61), "")</f>
        <v>57</v>
      </c>
      <c r="C61">
        <f t="shared" ca="1" si="7"/>
        <v>1</v>
      </c>
      <c r="D61" s="1" t="s">
        <v>6802</v>
      </c>
      <c r="E61" t="s">
        <v>404</v>
      </c>
      <c r="F61" t="s">
        <v>405</v>
      </c>
      <c r="G61" t="s">
        <v>406</v>
      </c>
      <c r="H61" t="s">
        <v>178</v>
      </c>
      <c r="I61" t="s">
        <v>12</v>
      </c>
      <c r="J61">
        <v>91203</v>
      </c>
      <c r="K61" t="s">
        <v>407</v>
      </c>
      <c r="L61" t="s">
        <v>408</v>
      </c>
      <c r="M61" t="s">
        <v>409</v>
      </c>
      <c r="N61" t="s">
        <v>410</v>
      </c>
      <c r="O61" s="13">
        <v>256200</v>
      </c>
      <c r="P61" s="10">
        <v>57</v>
      </c>
      <c r="Q61" s="10">
        <f t="shared" ca="1" si="1"/>
        <v>964</v>
      </c>
      <c r="R61" t="str">
        <f t="shared" ca="1" si="2"/>
        <v>Victor Magel</v>
      </c>
      <c r="T61" t="str">
        <f t="shared" ca="1" si="10"/>
        <v>Ann Nocum</v>
      </c>
      <c r="U61" s="10">
        <f t="shared" ca="1" si="3"/>
        <v>339500</v>
      </c>
      <c r="W61" s="10">
        <f t="shared" ca="1" si="4"/>
        <v>0</v>
      </c>
      <c r="X61" s="10">
        <f t="shared" ca="1" si="5"/>
        <v>73900</v>
      </c>
      <c r="Y61" s="10">
        <f t="shared" ca="1" si="6"/>
        <v>73900</v>
      </c>
    </row>
    <row r="62" spans="1:25" x14ac:dyDescent="0.25">
      <c r="A62" s="10">
        <f ca="1">IFERROR(RANK(Y62,$Y$5:$Y$1006,0)+COUNTIF(Y$4:$Y61,Y62),"")</f>
        <v>58</v>
      </c>
      <c r="B62">
        <f ca="1">IFERROR(RANK(C62,$C$5:$C$5001, 1) + COUNTIF(C$4:$C61, C62), "")</f>
        <v>58</v>
      </c>
      <c r="C62">
        <f t="shared" ca="1" si="7"/>
        <v>1</v>
      </c>
      <c r="D62" s="1" t="s">
        <v>6803</v>
      </c>
      <c r="E62" t="s">
        <v>411</v>
      </c>
      <c r="F62" t="s">
        <v>412</v>
      </c>
      <c r="G62" t="s">
        <v>413</v>
      </c>
      <c r="H62" t="s">
        <v>414</v>
      </c>
      <c r="I62" t="s">
        <v>12</v>
      </c>
      <c r="J62">
        <v>94587</v>
      </c>
      <c r="K62" t="s">
        <v>415</v>
      </c>
      <c r="L62" t="s">
        <v>416</v>
      </c>
      <c r="M62" t="s">
        <v>417</v>
      </c>
      <c r="N62" t="s">
        <v>418</v>
      </c>
      <c r="O62" s="13">
        <v>903300</v>
      </c>
      <c r="P62" s="10">
        <v>58</v>
      </c>
      <c r="Q62" s="10">
        <f t="shared" ca="1" si="1"/>
        <v>458</v>
      </c>
      <c r="R62" t="str">
        <f t="shared" ca="1" si="2"/>
        <v>Ivan Cimaglia</v>
      </c>
      <c r="T62" t="str">
        <f t="shared" ca="1" si="10"/>
        <v>Ann Senff</v>
      </c>
      <c r="U62" s="10">
        <f t="shared" ca="1" si="3"/>
        <v>541300</v>
      </c>
      <c r="W62" s="10">
        <f t="shared" ca="1" si="4"/>
        <v>0</v>
      </c>
      <c r="X62" s="10">
        <f t="shared" ca="1" si="5"/>
        <v>73800</v>
      </c>
      <c r="Y62" s="10">
        <f t="shared" ca="1" si="6"/>
        <v>73800</v>
      </c>
    </row>
    <row r="63" spans="1:25" x14ac:dyDescent="0.25">
      <c r="A63" s="10">
        <f ca="1">IFERROR(RANK(Y63,$Y$5:$Y$1006,0)+COUNTIF(Y$4:$Y62,Y63),"")</f>
        <v>59</v>
      </c>
      <c r="B63">
        <f ca="1">IFERROR(RANK(C63,$C$5:$C$5001, 1) + COUNTIF(C$4:$C62, C63), "")</f>
        <v>59</v>
      </c>
      <c r="C63">
        <f t="shared" ca="1" si="7"/>
        <v>1</v>
      </c>
      <c r="D63" s="1" t="s">
        <v>6804</v>
      </c>
      <c r="E63" t="s">
        <v>419</v>
      </c>
      <c r="F63" t="s">
        <v>420</v>
      </c>
      <c r="G63" t="s">
        <v>421</v>
      </c>
      <c r="H63" t="s">
        <v>421</v>
      </c>
      <c r="I63" t="s">
        <v>422</v>
      </c>
      <c r="J63">
        <v>53204</v>
      </c>
      <c r="K63" t="s">
        <v>423</v>
      </c>
      <c r="L63" t="s">
        <v>424</v>
      </c>
      <c r="M63" t="s">
        <v>425</v>
      </c>
      <c r="N63" t="s">
        <v>426</v>
      </c>
      <c r="O63" s="13">
        <v>956400</v>
      </c>
      <c r="P63" s="10">
        <v>59</v>
      </c>
      <c r="Q63" s="10">
        <f t="shared" ca="1" si="1"/>
        <v>595</v>
      </c>
      <c r="R63" t="str">
        <f t="shared" ca="1" si="2"/>
        <v>Leo Mooberry</v>
      </c>
      <c r="T63" t="str">
        <f t="shared" ca="1" si="10"/>
        <v>Annetta Rugga</v>
      </c>
      <c r="U63" s="10">
        <f t="shared" ca="1" si="3"/>
        <v>453700</v>
      </c>
      <c r="W63" s="10">
        <f t="shared" ca="1" si="4"/>
        <v>0</v>
      </c>
      <c r="X63" s="10">
        <f t="shared" ca="1" si="5"/>
        <v>73700</v>
      </c>
      <c r="Y63" s="10">
        <f t="shared" ca="1" si="6"/>
        <v>73700</v>
      </c>
    </row>
    <row r="64" spans="1:25" x14ac:dyDescent="0.25">
      <c r="A64" s="10">
        <f ca="1">IFERROR(RANK(Y64,$Y$5:$Y$1006,0)+COUNTIF(Y$4:$Y63,Y64),"")</f>
        <v>60</v>
      </c>
      <c r="B64">
        <f ca="1">IFERROR(RANK(C64,$C$5:$C$5001, 1) + COUNTIF(C$4:$C63, C64), "")</f>
        <v>60</v>
      </c>
      <c r="C64">
        <f t="shared" ca="1" si="7"/>
        <v>1</v>
      </c>
      <c r="D64" s="1" t="s">
        <v>6805</v>
      </c>
      <c r="E64" t="s">
        <v>427</v>
      </c>
      <c r="F64" t="s">
        <v>428</v>
      </c>
      <c r="G64" t="s">
        <v>327</v>
      </c>
      <c r="H64" t="s">
        <v>327</v>
      </c>
      <c r="I64" t="s">
        <v>90</v>
      </c>
      <c r="J64">
        <v>79935</v>
      </c>
      <c r="K64" t="s">
        <v>429</v>
      </c>
      <c r="L64" t="s">
        <v>430</v>
      </c>
      <c r="M64" t="s">
        <v>431</v>
      </c>
      <c r="N64" t="s">
        <v>432</v>
      </c>
      <c r="O64" s="13">
        <v>261700</v>
      </c>
      <c r="P64" s="10">
        <v>60</v>
      </c>
      <c r="Q64" s="10">
        <f t="shared" ca="1" si="1"/>
        <v>931</v>
      </c>
      <c r="R64" t="str">
        <f t="shared" ca="1" si="2"/>
        <v>Theron Bruton</v>
      </c>
      <c r="T64" t="str">
        <f t="shared" ca="1" si="10"/>
        <v>Annetta Whitt</v>
      </c>
      <c r="U64" s="10">
        <f t="shared" ca="1" si="3"/>
        <v>837300</v>
      </c>
      <c r="W64" s="10">
        <f t="shared" ca="1" si="4"/>
        <v>0</v>
      </c>
      <c r="X64" s="10">
        <f t="shared" ca="1" si="5"/>
        <v>73600</v>
      </c>
      <c r="Y64" s="10">
        <f t="shared" ca="1" si="6"/>
        <v>73600</v>
      </c>
    </row>
    <row r="65" spans="1:25" x14ac:dyDescent="0.25">
      <c r="A65" s="10">
        <f ca="1">IFERROR(RANK(Y65,$Y$5:$Y$1006,0)+COUNTIF(Y$4:$Y64,Y65),"")</f>
        <v>61</v>
      </c>
      <c r="B65">
        <f ca="1">IFERROR(RANK(C65,$C$5:$C$5001, 1) + COUNTIF(C$4:$C64, C65), "")</f>
        <v>61</v>
      </c>
      <c r="C65">
        <f t="shared" ca="1" si="7"/>
        <v>1</v>
      </c>
      <c r="D65" s="1" t="s">
        <v>6806</v>
      </c>
      <c r="E65" t="s">
        <v>433</v>
      </c>
      <c r="F65" t="s">
        <v>434</v>
      </c>
      <c r="G65" t="s">
        <v>435</v>
      </c>
      <c r="H65" t="s">
        <v>435</v>
      </c>
      <c r="I65" t="s">
        <v>436</v>
      </c>
      <c r="J65">
        <v>2904</v>
      </c>
      <c r="K65" t="s">
        <v>437</v>
      </c>
      <c r="L65" t="s">
        <v>438</v>
      </c>
      <c r="M65" t="s">
        <v>439</v>
      </c>
      <c r="N65" t="s">
        <v>440</v>
      </c>
      <c r="O65" s="13">
        <v>718700</v>
      </c>
      <c r="P65" s="10">
        <v>61</v>
      </c>
      <c r="Q65" s="10">
        <f t="shared" ca="1" si="1"/>
        <v>606</v>
      </c>
      <c r="R65" t="str">
        <f t="shared" ca="1" si="2"/>
        <v>Leslie Gestether</v>
      </c>
      <c r="T65" t="str">
        <f t="shared" ca="1" si="10"/>
        <v>Annette Gautier</v>
      </c>
      <c r="U65" s="10">
        <f t="shared" ca="1" si="3"/>
        <v>429600</v>
      </c>
      <c r="W65" s="10">
        <f t="shared" ca="1" si="4"/>
        <v>0</v>
      </c>
      <c r="X65" s="10">
        <f t="shared" ca="1" si="5"/>
        <v>73500</v>
      </c>
      <c r="Y65" s="10">
        <f t="shared" ca="1" si="6"/>
        <v>73500</v>
      </c>
    </row>
    <row r="66" spans="1:25" x14ac:dyDescent="0.25">
      <c r="A66" s="10">
        <f ca="1">IFERROR(RANK(Y66,$Y$5:$Y$1006,0)+COUNTIF(Y$4:$Y65,Y66),"")</f>
        <v>62</v>
      </c>
      <c r="B66">
        <f ca="1">IFERROR(RANK(C66,$C$5:$C$5001, 1) + COUNTIF(C$4:$C65, C66), "")</f>
        <v>62</v>
      </c>
      <c r="C66">
        <f t="shared" ca="1" si="7"/>
        <v>1</v>
      </c>
      <c r="D66" s="1" t="s">
        <v>6807</v>
      </c>
      <c r="E66" t="s">
        <v>441</v>
      </c>
      <c r="F66" t="s">
        <v>442</v>
      </c>
      <c r="G66" t="s">
        <v>443</v>
      </c>
      <c r="H66" t="s">
        <v>444</v>
      </c>
      <c r="I66" t="s">
        <v>170</v>
      </c>
      <c r="J66">
        <v>7728</v>
      </c>
      <c r="K66" t="s">
        <v>445</v>
      </c>
      <c r="L66" t="s">
        <v>446</v>
      </c>
      <c r="M66" t="s">
        <v>447</v>
      </c>
      <c r="N66" t="s">
        <v>448</v>
      </c>
      <c r="O66" s="13">
        <v>203400</v>
      </c>
      <c r="P66" s="10">
        <v>62</v>
      </c>
      <c r="Q66" s="10">
        <f t="shared" ca="1" si="1"/>
        <v>621</v>
      </c>
      <c r="R66" t="str">
        <f t="shared" ca="1" si="2"/>
        <v>Liza Soller</v>
      </c>
      <c r="T66" t="str">
        <f t="shared" ca="1" si="10"/>
        <v>Annie Kamrath</v>
      </c>
      <c r="U66" s="10">
        <f t="shared" ca="1" si="3"/>
        <v>474800</v>
      </c>
      <c r="W66" s="10">
        <f t="shared" ca="1" si="4"/>
        <v>0</v>
      </c>
      <c r="X66" s="10">
        <f t="shared" ca="1" si="5"/>
        <v>73400</v>
      </c>
      <c r="Y66" s="10">
        <f t="shared" ca="1" si="6"/>
        <v>73400</v>
      </c>
    </row>
    <row r="67" spans="1:25" x14ac:dyDescent="0.25">
      <c r="A67" s="10">
        <f ca="1">IFERROR(RANK(Y67,$Y$5:$Y$1006,0)+COUNTIF(Y$4:$Y66,Y67),"")</f>
        <v>63</v>
      </c>
      <c r="B67">
        <f ca="1">IFERROR(RANK(C67,$C$5:$C$5001, 1) + COUNTIF(C$4:$C66, C67), "")</f>
        <v>63</v>
      </c>
      <c r="C67">
        <f t="shared" ca="1" si="7"/>
        <v>1</v>
      </c>
      <c r="D67" s="1" t="s">
        <v>6808</v>
      </c>
      <c r="E67" t="s">
        <v>449</v>
      </c>
      <c r="F67" t="s">
        <v>167</v>
      </c>
      <c r="G67" t="s">
        <v>168</v>
      </c>
      <c r="H67" t="s">
        <v>169</v>
      </c>
      <c r="I67" t="s">
        <v>170</v>
      </c>
      <c r="J67">
        <v>7438</v>
      </c>
      <c r="K67" t="s">
        <v>450</v>
      </c>
      <c r="L67" t="s">
        <v>451</v>
      </c>
      <c r="M67" t="s">
        <v>452</v>
      </c>
      <c r="N67" t="s">
        <v>453</v>
      </c>
      <c r="O67" s="13">
        <v>441500</v>
      </c>
      <c r="P67" s="10">
        <v>63</v>
      </c>
      <c r="Q67" s="10">
        <f t="shared" ca="1" si="1"/>
        <v>65</v>
      </c>
      <c r="R67" t="str">
        <f t="shared" ca="1" si="2"/>
        <v>Antione Hameister</v>
      </c>
      <c r="T67" t="str">
        <f t="shared" ca="1" si="10"/>
        <v>Anthony Carnovale</v>
      </c>
      <c r="U67" s="10">
        <f t="shared" ca="1" si="3"/>
        <v>419900</v>
      </c>
      <c r="W67" s="10">
        <f t="shared" ca="1" si="4"/>
        <v>0</v>
      </c>
      <c r="X67" s="10">
        <f t="shared" ca="1" si="5"/>
        <v>73300</v>
      </c>
      <c r="Y67" s="10">
        <f t="shared" ca="1" si="6"/>
        <v>73300</v>
      </c>
    </row>
    <row r="68" spans="1:25" x14ac:dyDescent="0.25">
      <c r="A68" s="10">
        <f ca="1">IFERROR(RANK(Y68,$Y$5:$Y$1006,0)+COUNTIF(Y$4:$Y67,Y68),"")</f>
        <v>64</v>
      </c>
      <c r="B68">
        <f ca="1">IFERROR(RANK(C68,$C$5:$C$5001, 1) + COUNTIF(C$4:$C67, C68), "")</f>
        <v>64</v>
      </c>
      <c r="C68">
        <f t="shared" ca="1" si="7"/>
        <v>1</v>
      </c>
      <c r="D68" s="1" t="s">
        <v>6809</v>
      </c>
      <c r="E68" t="s">
        <v>454</v>
      </c>
      <c r="F68" t="s">
        <v>455</v>
      </c>
      <c r="G68" t="s">
        <v>456</v>
      </c>
      <c r="H68" t="s">
        <v>457</v>
      </c>
      <c r="I68" t="s">
        <v>458</v>
      </c>
      <c r="J68">
        <v>60451</v>
      </c>
      <c r="K68" t="s">
        <v>459</v>
      </c>
      <c r="L68" t="s">
        <v>460</v>
      </c>
      <c r="M68" t="s">
        <v>461</v>
      </c>
      <c r="N68" t="s">
        <v>462</v>
      </c>
      <c r="O68" s="13">
        <v>763500</v>
      </c>
      <c r="P68" s="10">
        <v>64</v>
      </c>
      <c r="Q68" s="10">
        <f t="shared" ca="1" si="1"/>
        <v>963</v>
      </c>
      <c r="R68" t="str">
        <f t="shared" ca="1" si="2"/>
        <v>Vern Edmundson</v>
      </c>
      <c r="T68" t="str">
        <f t="shared" ca="1" si="10"/>
        <v>Anthony Tarricone</v>
      </c>
      <c r="U68" s="10">
        <f t="shared" ca="1" si="3"/>
        <v>237500</v>
      </c>
      <c r="W68" s="10">
        <f t="shared" ca="1" si="4"/>
        <v>0</v>
      </c>
      <c r="X68" s="10">
        <f t="shared" ca="1" si="5"/>
        <v>73200</v>
      </c>
      <c r="Y68" s="10">
        <f t="shared" ca="1" si="6"/>
        <v>73200</v>
      </c>
    </row>
    <row r="69" spans="1:25" x14ac:dyDescent="0.25">
      <c r="A69" s="10">
        <f ca="1">IFERROR(RANK(Y69,$Y$5:$Y$1006,0)+COUNTIF(Y$4:$Y68,Y69),"")</f>
        <v>65</v>
      </c>
      <c r="B69">
        <f ca="1">IFERROR(RANK(C69,$C$5:$C$5001, 1) + COUNTIF(C$4:$C68, C69), "")</f>
        <v>65</v>
      </c>
      <c r="C69">
        <f t="shared" ca="1" si="7"/>
        <v>1</v>
      </c>
      <c r="D69" s="1" t="s">
        <v>6810</v>
      </c>
      <c r="E69" t="s">
        <v>463</v>
      </c>
      <c r="F69" t="s">
        <v>464</v>
      </c>
      <c r="G69" t="s">
        <v>465</v>
      </c>
      <c r="H69" t="s">
        <v>466</v>
      </c>
      <c r="I69" t="s">
        <v>229</v>
      </c>
      <c r="J69">
        <v>10550</v>
      </c>
      <c r="K69" t="s">
        <v>467</v>
      </c>
      <c r="L69" t="s">
        <v>468</v>
      </c>
      <c r="M69" t="s">
        <v>469</v>
      </c>
      <c r="N69" t="s">
        <v>470</v>
      </c>
      <c r="O69" s="13">
        <v>944100</v>
      </c>
      <c r="P69" s="10">
        <v>65</v>
      </c>
      <c r="Q69" s="10">
        <f t="shared" ca="1" si="1"/>
        <v>935</v>
      </c>
      <c r="R69" t="str">
        <f t="shared" ca="1" si="2"/>
        <v>Toby Blazina</v>
      </c>
      <c r="T69" t="str">
        <f t="shared" ca="1" si="10"/>
        <v>Antione Hameister</v>
      </c>
      <c r="U69" s="10">
        <f t="shared" ca="1" si="3"/>
        <v>441500</v>
      </c>
      <c r="W69" s="10">
        <f t="shared" ca="1" si="4"/>
        <v>0</v>
      </c>
      <c r="X69" s="10">
        <f t="shared" ca="1" si="5"/>
        <v>73100</v>
      </c>
      <c r="Y69" s="10">
        <f t="shared" ca="1" si="6"/>
        <v>73100</v>
      </c>
    </row>
    <row r="70" spans="1:25" x14ac:dyDescent="0.25">
      <c r="A70" s="10">
        <f ca="1">IFERROR(RANK(Y70,$Y$5:$Y$1006,0)+COUNTIF(Y$4:$Y69,Y70),"")</f>
        <v>66</v>
      </c>
      <c r="B70">
        <f ca="1">IFERROR(RANK(C70,$C$5:$C$5001, 1) + COUNTIF(C$4:$C69, C70), "")</f>
        <v>66</v>
      </c>
      <c r="C70">
        <f t="shared" ref="C70:C133" ca="1" si="11">IFERROR(SEARCH($C$2,T70,1),"")</f>
        <v>1</v>
      </c>
      <c r="D70" s="1" t="s">
        <v>6811</v>
      </c>
      <c r="E70" t="s">
        <v>471</v>
      </c>
      <c r="F70" t="s">
        <v>472</v>
      </c>
      <c r="G70" t="s">
        <v>11</v>
      </c>
      <c r="H70" t="s">
        <v>11</v>
      </c>
      <c r="I70" t="s">
        <v>12</v>
      </c>
      <c r="J70">
        <v>92111</v>
      </c>
      <c r="K70" t="s">
        <v>473</v>
      </c>
      <c r="L70" t="s">
        <v>474</v>
      </c>
      <c r="M70" t="s">
        <v>475</v>
      </c>
      <c r="N70" t="s">
        <v>476</v>
      </c>
      <c r="O70" s="13">
        <v>343800</v>
      </c>
      <c r="P70" s="10">
        <v>66</v>
      </c>
      <c r="Q70" s="10">
        <f t="shared" ref="Q70:Q133" ca="1" si="12">COUNTIF($R$5:$R$1005,"&lt;"&amp;R70)+1</f>
        <v>238</v>
      </c>
      <c r="R70" t="str">
        <f t="shared" ref="R70:R133" ca="1" si="13">INDIRECT($B$2&amp;ROW())</f>
        <v>Dalton Calix</v>
      </c>
      <c r="T70" t="str">
        <f t="shared" ca="1" si="10"/>
        <v>Antionette Andree</v>
      </c>
      <c r="U70" s="10">
        <f t="shared" ref="U70:U133" ca="1" si="14">IFERROR(VLOOKUP(T70,INDIRECT($B$2&amp;5&amp;":"&amp;ADDRESS(3000, COLUMN($O$3))), COLUMN($O$3)-COLUMN(INDIRECT($B$2&amp;5))+1, FALSE),0)</f>
        <v>398100</v>
      </c>
      <c r="W70" s="10">
        <f t="shared" ref="W70:W133" ca="1" si="15">IFERROR(RANK(U70,$U$5:$U$1006,1)*$W$3,"")</f>
        <v>0</v>
      </c>
      <c r="X70" s="10">
        <f t="shared" ref="X70:X133" ca="1" si="16">IFERROR(RANK(B70,$B$5:$B$1006,0)*$X$3,"")</f>
        <v>73000</v>
      </c>
      <c r="Y70" s="10">
        <f t="shared" ref="Y70:Y133" ca="1" si="17">IFERROR(W70+X70,"")</f>
        <v>73000</v>
      </c>
    </row>
    <row r="71" spans="1:25" x14ac:dyDescent="0.25">
      <c r="A71" s="10">
        <f ca="1">IFERROR(RANK(Y71,$Y$5:$Y$1006,0)+COUNTIF(Y$4:$Y70,Y71),"")</f>
        <v>67</v>
      </c>
      <c r="B71">
        <f ca="1">IFERROR(RANK(C71,$C$5:$C$5001, 1) + COUNTIF(C$4:$C70, C71), "")</f>
        <v>67</v>
      </c>
      <c r="C71">
        <f t="shared" ca="1" si="11"/>
        <v>1</v>
      </c>
      <c r="D71" s="1" t="s">
        <v>6812</v>
      </c>
      <c r="E71" t="s">
        <v>477</v>
      </c>
      <c r="F71" t="s">
        <v>478</v>
      </c>
      <c r="G71" t="s">
        <v>227</v>
      </c>
      <c r="H71" t="s">
        <v>228</v>
      </c>
      <c r="I71" t="s">
        <v>229</v>
      </c>
      <c r="J71">
        <v>11237</v>
      </c>
      <c r="K71" t="s">
        <v>479</v>
      </c>
      <c r="L71" t="s">
        <v>480</v>
      </c>
      <c r="M71" t="s">
        <v>481</v>
      </c>
      <c r="N71" t="s">
        <v>482</v>
      </c>
      <c r="O71" s="13">
        <v>352700</v>
      </c>
      <c r="P71" s="10">
        <v>67</v>
      </c>
      <c r="Q71" s="10">
        <f t="shared" ca="1" si="12"/>
        <v>608</v>
      </c>
      <c r="R71" t="str">
        <f t="shared" ca="1" si="13"/>
        <v>Leslie Yoke</v>
      </c>
      <c r="T71" t="str">
        <f t="shared" ca="1" si="10"/>
        <v>Antionette Belts</v>
      </c>
      <c r="U71" s="10">
        <f t="shared" ca="1" si="14"/>
        <v>445300</v>
      </c>
      <c r="W71" s="10">
        <f t="shared" ca="1" si="15"/>
        <v>0</v>
      </c>
      <c r="X71" s="10">
        <f t="shared" ca="1" si="16"/>
        <v>72900</v>
      </c>
      <c r="Y71" s="10">
        <f t="shared" ca="1" si="17"/>
        <v>72900</v>
      </c>
    </row>
    <row r="72" spans="1:25" x14ac:dyDescent="0.25">
      <c r="A72" s="10">
        <f ca="1">IFERROR(RANK(Y72,$Y$5:$Y$1006,0)+COUNTIF(Y$4:$Y71,Y72),"")</f>
        <v>68</v>
      </c>
      <c r="B72">
        <f ca="1">IFERROR(RANK(C72,$C$5:$C$5001, 1) + COUNTIF(C$4:$C71, C72), "")</f>
        <v>68</v>
      </c>
      <c r="C72">
        <f t="shared" ca="1" si="11"/>
        <v>1</v>
      </c>
      <c r="D72" s="1" t="s">
        <v>6813</v>
      </c>
      <c r="E72" t="s">
        <v>483</v>
      </c>
      <c r="F72" t="s">
        <v>484</v>
      </c>
      <c r="G72" t="s">
        <v>485</v>
      </c>
      <c r="H72" t="s">
        <v>144</v>
      </c>
      <c r="I72" t="s">
        <v>252</v>
      </c>
      <c r="J72">
        <v>19040</v>
      </c>
      <c r="K72" t="s">
        <v>486</v>
      </c>
      <c r="L72" t="s">
        <v>487</v>
      </c>
      <c r="M72" t="s">
        <v>488</v>
      </c>
      <c r="N72" t="s">
        <v>489</v>
      </c>
      <c r="O72" s="13">
        <v>886400</v>
      </c>
      <c r="P72" s="10">
        <v>68</v>
      </c>
      <c r="Q72" s="10">
        <f t="shared" ca="1" si="12"/>
        <v>495</v>
      </c>
      <c r="R72" t="str">
        <f t="shared" ca="1" si="13"/>
        <v>Jerome Mcclaughry</v>
      </c>
      <c r="T72" t="str">
        <f t="shared" ca="1" si="10"/>
        <v>Antionette Shoobridge</v>
      </c>
      <c r="U72" s="10">
        <f t="shared" ca="1" si="14"/>
        <v>282100</v>
      </c>
      <c r="W72" s="10">
        <f t="shared" ca="1" si="15"/>
        <v>0</v>
      </c>
      <c r="X72" s="10">
        <f t="shared" ca="1" si="16"/>
        <v>72800</v>
      </c>
      <c r="Y72" s="10">
        <f t="shared" ca="1" si="17"/>
        <v>72800</v>
      </c>
    </row>
    <row r="73" spans="1:25" x14ac:dyDescent="0.25">
      <c r="A73" s="10">
        <f ca="1">IFERROR(RANK(Y73,$Y$5:$Y$1006,0)+COUNTIF(Y$4:$Y72,Y73),"")</f>
        <v>69</v>
      </c>
      <c r="B73">
        <f ca="1">IFERROR(RANK(C73,$C$5:$C$5001, 1) + COUNTIF(C$4:$C72, C73), "")</f>
        <v>69</v>
      </c>
      <c r="C73">
        <f t="shared" ca="1" si="11"/>
        <v>1</v>
      </c>
      <c r="D73" s="1" t="s">
        <v>6814</v>
      </c>
      <c r="E73" t="s">
        <v>490</v>
      </c>
      <c r="F73" t="s">
        <v>491</v>
      </c>
      <c r="G73" t="s">
        <v>492</v>
      </c>
      <c r="H73" t="s">
        <v>275</v>
      </c>
      <c r="I73" t="s">
        <v>49</v>
      </c>
      <c r="J73">
        <v>1887</v>
      </c>
      <c r="K73" t="s">
        <v>493</v>
      </c>
      <c r="L73" t="s">
        <v>494</v>
      </c>
      <c r="M73" t="s">
        <v>495</v>
      </c>
      <c r="N73" t="s">
        <v>496</v>
      </c>
      <c r="O73" s="13">
        <v>607600</v>
      </c>
      <c r="P73" s="10">
        <v>69</v>
      </c>
      <c r="Q73" s="10">
        <f t="shared" ca="1" si="12"/>
        <v>699</v>
      </c>
      <c r="R73" t="str">
        <f t="shared" ca="1" si="13"/>
        <v>Melissa Mcconn</v>
      </c>
      <c r="T73" t="str">
        <f t="shared" ca="1" si="10"/>
        <v>Antoinette Applen</v>
      </c>
      <c r="U73" s="10">
        <f t="shared" ca="1" si="14"/>
        <v>626900</v>
      </c>
      <c r="W73" s="10">
        <f t="shared" ca="1" si="15"/>
        <v>0</v>
      </c>
      <c r="X73" s="10">
        <f t="shared" ca="1" si="16"/>
        <v>72700</v>
      </c>
      <c r="Y73" s="10">
        <f t="shared" ca="1" si="17"/>
        <v>72700</v>
      </c>
    </row>
    <row r="74" spans="1:25" x14ac:dyDescent="0.25">
      <c r="A74" s="10">
        <f ca="1">IFERROR(RANK(Y74,$Y$5:$Y$1006,0)+COUNTIF(Y$4:$Y73,Y74),"")</f>
        <v>70</v>
      </c>
      <c r="B74">
        <f ca="1">IFERROR(RANK(C74,$C$5:$C$5001, 1) + COUNTIF(C$4:$C73, C74), "")</f>
        <v>70</v>
      </c>
      <c r="C74">
        <f t="shared" ca="1" si="11"/>
        <v>1</v>
      </c>
      <c r="D74" s="1" t="s">
        <v>6815</v>
      </c>
      <c r="E74" t="s">
        <v>497</v>
      </c>
      <c r="F74" t="s">
        <v>498</v>
      </c>
      <c r="G74" t="s">
        <v>499</v>
      </c>
      <c r="H74" t="s">
        <v>178</v>
      </c>
      <c r="I74" t="s">
        <v>12</v>
      </c>
      <c r="J74">
        <v>90260</v>
      </c>
      <c r="K74" t="s">
        <v>500</v>
      </c>
      <c r="L74" t="s">
        <v>501</v>
      </c>
      <c r="M74" t="s">
        <v>502</v>
      </c>
      <c r="N74" t="s">
        <v>503</v>
      </c>
      <c r="O74" s="13">
        <v>765600</v>
      </c>
      <c r="P74" s="10">
        <v>70</v>
      </c>
      <c r="Q74" s="10">
        <f t="shared" ca="1" si="12"/>
        <v>330</v>
      </c>
      <c r="R74" t="str">
        <f t="shared" ca="1" si="13"/>
        <v>Erna Phyfiher</v>
      </c>
      <c r="T74" t="str">
        <f t="shared" ca="1" si="10"/>
        <v>Anton Raff</v>
      </c>
      <c r="U74" s="10">
        <f t="shared" ca="1" si="14"/>
        <v>626100</v>
      </c>
      <c r="W74" s="10">
        <f t="shared" ca="1" si="15"/>
        <v>0</v>
      </c>
      <c r="X74" s="10">
        <f t="shared" ca="1" si="16"/>
        <v>72600</v>
      </c>
      <c r="Y74" s="10">
        <f t="shared" ca="1" si="17"/>
        <v>72600</v>
      </c>
    </row>
    <row r="75" spans="1:25" x14ac:dyDescent="0.25">
      <c r="A75" s="10">
        <f ca="1">IFERROR(RANK(Y75,$Y$5:$Y$1006,0)+COUNTIF(Y$4:$Y74,Y75),"")</f>
        <v>71</v>
      </c>
      <c r="B75">
        <f ca="1">IFERROR(RANK(C75,$C$5:$C$5001, 1) + COUNTIF(C$4:$C74, C75), "")</f>
        <v>71</v>
      </c>
      <c r="C75">
        <f t="shared" ca="1" si="11"/>
        <v>1</v>
      </c>
      <c r="D75" s="1" t="s">
        <v>6816</v>
      </c>
      <c r="E75" t="s">
        <v>504</v>
      </c>
      <c r="F75" t="s">
        <v>505</v>
      </c>
      <c r="G75" t="s">
        <v>506</v>
      </c>
      <c r="H75" t="s">
        <v>507</v>
      </c>
      <c r="I75" t="s">
        <v>90</v>
      </c>
      <c r="J75">
        <v>77568</v>
      </c>
      <c r="K75" t="s">
        <v>508</v>
      </c>
      <c r="L75" t="s">
        <v>509</v>
      </c>
      <c r="M75" t="s">
        <v>510</v>
      </c>
      <c r="N75" t="s">
        <v>511</v>
      </c>
      <c r="O75" s="13">
        <v>920600</v>
      </c>
      <c r="P75" s="10">
        <v>71</v>
      </c>
      <c r="Q75" s="10">
        <f t="shared" ca="1" si="12"/>
        <v>479</v>
      </c>
      <c r="R75" t="str">
        <f t="shared" ca="1" si="13"/>
        <v>Jarrett Pfister</v>
      </c>
      <c r="T75" t="str">
        <f t="shared" ca="1" si="10"/>
        <v>Antonia Bodie</v>
      </c>
      <c r="U75" s="10">
        <f t="shared" ca="1" si="14"/>
        <v>284200</v>
      </c>
      <c r="W75" s="10">
        <f t="shared" ca="1" si="15"/>
        <v>0</v>
      </c>
      <c r="X75" s="10">
        <f t="shared" ca="1" si="16"/>
        <v>72500</v>
      </c>
      <c r="Y75" s="10">
        <f t="shared" ca="1" si="17"/>
        <v>72500</v>
      </c>
    </row>
    <row r="76" spans="1:25" x14ac:dyDescent="0.25">
      <c r="A76" s="10">
        <f ca="1">IFERROR(RANK(Y76,$Y$5:$Y$1006,0)+COUNTIF(Y$4:$Y75,Y76),"")</f>
        <v>72</v>
      </c>
      <c r="B76">
        <f ca="1">IFERROR(RANK(C76,$C$5:$C$5001, 1) + COUNTIF(C$4:$C75, C76), "")</f>
        <v>72</v>
      </c>
      <c r="C76">
        <f t="shared" ca="1" si="11"/>
        <v>1</v>
      </c>
      <c r="D76" s="1" t="s">
        <v>6817</v>
      </c>
      <c r="E76" t="s">
        <v>512</v>
      </c>
      <c r="F76" t="s">
        <v>513</v>
      </c>
      <c r="G76" t="s">
        <v>113</v>
      </c>
      <c r="H76" t="s">
        <v>113</v>
      </c>
      <c r="I76" t="s">
        <v>12</v>
      </c>
      <c r="J76">
        <v>92407</v>
      </c>
      <c r="K76" t="s">
        <v>514</v>
      </c>
      <c r="L76" t="s">
        <v>515</v>
      </c>
      <c r="M76" t="s">
        <v>516</v>
      </c>
      <c r="N76" t="s">
        <v>517</v>
      </c>
      <c r="O76" s="13">
        <v>769400</v>
      </c>
      <c r="P76" s="10">
        <v>72</v>
      </c>
      <c r="Q76" s="10">
        <f t="shared" ca="1" si="12"/>
        <v>222</v>
      </c>
      <c r="R76" t="str">
        <f t="shared" ca="1" si="13"/>
        <v>Connie Greenhalgh</v>
      </c>
      <c r="T76" t="str">
        <f t="shared" ca="1" si="10"/>
        <v>April Hergenreter</v>
      </c>
      <c r="U76" s="10">
        <f t="shared" ca="1" si="14"/>
        <v>847200</v>
      </c>
      <c r="W76" s="10">
        <f t="shared" ca="1" si="15"/>
        <v>0</v>
      </c>
      <c r="X76" s="10">
        <f t="shared" ca="1" si="16"/>
        <v>72400</v>
      </c>
      <c r="Y76" s="10">
        <f t="shared" ca="1" si="17"/>
        <v>72400</v>
      </c>
    </row>
    <row r="77" spans="1:25" x14ac:dyDescent="0.25">
      <c r="A77" s="10">
        <f ca="1">IFERROR(RANK(Y77,$Y$5:$Y$1006,0)+COUNTIF(Y$4:$Y76,Y77),"")</f>
        <v>73</v>
      </c>
      <c r="B77">
        <f ca="1">IFERROR(RANK(C77,$C$5:$C$5001, 1) + COUNTIF(C$4:$C76, C77), "")</f>
        <v>73</v>
      </c>
      <c r="C77">
        <f t="shared" ca="1" si="11"/>
        <v>1</v>
      </c>
      <c r="D77" s="1" t="s">
        <v>6818</v>
      </c>
      <c r="E77" t="s">
        <v>518</v>
      </c>
      <c r="F77" t="s">
        <v>519</v>
      </c>
      <c r="G77" t="s">
        <v>520</v>
      </c>
      <c r="H77" t="s">
        <v>121</v>
      </c>
      <c r="I77" t="s">
        <v>122</v>
      </c>
      <c r="J77">
        <v>30076</v>
      </c>
      <c r="K77" t="s">
        <v>521</v>
      </c>
      <c r="L77" t="s">
        <v>522</v>
      </c>
      <c r="M77" t="s">
        <v>523</v>
      </c>
      <c r="N77" t="s">
        <v>524</v>
      </c>
      <c r="O77" s="13">
        <v>658900</v>
      </c>
      <c r="P77" s="10">
        <v>73</v>
      </c>
      <c r="Q77" s="10">
        <f t="shared" ca="1" si="12"/>
        <v>383</v>
      </c>
      <c r="R77" t="str">
        <f t="shared" ca="1" si="13"/>
        <v>Gayle Benes</v>
      </c>
      <c r="T77" t="str">
        <f t="shared" ca="1" si="10"/>
        <v>Arden Clemen</v>
      </c>
      <c r="U77" s="10">
        <f t="shared" ca="1" si="14"/>
        <v>468800</v>
      </c>
      <c r="W77" s="10">
        <f t="shared" ca="1" si="15"/>
        <v>0</v>
      </c>
      <c r="X77" s="10">
        <f t="shared" ca="1" si="16"/>
        <v>72300</v>
      </c>
      <c r="Y77" s="10">
        <f t="shared" ca="1" si="17"/>
        <v>72300</v>
      </c>
    </row>
    <row r="78" spans="1:25" x14ac:dyDescent="0.25">
      <c r="A78" s="10">
        <f ca="1">IFERROR(RANK(Y78,$Y$5:$Y$1006,0)+COUNTIF(Y$4:$Y77,Y78),"")</f>
        <v>74</v>
      </c>
      <c r="B78">
        <f ca="1">IFERROR(RANK(C78,$C$5:$C$5001, 1) + COUNTIF(C$4:$C77, C78), "")</f>
        <v>74</v>
      </c>
      <c r="C78">
        <f t="shared" ca="1" si="11"/>
        <v>1</v>
      </c>
      <c r="D78" s="1" t="s">
        <v>6819</v>
      </c>
      <c r="E78" t="s">
        <v>525</v>
      </c>
      <c r="F78" t="s">
        <v>526</v>
      </c>
      <c r="G78" t="s">
        <v>527</v>
      </c>
      <c r="H78" t="s">
        <v>528</v>
      </c>
      <c r="I78" t="s">
        <v>90</v>
      </c>
      <c r="J78">
        <v>77020</v>
      </c>
      <c r="K78" t="s">
        <v>529</v>
      </c>
      <c r="L78" t="s">
        <v>530</v>
      </c>
      <c r="M78" t="s">
        <v>531</v>
      </c>
      <c r="N78" t="s">
        <v>532</v>
      </c>
      <c r="O78" s="13">
        <v>132200</v>
      </c>
      <c r="P78" s="10">
        <v>74</v>
      </c>
      <c r="Q78" s="10">
        <f t="shared" ca="1" si="12"/>
        <v>23</v>
      </c>
      <c r="R78" t="str">
        <f t="shared" ca="1" si="13"/>
        <v>Alfonzo Eisermann</v>
      </c>
      <c r="T78" t="str">
        <f t="shared" ca="1" si="10"/>
        <v>Ariel Arenos</v>
      </c>
      <c r="U78" s="10">
        <f t="shared" ca="1" si="14"/>
        <v>975000</v>
      </c>
      <c r="W78" s="10">
        <f t="shared" ca="1" si="15"/>
        <v>0</v>
      </c>
      <c r="X78" s="10">
        <f t="shared" ca="1" si="16"/>
        <v>72200</v>
      </c>
      <c r="Y78" s="10">
        <f t="shared" ca="1" si="17"/>
        <v>72200</v>
      </c>
    </row>
    <row r="79" spans="1:25" x14ac:dyDescent="0.25">
      <c r="A79" s="10">
        <f ca="1">IFERROR(RANK(Y79,$Y$5:$Y$1006,0)+COUNTIF(Y$4:$Y78,Y79),"")</f>
        <v>75</v>
      </c>
      <c r="B79">
        <f ca="1">IFERROR(RANK(C79,$C$5:$C$5001, 1) + COUNTIF(C$4:$C78, C79), "")</f>
        <v>75</v>
      </c>
      <c r="C79">
        <f t="shared" ca="1" si="11"/>
        <v>1</v>
      </c>
      <c r="D79" s="1" t="s">
        <v>6820</v>
      </c>
      <c r="E79" t="s">
        <v>533</v>
      </c>
      <c r="F79" t="s">
        <v>534</v>
      </c>
      <c r="G79" t="s">
        <v>535</v>
      </c>
      <c r="H79" t="s">
        <v>536</v>
      </c>
      <c r="I79" t="s">
        <v>458</v>
      </c>
      <c r="J79">
        <v>60202</v>
      </c>
      <c r="K79" t="s">
        <v>537</v>
      </c>
      <c r="L79" t="s">
        <v>538</v>
      </c>
      <c r="M79" t="s">
        <v>539</v>
      </c>
      <c r="N79" t="s">
        <v>540</v>
      </c>
      <c r="O79" s="13">
        <v>707100</v>
      </c>
      <c r="P79" s="10">
        <v>75</v>
      </c>
      <c r="Q79" s="10">
        <f t="shared" ca="1" si="12"/>
        <v>538</v>
      </c>
      <c r="R79" t="str">
        <f t="shared" ca="1" si="13"/>
        <v>Keisha Frett</v>
      </c>
      <c r="T79" t="str">
        <f t="shared" ca="1" si="10"/>
        <v>Ariel Bozich</v>
      </c>
      <c r="U79" s="10">
        <f t="shared" ca="1" si="14"/>
        <v>347700</v>
      </c>
      <c r="W79" s="10">
        <f t="shared" ca="1" si="15"/>
        <v>0</v>
      </c>
      <c r="X79" s="10">
        <f t="shared" ca="1" si="16"/>
        <v>72100</v>
      </c>
      <c r="Y79" s="10">
        <f t="shared" ca="1" si="17"/>
        <v>72100</v>
      </c>
    </row>
    <row r="80" spans="1:25" x14ac:dyDescent="0.25">
      <c r="A80" s="10">
        <f ca="1">IFERROR(RANK(Y80,$Y$5:$Y$1006,0)+COUNTIF(Y$4:$Y79,Y80),"")</f>
        <v>76</v>
      </c>
      <c r="B80">
        <f ca="1">IFERROR(RANK(C80,$C$5:$C$5001, 1) + COUNTIF(C$4:$C79, C80), "")</f>
        <v>76</v>
      </c>
      <c r="C80">
        <f t="shared" ca="1" si="11"/>
        <v>1</v>
      </c>
      <c r="D80" s="1" t="s">
        <v>6821</v>
      </c>
      <c r="E80" t="s">
        <v>541</v>
      </c>
      <c r="F80" t="s">
        <v>542</v>
      </c>
      <c r="G80" t="s">
        <v>543</v>
      </c>
      <c r="H80" t="s">
        <v>544</v>
      </c>
      <c r="I80" t="s">
        <v>20</v>
      </c>
      <c r="J80">
        <v>32204</v>
      </c>
      <c r="K80" t="s">
        <v>545</v>
      </c>
      <c r="L80" t="s">
        <v>546</v>
      </c>
      <c r="M80" t="s">
        <v>547</v>
      </c>
      <c r="N80" t="s">
        <v>548</v>
      </c>
      <c r="O80" s="13">
        <v>197300</v>
      </c>
      <c r="P80" s="10">
        <v>76</v>
      </c>
      <c r="Q80" s="10">
        <f t="shared" ca="1" si="12"/>
        <v>962</v>
      </c>
      <c r="R80" t="str">
        <f t="shared" ca="1" si="13"/>
        <v>Verda Eisenberg</v>
      </c>
      <c r="T80" t="str">
        <f t="shared" ca="1" si="10"/>
        <v>Ariel Lueder</v>
      </c>
      <c r="U80" s="10">
        <f t="shared" ca="1" si="14"/>
        <v>175700</v>
      </c>
      <c r="W80" s="10">
        <f t="shared" ca="1" si="15"/>
        <v>0</v>
      </c>
      <c r="X80" s="10">
        <f t="shared" ca="1" si="16"/>
        <v>72000</v>
      </c>
      <c r="Y80" s="10">
        <f t="shared" ca="1" si="17"/>
        <v>72000</v>
      </c>
    </row>
    <row r="81" spans="1:25" x14ac:dyDescent="0.25">
      <c r="A81" s="10">
        <f ca="1">IFERROR(RANK(Y81,$Y$5:$Y$1006,0)+COUNTIF(Y$4:$Y80,Y81),"")</f>
        <v>77</v>
      </c>
      <c r="B81">
        <f ca="1">IFERROR(RANK(C81,$C$5:$C$5001, 1) + COUNTIF(C$4:$C80, C81), "")</f>
        <v>77</v>
      </c>
      <c r="C81">
        <f t="shared" ca="1" si="11"/>
        <v>1</v>
      </c>
      <c r="D81" s="1" t="s">
        <v>6822</v>
      </c>
      <c r="E81" t="s">
        <v>549</v>
      </c>
      <c r="F81" t="s">
        <v>550</v>
      </c>
      <c r="G81" t="s">
        <v>551</v>
      </c>
      <c r="H81" t="s">
        <v>552</v>
      </c>
      <c r="I81" t="s">
        <v>58</v>
      </c>
      <c r="J81">
        <v>26537</v>
      </c>
      <c r="K81" t="s">
        <v>553</v>
      </c>
      <c r="L81" t="s">
        <v>554</v>
      </c>
      <c r="M81" t="s">
        <v>555</v>
      </c>
      <c r="N81" t="s">
        <v>556</v>
      </c>
      <c r="O81" s="13">
        <v>720500</v>
      </c>
      <c r="P81" s="10">
        <v>77</v>
      </c>
      <c r="Q81" s="10">
        <f t="shared" ca="1" si="12"/>
        <v>502</v>
      </c>
      <c r="R81" t="str">
        <f t="shared" ca="1" si="13"/>
        <v>Joan Erle</v>
      </c>
      <c r="T81" t="str">
        <f t="shared" ca="1" si="10"/>
        <v>Arlene Pressel</v>
      </c>
      <c r="U81" s="10">
        <f t="shared" ca="1" si="14"/>
        <v>518800</v>
      </c>
      <c r="W81" s="10">
        <f t="shared" ca="1" si="15"/>
        <v>0</v>
      </c>
      <c r="X81" s="10">
        <f t="shared" ca="1" si="16"/>
        <v>71900</v>
      </c>
      <c r="Y81" s="10">
        <f t="shared" ca="1" si="17"/>
        <v>71900</v>
      </c>
    </row>
    <row r="82" spans="1:25" x14ac:dyDescent="0.25">
      <c r="A82" s="10">
        <f ca="1">IFERROR(RANK(Y82,$Y$5:$Y$1006,0)+COUNTIF(Y$4:$Y81,Y82),"")</f>
        <v>78</v>
      </c>
      <c r="B82">
        <f ca="1">IFERROR(RANK(C82,$C$5:$C$5001, 1) + COUNTIF(C$4:$C81, C82), "")</f>
        <v>78</v>
      </c>
      <c r="C82">
        <f t="shared" ca="1" si="11"/>
        <v>1</v>
      </c>
      <c r="D82" s="1" t="s">
        <v>6823</v>
      </c>
      <c r="E82" t="s">
        <v>557</v>
      </c>
      <c r="F82" t="s">
        <v>558</v>
      </c>
      <c r="G82" t="s">
        <v>559</v>
      </c>
      <c r="H82" t="s">
        <v>536</v>
      </c>
      <c r="I82" t="s">
        <v>458</v>
      </c>
      <c r="J82">
        <v>60173</v>
      </c>
      <c r="K82" t="s">
        <v>560</v>
      </c>
      <c r="L82" t="s">
        <v>561</v>
      </c>
      <c r="M82" t="s">
        <v>562</v>
      </c>
      <c r="N82" t="s">
        <v>563</v>
      </c>
      <c r="O82" s="13">
        <v>810000</v>
      </c>
      <c r="P82" s="10">
        <v>78</v>
      </c>
      <c r="Q82" s="10">
        <f t="shared" ca="1" si="12"/>
        <v>584</v>
      </c>
      <c r="R82" t="str">
        <f t="shared" ca="1" si="13"/>
        <v>Lea Picado</v>
      </c>
      <c r="T82" t="str">
        <f t="shared" ca="1" si="10"/>
        <v>Arnold Albriton</v>
      </c>
      <c r="U82" s="10">
        <f t="shared" ca="1" si="14"/>
        <v>228100</v>
      </c>
      <c r="W82" s="10">
        <f t="shared" ca="1" si="15"/>
        <v>0</v>
      </c>
      <c r="X82" s="10">
        <f t="shared" ca="1" si="16"/>
        <v>71800</v>
      </c>
      <c r="Y82" s="10">
        <f t="shared" ca="1" si="17"/>
        <v>71800</v>
      </c>
    </row>
    <row r="83" spans="1:25" x14ac:dyDescent="0.25">
      <c r="A83" s="10">
        <f ca="1">IFERROR(RANK(Y83,$Y$5:$Y$1006,0)+COUNTIF(Y$4:$Y82,Y83),"")</f>
        <v>79</v>
      </c>
      <c r="B83">
        <f ca="1">IFERROR(RANK(C83,$C$5:$C$5001, 1) + COUNTIF(C$4:$C82, C83), "")</f>
        <v>79</v>
      </c>
      <c r="C83">
        <f t="shared" ca="1" si="11"/>
        <v>1</v>
      </c>
      <c r="D83" s="1" t="s">
        <v>6824</v>
      </c>
      <c r="E83" t="s">
        <v>564</v>
      </c>
      <c r="F83" t="s">
        <v>565</v>
      </c>
      <c r="G83" t="s">
        <v>566</v>
      </c>
      <c r="H83" t="s">
        <v>106</v>
      </c>
      <c r="I83" t="s">
        <v>20</v>
      </c>
      <c r="J83">
        <v>33135</v>
      </c>
      <c r="K83" t="s">
        <v>567</v>
      </c>
      <c r="L83" t="s">
        <v>568</v>
      </c>
      <c r="M83" t="s">
        <v>569</v>
      </c>
      <c r="N83" t="s">
        <v>570</v>
      </c>
      <c r="O83" s="13">
        <v>879300</v>
      </c>
      <c r="P83" s="10">
        <v>79</v>
      </c>
      <c r="Q83" s="10">
        <f t="shared" ca="1" si="12"/>
        <v>967</v>
      </c>
      <c r="R83" t="str">
        <f t="shared" ca="1" si="13"/>
        <v>Virgilio Vallas</v>
      </c>
      <c r="T83" t="str">
        <f t="shared" ca="1" si="10"/>
        <v>Arnold Boney</v>
      </c>
      <c r="U83" s="10">
        <f t="shared" ca="1" si="14"/>
        <v>915500</v>
      </c>
      <c r="W83" s="10">
        <f t="shared" ca="1" si="15"/>
        <v>0</v>
      </c>
      <c r="X83" s="10">
        <f t="shared" ca="1" si="16"/>
        <v>71700</v>
      </c>
      <c r="Y83" s="10">
        <f t="shared" ca="1" si="17"/>
        <v>71700</v>
      </c>
    </row>
    <row r="84" spans="1:25" x14ac:dyDescent="0.25">
      <c r="A84" s="10">
        <f ca="1">IFERROR(RANK(Y84,$Y$5:$Y$1006,0)+COUNTIF(Y$4:$Y83,Y84),"")</f>
        <v>80</v>
      </c>
      <c r="B84">
        <f ca="1">IFERROR(RANK(C84,$C$5:$C$5001, 1) + COUNTIF(C$4:$C83, C84), "")</f>
        <v>80</v>
      </c>
      <c r="C84">
        <f t="shared" ca="1" si="11"/>
        <v>1</v>
      </c>
      <c r="D84" s="1" t="s">
        <v>6825</v>
      </c>
      <c r="E84" t="s">
        <v>571</v>
      </c>
      <c r="F84" t="s">
        <v>572</v>
      </c>
      <c r="G84" t="s">
        <v>573</v>
      </c>
      <c r="H84" t="s">
        <v>327</v>
      </c>
      <c r="I84" t="s">
        <v>136</v>
      </c>
      <c r="J84">
        <v>80915</v>
      </c>
      <c r="K84" t="s">
        <v>574</v>
      </c>
      <c r="L84" t="s">
        <v>575</v>
      </c>
      <c r="M84" t="s">
        <v>576</v>
      </c>
      <c r="N84" t="s">
        <v>577</v>
      </c>
      <c r="O84" s="13">
        <v>493100</v>
      </c>
      <c r="P84" s="10">
        <v>80</v>
      </c>
      <c r="Q84" s="10">
        <f t="shared" ca="1" si="12"/>
        <v>481</v>
      </c>
      <c r="R84" t="str">
        <f t="shared" ca="1" si="13"/>
        <v>Jeanne Facio</v>
      </c>
      <c r="T84" t="str">
        <f t="shared" ca="1" si="10"/>
        <v>Arnulfo Lomasney</v>
      </c>
      <c r="U84" s="10">
        <f t="shared" ca="1" si="14"/>
        <v>857400</v>
      </c>
      <c r="W84" s="10">
        <f t="shared" ca="1" si="15"/>
        <v>0</v>
      </c>
      <c r="X84" s="10">
        <f t="shared" ca="1" si="16"/>
        <v>71600</v>
      </c>
      <c r="Y84" s="10">
        <f t="shared" ca="1" si="17"/>
        <v>71600</v>
      </c>
    </row>
    <row r="85" spans="1:25" x14ac:dyDescent="0.25">
      <c r="A85" s="10">
        <f ca="1">IFERROR(RANK(Y85,$Y$5:$Y$1006,0)+COUNTIF(Y$4:$Y84,Y85),"")</f>
        <v>81</v>
      </c>
      <c r="B85">
        <f ca="1">IFERROR(RANK(C85,$C$5:$C$5001, 1) + COUNTIF(C$4:$C84, C85), "")</f>
        <v>81</v>
      </c>
      <c r="C85">
        <f t="shared" ca="1" si="11"/>
        <v>1</v>
      </c>
      <c r="D85" s="1" t="s">
        <v>6826</v>
      </c>
      <c r="E85" t="s">
        <v>578</v>
      </c>
      <c r="F85" t="s">
        <v>579</v>
      </c>
      <c r="G85" t="s">
        <v>580</v>
      </c>
      <c r="H85" t="s">
        <v>581</v>
      </c>
      <c r="I85" t="s">
        <v>582</v>
      </c>
      <c r="J85">
        <v>27214</v>
      </c>
      <c r="K85" t="s">
        <v>583</v>
      </c>
      <c r="L85" t="s">
        <v>584</v>
      </c>
      <c r="M85" t="s">
        <v>585</v>
      </c>
      <c r="N85" t="s">
        <v>586</v>
      </c>
      <c r="O85" s="13">
        <v>297500</v>
      </c>
      <c r="P85" s="10">
        <v>81</v>
      </c>
      <c r="Q85" s="10">
        <f t="shared" ca="1" si="12"/>
        <v>710</v>
      </c>
      <c r="R85" t="str">
        <f t="shared" ca="1" si="13"/>
        <v>Michelle Shmidt</v>
      </c>
      <c r="T85" t="str">
        <f t="shared" ca="1" si="10"/>
        <v>Aron Pollet</v>
      </c>
      <c r="U85" s="10">
        <f t="shared" ca="1" si="14"/>
        <v>751200</v>
      </c>
      <c r="W85" s="10">
        <f t="shared" ca="1" si="15"/>
        <v>0</v>
      </c>
      <c r="X85" s="10">
        <f t="shared" ca="1" si="16"/>
        <v>71500</v>
      </c>
      <c r="Y85" s="10">
        <f t="shared" ca="1" si="17"/>
        <v>71500</v>
      </c>
    </row>
    <row r="86" spans="1:25" x14ac:dyDescent="0.25">
      <c r="A86" s="10">
        <f ca="1">IFERROR(RANK(Y86,$Y$5:$Y$1006,0)+COUNTIF(Y$4:$Y85,Y86),"")</f>
        <v>82</v>
      </c>
      <c r="B86">
        <f ca="1">IFERROR(RANK(C86,$C$5:$C$5001, 1) + COUNTIF(C$4:$C85, C86), "")</f>
        <v>82</v>
      </c>
      <c r="C86">
        <f t="shared" ca="1" si="11"/>
        <v>1</v>
      </c>
      <c r="D86" s="1" t="s">
        <v>6827</v>
      </c>
      <c r="E86" t="s">
        <v>588</v>
      </c>
      <c r="F86" t="s">
        <v>589</v>
      </c>
      <c r="G86" t="s">
        <v>590</v>
      </c>
      <c r="H86" t="s">
        <v>591</v>
      </c>
      <c r="I86" t="s">
        <v>12</v>
      </c>
      <c r="J86">
        <v>95357</v>
      </c>
      <c r="K86" t="s">
        <v>592</v>
      </c>
      <c r="L86" t="s">
        <v>593</v>
      </c>
      <c r="M86" t="s">
        <v>594</v>
      </c>
      <c r="N86" t="s">
        <v>595</v>
      </c>
      <c r="O86" s="13">
        <v>332700</v>
      </c>
      <c r="P86" s="10">
        <v>82</v>
      </c>
      <c r="Q86" s="10">
        <f t="shared" ca="1" si="12"/>
        <v>381</v>
      </c>
      <c r="R86" t="str">
        <f t="shared" ca="1" si="13"/>
        <v>Gary Luoto</v>
      </c>
      <c r="T86" t="str">
        <f t="shared" ca="1" si="10"/>
        <v>Arthur Beile</v>
      </c>
      <c r="U86" s="10">
        <f t="shared" ca="1" si="14"/>
        <v>237400</v>
      </c>
      <c r="W86" s="10">
        <f t="shared" ca="1" si="15"/>
        <v>0</v>
      </c>
      <c r="X86" s="10">
        <f t="shared" ca="1" si="16"/>
        <v>71400</v>
      </c>
      <c r="Y86" s="10">
        <f t="shared" ca="1" si="17"/>
        <v>71400</v>
      </c>
    </row>
    <row r="87" spans="1:25" x14ac:dyDescent="0.25">
      <c r="A87" s="10">
        <f ca="1">IFERROR(RANK(Y87,$Y$5:$Y$1006,0)+COUNTIF(Y$4:$Y86,Y87),"")</f>
        <v>83</v>
      </c>
      <c r="B87">
        <f ca="1">IFERROR(RANK(C87,$C$5:$C$5001, 1) + COUNTIF(C$4:$C86, C87), "")</f>
        <v>83</v>
      </c>
      <c r="C87">
        <f t="shared" ca="1" si="11"/>
        <v>1</v>
      </c>
      <c r="D87" s="1" t="s">
        <v>6828</v>
      </c>
      <c r="E87" t="s">
        <v>596</v>
      </c>
      <c r="F87" t="s">
        <v>597</v>
      </c>
      <c r="G87" t="s">
        <v>598</v>
      </c>
      <c r="H87" t="s">
        <v>599</v>
      </c>
      <c r="I87" t="s">
        <v>12</v>
      </c>
      <c r="J87">
        <v>94025</v>
      </c>
      <c r="K87" t="s">
        <v>600</v>
      </c>
      <c r="L87" t="s">
        <v>601</v>
      </c>
      <c r="M87" t="s">
        <v>602</v>
      </c>
      <c r="N87" t="s">
        <v>603</v>
      </c>
      <c r="O87" s="13">
        <v>151000</v>
      </c>
      <c r="P87" s="10">
        <v>83</v>
      </c>
      <c r="Q87" s="10">
        <f t="shared" ca="1" si="12"/>
        <v>108</v>
      </c>
      <c r="R87" t="str">
        <f t="shared" ca="1" si="13"/>
        <v>Bert Vegh</v>
      </c>
      <c r="T87" t="str">
        <f t="shared" ca="1" si="10"/>
        <v>Arturo Lagrasse</v>
      </c>
      <c r="U87" s="10">
        <f t="shared" ca="1" si="14"/>
        <v>703700</v>
      </c>
      <c r="W87" s="10">
        <f t="shared" ca="1" si="15"/>
        <v>0</v>
      </c>
      <c r="X87" s="10">
        <f t="shared" ca="1" si="16"/>
        <v>71300</v>
      </c>
      <c r="Y87" s="10">
        <f t="shared" ca="1" si="17"/>
        <v>71300</v>
      </c>
    </row>
    <row r="88" spans="1:25" x14ac:dyDescent="0.25">
      <c r="A88" s="10">
        <f ca="1">IFERROR(RANK(Y88,$Y$5:$Y$1006,0)+COUNTIF(Y$4:$Y87,Y88),"")</f>
        <v>84</v>
      </c>
      <c r="B88">
        <f ca="1">IFERROR(RANK(C88,$C$5:$C$5001, 1) + COUNTIF(C$4:$C87, C88), "")</f>
        <v>84</v>
      </c>
      <c r="C88">
        <f t="shared" ca="1" si="11"/>
        <v>1</v>
      </c>
      <c r="D88" s="1" t="s">
        <v>6829</v>
      </c>
      <c r="E88" t="s">
        <v>604</v>
      </c>
      <c r="F88" t="s">
        <v>605</v>
      </c>
      <c r="G88" t="s">
        <v>606</v>
      </c>
      <c r="H88" t="s">
        <v>607</v>
      </c>
      <c r="I88" t="s">
        <v>28</v>
      </c>
      <c r="J88">
        <v>44122</v>
      </c>
      <c r="K88" t="s">
        <v>608</v>
      </c>
      <c r="L88" t="s">
        <v>609</v>
      </c>
      <c r="M88" t="s">
        <v>610</v>
      </c>
      <c r="N88" t="s">
        <v>611</v>
      </c>
      <c r="O88" s="13">
        <v>576500</v>
      </c>
      <c r="P88" s="10">
        <v>84</v>
      </c>
      <c r="Q88" s="10">
        <f t="shared" ca="1" si="12"/>
        <v>109</v>
      </c>
      <c r="R88" t="str">
        <f t="shared" ca="1" si="13"/>
        <v>Bertha Gant</v>
      </c>
      <c r="T88" t="str">
        <f t="shared" ca="1" si="10"/>
        <v>Ashlee Bargas</v>
      </c>
      <c r="U88" s="10">
        <f t="shared" ca="1" si="14"/>
        <v>234600</v>
      </c>
      <c r="W88" s="10">
        <f t="shared" ca="1" si="15"/>
        <v>0</v>
      </c>
      <c r="X88" s="10">
        <f t="shared" ca="1" si="16"/>
        <v>71200</v>
      </c>
      <c r="Y88" s="10">
        <f t="shared" ca="1" si="17"/>
        <v>71200</v>
      </c>
    </row>
    <row r="89" spans="1:25" x14ac:dyDescent="0.25">
      <c r="A89" s="10">
        <f ca="1">IFERROR(RANK(Y89,$Y$5:$Y$1006,0)+COUNTIF(Y$4:$Y88,Y89),"")</f>
        <v>85</v>
      </c>
      <c r="B89">
        <f ca="1">IFERROR(RANK(C89,$C$5:$C$5001, 1) + COUNTIF(C$4:$C88, C89), "")</f>
        <v>85</v>
      </c>
      <c r="C89">
        <f t="shared" ca="1" si="11"/>
        <v>1</v>
      </c>
      <c r="D89" s="1" t="s">
        <v>6830</v>
      </c>
      <c r="E89" t="s">
        <v>612</v>
      </c>
      <c r="F89" t="s">
        <v>613</v>
      </c>
      <c r="G89" t="s">
        <v>614</v>
      </c>
      <c r="H89" t="s">
        <v>615</v>
      </c>
      <c r="I89" t="s">
        <v>229</v>
      </c>
      <c r="J89">
        <v>11566</v>
      </c>
      <c r="K89" t="s">
        <v>616</v>
      </c>
      <c r="L89" t="s">
        <v>617</v>
      </c>
      <c r="M89" t="s">
        <v>618</v>
      </c>
      <c r="N89" t="s">
        <v>619</v>
      </c>
      <c r="O89" s="13">
        <v>284200</v>
      </c>
      <c r="P89" s="10">
        <v>85</v>
      </c>
      <c r="Q89" s="10">
        <f t="shared" ca="1" si="12"/>
        <v>71</v>
      </c>
      <c r="R89" t="str">
        <f t="shared" ca="1" si="13"/>
        <v>Antonia Bodie</v>
      </c>
      <c r="T89" t="str">
        <f t="shared" ref="T89:T152" ca="1" si="18">VLOOKUP(P89,$Q:$R,2,FALSE)</f>
        <v>Ashlee Havatone</v>
      </c>
      <c r="U89" s="10">
        <f t="shared" ca="1" si="14"/>
        <v>745400</v>
      </c>
      <c r="W89" s="10">
        <f t="shared" ca="1" si="15"/>
        <v>0</v>
      </c>
      <c r="X89" s="10">
        <f t="shared" ca="1" si="16"/>
        <v>71100</v>
      </c>
      <c r="Y89" s="10">
        <f t="shared" ca="1" si="17"/>
        <v>71100</v>
      </c>
    </row>
    <row r="90" spans="1:25" x14ac:dyDescent="0.25">
      <c r="A90" s="10">
        <f ca="1">IFERROR(RANK(Y90,$Y$5:$Y$1006,0)+COUNTIF(Y$4:$Y89,Y90),"")</f>
        <v>86</v>
      </c>
      <c r="B90">
        <f ca="1">IFERROR(RANK(C90,$C$5:$C$5001, 1) + COUNTIF(C$4:$C89, C90), "")</f>
        <v>86</v>
      </c>
      <c r="C90">
        <f t="shared" ca="1" si="11"/>
        <v>1</v>
      </c>
      <c r="D90" s="1" t="s">
        <v>6831</v>
      </c>
      <c r="E90" t="s">
        <v>620</v>
      </c>
      <c r="F90" t="s">
        <v>621</v>
      </c>
      <c r="G90" t="s">
        <v>34</v>
      </c>
      <c r="H90" t="s">
        <v>34</v>
      </c>
      <c r="I90" t="s">
        <v>12</v>
      </c>
      <c r="J90">
        <v>95828</v>
      </c>
      <c r="K90" t="s">
        <v>622</v>
      </c>
      <c r="L90" t="s">
        <v>623</v>
      </c>
      <c r="M90" t="s">
        <v>624</v>
      </c>
      <c r="N90" t="s">
        <v>625</v>
      </c>
      <c r="O90" s="13">
        <v>375100</v>
      </c>
      <c r="P90" s="10">
        <v>86</v>
      </c>
      <c r="Q90" s="10">
        <f t="shared" ca="1" si="12"/>
        <v>240</v>
      </c>
      <c r="R90" t="str">
        <f t="shared" ca="1" si="13"/>
        <v>Dana Crimes</v>
      </c>
      <c r="T90" t="str">
        <f t="shared" ca="1" si="18"/>
        <v>Ashley Brande</v>
      </c>
      <c r="U90" s="10">
        <f t="shared" ca="1" si="14"/>
        <v>329300</v>
      </c>
      <c r="W90" s="10">
        <f t="shared" ca="1" si="15"/>
        <v>0</v>
      </c>
      <c r="X90" s="10">
        <f t="shared" ca="1" si="16"/>
        <v>71000</v>
      </c>
      <c r="Y90" s="10">
        <f t="shared" ca="1" si="17"/>
        <v>71000</v>
      </c>
    </row>
    <row r="91" spans="1:25" x14ac:dyDescent="0.25">
      <c r="A91" s="10">
        <f ca="1">IFERROR(RANK(Y91,$Y$5:$Y$1006,0)+COUNTIF(Y$4:$Y90,Y91),"")</f>
        <v>87</v>
      </c>
      <c r="B91">
        <f ca="1">IFERROR(RANK(C91,$C$5:$C$5001, 1) + COUNTIF(C$4:$C90, C91), "")</f>
        <v>87</v>
      </c>
      <c r="C91">
        <f t="shared" ca="1" si="11"/>
        <v>1</v>
      </c>
      <c r="D91" s="1" t="s">
        <v>6832</v>
      </c>
      <c r="E91" t="s">
        <v>627</v>
      </c>
      <c r="F91" t="s">
        <v>628</v>
      </c>
      <c r="G91" t="s">
        <v>629</v>
      </c>
      <c r="H91" t="s">
        <v>630</v>
      </c>
      <c r="I91" t="s">
        <v>196</v>
      </c>
      <c r="J91">
        <v>70005</v>
      </c>
      <c r="K91" t="s">
        <v>631</v>
      </c>
      <c r="L91" t="s">
        <v>632</v>
      </c>
      <c r="M91" t="s">
        <v>633</v>
      </c>
      <c r="N91" t="s">
        <v>634</v>
      </c>
      <c r="O91" s="13">
        <v>374100</v>
      </c>
      <c r="P91" s="10">
        <v>87</v>
      </c>
      <c r="Q91" s="10">
        <f t="shared" ca="1" si="12"/>
        <v>94</v>
      </c>
      <c r="R91" t="str">
        <f t="shared" ca="1" si="13"/>
        <v>Aurora Kaminer</v>
      </c>
      <c r="T91" t="str">
        <f t="shared" ca="1" si="18"/>
        <v>Ashley Coneway</v>
      </c>
      <c r="U91" s="10">
        <f t="shared" ca="1" si="14"/>
        <v>879500</v>
      </c>
      <c r="W91" s="10">
        <f t="shared" ca="1" si="15"/>
        <v>0</v>
      </c>
      <c r="X91" s="10">
        <f t="shared" ca="1" si="16"/>
        <v>70900</v>
      </c>
      <c r="Y91" s="10">
        <f t="shared" ca="1" si="17"/>
        <v>70900</v>
      </c>
    </row>
    <row r="92" spans="1:25" x14ac:dyDescent="0.25">
      <c r="A92" s="10">
        <f ca="1">IFERROR(RANK(Y92,$Y$5:$Y$1006,0)+COUNTIF(Y$4:$Y91,Y92),"")</f>
        <v>88</v>
      </c>
      <c r="B92">
        <f ca="1">IFERROR(RANK(C92,$C$5:$C$5001, 1) + COUNTIF(C$4:$C91, C92), "")</f>
        <v>88</v>
      </c>
      <c r="C92">
        <f t="shared" ca="1" si="11"/>
        <v>1</v>
      </c>
      <c r="D92" s="1" t="s">
        <v>6833</v>
      </c>
      <c r="E92" t="s">
        <v>635</v>
      </c>
      <c r="F92" t="s">
        <v>636</v>
      </c>
      <c r="G92" t="s">
        <v>637</v>
      </c>
      <c r="H92" t="s">
        <v>212</v>
      </c>
      <c r="I92" t="s">
        <v>12</v>
      </c>
      <c r="J92">
        <v>92660</v>
      </c>
      <c r="K92" t="s">
        <v>638</v>
      </c>
      <c r="L92" t="s">
        <v>639</v>
      </c>
      <c r="M92" t="s">
        <v>640</v>
      </c>
      <c r="N92" t="s">
        <v>641</v>
      </c>
      <c r="O92" s="13">
        <v>523000</v>
      </c>
      <c r="P92" s="10">
        <v>88</v>
      </c>
      <c r="Q92" s="10">
        <f t="shared" ca="1" si="12"/>
        <v>56</v>
      </c>
      <c r="R92" t="str">
        <f t="shared" ca="1" si="13"/>
        <v>Anita Lederer</v>
      </c>
      <c r="T92" t="str">
        <f t="shared" ca="1" si="18"/>
        <v>Ashley Kilness</v>
      </c>
      <c r="U92" s="10">
        <f t="shared" ca="1" si="14"/>
        <v>575800</v>
      </c>
      <c r="W92" s="10">
        <f t="shared" ca="1" si="15"/>
        <v>0</v>
      </c>
      <c r="X92" s="10">
        <f t="shared" ca="1" si="16"/>
        <v>70800</v>
      </c>
      <c r="Y92" s="10">
        <f t="shared" ca="1" si="17"/>
        <v>70800</v>
      </c>
    </row>
    <row r="93" spans="1:25" x14ac:dyDescent="0.25">
      <c r="A93" s="10">
        <f ca="1">IFERROR(RANK(Y93,$Y$5:$Y$1006,0)+COUNTIF(Y$4:$Y92,Y93),"")</f>
        <v>89</v>
      </c>
      <c r="B93">
        <f ca="1">IFERROR(RANK(C93,$C$5:$C$5001, 1) + COUNTIF(C$4:$C92, C93), "")</f>
        <v>89</v>
      </c>
      <c r="C93">
        <f t="shared" ca="1" si="11"/>
        <v>1</v>
      </c>
      <c r="D93" s="1" t="s">
        <v>6834</v>
      </c>
      <c r="E93" t="s">
        <v>642</v>
      </c>
      <c r="F93" t="s">
        <v>643</v>
      </c>
      <c r="G93" t="s">
        <v>644</v>
      </c>
      <c r="H93" t="s">
        <v>645</v>
      </c>
      <c r="I93" t="s">
        <v>646</v>
      </c>
      <c r="J93">
        <v>99709</v>
      </c>
      <c r="K93" t="s">
        <v>647</v>
      </c>
      <c r="L93" t="s">
        <v>648</v>
      </c>
      <c r="M93" t="s">
        <v>649</v>
      </c>
      <c r="N93" t="s">
        <v>650</v>
      </c>
      <c r="O93" s="13">
        <v>816200</v>
      </c>
      <c r="P93" s="10">
        <v>89</v>
      </c>
      <c r="Q93" s="10">
        <f t="shared" ca="1" si="12"/>
        <v>412</v>
      </c>
      <c r="R93" t="str">
        <f t="shared" ca="1" si="13"/>
        <v>Haley Lorge</v>
      </c>
      <c r="T93" t="str">
        <f t="shared" ca="1" si="18"/>
        <v>Aubrey Zarlenga</v>
      </c>
      <c r="U93" s="10">
        <f t="shared" ca="1" si="14"/>
        <v>493200</v>
      </c>
      <c r="W93" s="10">
        <f t="shared" ca="1" si="15"/>
        <v>0</v>
      </c>
      <c r="X93" s="10">
        <f t="shared" ca="1" si="16"/>
        <v>70700</v>
      </c>
      <c r="Y93" s="10">
        <f t="shared" ca="1" si="17"/>
        <v>70700</v>
      </c>
    </row>
    <row r="94" spans="1:25" x14ac:dyDescent="0.25">
      <c r="A94" s="10">
        <f ca="1">IFERROR(RANK(Y94,$Y$5:$Y$1006,0)+COUNTIF(Y$4:$Y93,Y94),"")</f>
        <v>90</v>
      </c>
      <c r="B94">
        <f ca="1">IFERROR(RANK(C94,$C$5:$C$5001, 1) + COUNTIF(C$4:$C93, C94), "")</f>
        <v>90</v>
      </c>
      <c r="C94">
        <f t="shared" ca="1" si="11"/>
        <v>1</v>
      </c>
      <c r="D94" s="1" t="s">
        <v>6835</v>
      </c>
      <c r="E94" t="s">
        <v>651</v>
      </c>
      <c r="F94" t="s">
        <v>652</v>
      </c>
      <c r="G94" t="s">
        <v>653</v>
      </c>
      <c r="H94" t="s">
        <v>178</v>
      </c>
      <c r="I94" t="s">
        <v>12</v>
      </c>
      <c r="J94">
        <v>91733</v>
      </c>
      <c r="K94" t="s">
        <v>654</v>
      </c>
      <c r="L94" t="s">
        <v>655</v>
      </c>
      <c r="M94" t="s">
        <v>656</v>
      </c>
      <c r="N94" t="s">
        <v>657</v>
      </c>
      <c r="O94" s="13">
        <v>676200</v>
      </c>
      <c r="P94" s="10">
        <v>90</v>
      </c>
      <c r="Q94" s="10">
        <f t="shared" ca="1" si="12"/>
        <v>684</v>
      </c>
      <c r="R94" t="str">
        <f t="shared" ca="1" si="13"/>
        <v>Mason Norrick</v>
      </c>
      <c r="T94" t="str">
        <f t="shared" ca="1" si="18"/>
        <v>August Bolton</v>
      </c>
      <c r="U94" s="10">
        <f t="shared" ca="1" si="14"/>
        <v>794200</v>
      </c>
      <c r="W94" s="10">
        <f t="shared" ca="1" si="15"/>
        <v>0</v>
      </c>
      <c r="X94" s="10">
        <f t="shared" ca="1" si="16"/>
        <v>70600</v>
      </c>
      <c r="Y94" s="10">
        <f t="shared" ca="1" si="17"/>
        <v>70600</v>
      </c>
    </row>
    <row r="95" spans="1:25" x14ac:dyDescent="0.25">
      <c r="A95" s="10">
        <f ca="1">IFERROR(RANK(Y95,$Y$5:$Y$1006,0)+COUNTIF(Y$4:$Y94,Y95),"")</f>
        <v>91</v>
      </c>
      <c r="B95">
        <f ca="1">IFERROR(RANK(C95,$C$5:$C$5001, 1) + COUNTIF(C$4:$C94, C95), "")</f>
        <v>91</v>
      </c>
      <c r="C95">
        <f t="shared" ca="1" si="11"/>
        <v>1</v>
      </c>
      <c r="D95" s="1" t="s">
        <v>6836</v>
      </c>
      <c r="E95" t="s">
        <v>658</v>
      </c>
      <c r="F95" t="s">
        <v>659</v>
      </c>
      <c r="G95" t="s">
        <v>660</v>
      </c>
      <c r="H95" t="s">
        <v>527</v>
      </c>
      <c r="I95" t="s">
        <v>122</v>
      </c>
      <c r="J95">
        <v>31093</v>
      </c>
      <c r="K95" t="s">
        <v>661</v>
      </c>
      <c r="L95" t="s">
        <v>662</v>
      </c>
      <c r="M95" t="s">
        <v>663</v>
      </c>
      <c r="N95" t="s">
        <v>664</v>
      </c>
      <c r="O95" s="13">
        <v>621100</v>
      </c>
      <c r="P95" s="10">
        <v>91</v>
      </c>
      <c r="Q95" s="10">
        <f t="shared" ca="1" si="12"/>
        <v>797</v>
      </c>
      <c r="R95" t="str">
        <f t="shared" ca="1" si="13"/>
        <v>Prince Kisselburg</v>
      </c>
      <c r="T95" t="str">
        <f t="shared" ca="1" si="18"/>
        <v>August Slack</v>
      </c>
      <c r="U95" s="10">
        <f t="shared" ca="1" si="14"/>
        <v>191400</v>
      </c>
      <c r="W95" s="10">
        <f t="shared" ca="1" si="15"/>
        <v>0</v>
      </c>
      <c r="X95" s="10">
        <f t="shared" ca="1" si="16"/>
        <v>70500</v>
      </c>
      <c r="Y95" s="10">
        <f t="shared" ca="1" si="17"/>
        <v>70500</v>
      </c>
    </row>
    <row r="96" spans="1:25" x14ac:dyDescent="0.25">
      <c r="A96" s="10">
        <f ca="1">IFERROR(RANK(Y96,$Y$5:$Y$1006,0)+COUNTIF(Y$4:$Y95,Y96),"")</f>
        <v>92</v>
      </c>
      <c r="B96">
        <f ca="1">IFERROR(RANK(C96,$C$5:$C$5001, 1) + COUNTIF(C$4:$C95, C96), "")</f>
        <v>92</v>
      </c>
      <c r="C96">
        <f t="shared" ca="1" si="11"/>
        <v>1</v>
      </c>
      <c r="D96" s="1" t="s">
        <v>6837</v>
      </c>
      <c r="E96" t="s">
        <v>665</v>
      </c>
      <c r="F96" t="s">
        <v>666</v>
      </c>
      <c r="G96" t="s">
        <v>387</v>
      </c>
      <c r="H96" t="s">
        <v>300</v>
      </c>
      <c r="I96" t="s">
        <v>170</v>
      </c>
      <c r="J96">
        <v>7866</v>
      </c>
      <c r="K96" t="s">
        <v>667</v>
      </c>
      <c r="L96" t="s">
        <v>668</v>
      </c>
      <c r="M96" t="s">
        <v>669</v>
      </c>
      <c r="N96" t="s">
        <v>670</v>
      </c>
      <c r="O96" s="13">
        <v>93200</v>
      </c>
      <c r="P96" s="10">
        <v>92</v>
      </c>
      <c r="Q96" s="10">
        <f t="shared" ca="1" si="12"/>
        <v>469</v>
      </c>
      <c r="R96" t="str">
        <f t="shared" ca="1" si="13"/>
        <v>Jacquline Shoat</v>
      </c>
      <c r="T96" t="str">
        <f t="shared" ca="1" si="18"/>
        <v>Aurelio Golumski</v>
      </c>
      <c r="U96" s="10">
        <f t="shared" ca="1" si="14"/>
        <v>790400</v>
      </c>
      <c r="W96" s="10">
        <f t="shared" ca="1" si="15"/>
        <v>0</v>
      </c>
      <c r="X96" s="10">
        <f t="shared" ca="1" si="16"/>
        <v>70400</v>
      </c>
      <c r="Y96" s="10">
        <f t="shared" ca="1" si="17"/>
        <v>70400</v>
      </c>
    </row>
    <row r="97" spans="1:25" x14ac:dyDescent="0.25">
      <c r="A97" s="10">
        <f ca="1">IFERROR(RANK(Y97,$Y$5:$Y$1006,0)+COUNTIF(Y$4:$Y96,Y97),"")</f>
        <v>93</v>
      </c>
      <c r="B97">
        <f ca="1">IFERROR(RANK(C97,$C$5:$C$5001, 1) + COUNTIF(C$4:$C96, C97), "")</f>
        <v>93</v>
      </c>
      <c r="C97">
        <f t="shared" ca="1" si="11"/>
        <v>1</v>
      </c>
      <c r="D97" s="1" t="s">
        <v>6838</v>
      </c>
      <c r="E97" t="s">
        <v>671</v>
      </c>
      <c r="F97" t="s">
        <v>672</v>
      </c>
      <c r="G97" t="s">
        <v>673</v>
      </c>
      <c r="H97" t="s">
        <v>673</v>
      </c>
      <c r="I97" t="s">
        <v>12</v>
      </c>
      <c r="J97">
        <v>94105</v>
      </c>
      <c r="K97" t="s">
        <v>674</v>
      </c>
      <c r="L97" t="s">
        <v>675</v>
      </c>
      <c r="M97" t="s">
        <v>676</v>
      </c>
      <c r="N97" t="s">
        <v>677</v>
      </c>
      <c r="O97" s="13">
        <v>650300</v>
      </c>
      <c r="P97" s="10">
        <v>93</v>
      </c>
      <c r="Q97" s="10">
        <f t="shared" ca="1" si="12"/>
        <v>250</v>
      </c>
      <c r="R97" t="str">
        <f t="shared" ca="1" si="13"/>
        <v>Darnell Keohane</v>
      </c>
      <c r="T97" t="str">
        <f t="shared" ca="1" si="18"/>
        <v>Aurora Bulls</v>
      </c>
      <c r="U97" s="10">
        <f t="shared" ca="1" si="14"/>
        <v>957200</v>
      </c>
      <c r="W97" s="10">
        <f t="shared" ca="1" si="15"/>
        <v>0</v>
      </c>
      <c r="X97" s="10">
        <f t="shared" ca="1" si="16"/>
        <v>70300</v>
      </c>
      <c r="Y97" s="10">
        <f t="shared" ca="1" si="17"/>
        <v>70300</v>
      </c>
    </row>
    <row r="98" spans="1:25" x14ac:dyDescent="0.25">
      <c r="A98" s="10">
        <f ca="1">IFERROR(RANK(Y98,$Y$5:$Y$1006,0)+COUNTIF(Y$4:$Y97,Y98),"")</f>
        <v>94</v>
      </c>
      <c r="B98">
        <f ca="1">IFERROR(RANK(C98,$C$5:$C$5001, 1) + COUNTIF(C$4:$C97, C98), "")</f>
        <v>94</v>
      </c>
      <c r="C98">
        <f t="shared" ca="1" si="11"/>
        <v>1</v>
      </c>
      <c r="D98" s="1" t="s">
        <v>6839</v>
      </c>
      <c r="E98" t="s">
        <v>678</v>
      </c>
      <c r="F98" t="s">
        <v>679</v>
      </c>
      <c r="G98" t="s">
        <v>680</v>
      </c>
      <c r="H98" t="s">
        <v>204</v>
      </c>
      <c r="I98" t="s">
        <v>102</v>
      </c>
      <c r="J98">
        <v>21244</v>
      </c>
      <c r="K98" t="s">
        <v>681</v>
      </c>
      <c r="L98" t="s">
        <v>682</v>
      </c>
      <c r="M98" t="s">
        <v>683</v>
      </c>
      <c r="N98" t="s">
        <v>684</v>
      </c>
      <c r="O98" s="13">
        <v>61600</v>
      </c>
      <c r="P98" s="10">
        <v>94</v>
      </c>
      <c r="Q98" s="10">
        <f t="shared" ca="1" si="12"/>
        <v>575</v>
      </c>
      <c r="R98" t="str">
        <f t="shared" ca="1" si="13"/>
        <v>Latonya Bemberry</v>
      </c>
      <c r="T98" t="str">
        <f t="shared" ca="1" si="18"/>
        <v>Aurora Kaminer</v>
      </c>
      <c r="U98" s="10">
        <f t="shared" ca="1" si="14"/>
        <v>374100</v>
      </c>
      <c r="W98" s="10">
        <f t="shared" ca="1" si="15"/>
        <v>0</v>
      </c>
      <c r="X98" s="10">
        <f t="shared" ca="1" si="16"/>
        <v>70200</v>
      </c>
      <c r="Y98" s="10">
        <f t="shared" ca="1" si="17"/>
        <v>70200</v>
      </c>
    </row>
    <row r="99" spans="1:25" x14ac:dyDescent="0.25">
      <c r="A99" s="10">
        <f ca="1">IFERROR(RANK(Y99,$Y$5:$Y$1006,0)+COUNTIF(Y$4:$Y98,Y99),"")</f>
        <v>95</v>
      </c>
      <c r="B99">
        <f ca="1">IFERROR(RANK(C99,$C$5:$C$5001, 1) + COUNTIF(C$4:$C98, C99), "")</f>
        <v>95</v>
      </c>
      <c r="C99">
        <f t="shared" ca="1" si="11"/>
        <v>1</v>
      </c>
      <c r="D99" s="1" t="s">
        <v>6840</v>
      </c>
      <c r="E99" t="s">
        <v>685</v>
      </c>
      <c r="F99" t="s">
        <v>686</v>
      </c>
      <c r="G99" t="s">
        <v>194</v>
      </c>
      <c r="H99" t="s">
        <v>195</v>
      </c>
      <c r="I99" t="s">
        <v>196</v>
      </c>
      <c r="J99">
        <v>70122</v>
      </c>
      <c r="K99" t="s">
        <v>687</v>
      </c>
      <c r="L99" t="s">
        <v>688</v>
      </c>
      <c r="M99" t="s">
        <v>689</v>
      </c>
      <c r="N99" t="s">
        <v>690</v>
      </c>
      <c r="O99" s="13">
        <v>103100</v>
      </c>
      <c r="P99" s="10">
        <v>95</v>
      </c>
      <c r="Q99" s="10">
        <f t="shared" ca="1" si="12"/>
        <v>343</v>
      </c>
      <c r="R99" t="str">
        <f t="shared" ca="1" si="13"/>
        <v>Eusebio Mchaney</v>
      </c>
      <c r="T99" t="str">
        <f t="shared" ca="1" si="18"/>
        <v>Aurora Wunsch</v>
      </c>
      <c r="U99" s="10">
        <f t="shared" ca="1" si="14"/>
        <v>528700</v>
      </c>
      <c r="W99" s="10">
        <f t="shared" ca="1" si="15"/>
        <v>0</v>
      </c>
      <c r="X99" s="10">
        <f t="shared" ca="1" si="16"/>
        <v>70100</v>
      </c>
      <c r="Y99" s="10">
        <f t="shared" ca="1" si="17"/>
        <v>70100</v>
      </c>
    </row>
    <row r="100" spans="1:25" x14ac:dyDescent="0.25">
      <c r="A100" s="10">
        <f ca="1">IFERROR(RANK(Y100,$Y$5:$Y$1006,0)+COUNTIF(Y$4:$Y99,Y100),"")</f>
        <v>96</v>
      </c>
      <c r="B100">
        <f ca="1">IFERROR(RANK(C100,$C$5:$C$5001, 1) + COUNTIF(C$4:$C99, C100), "")</f>
        <v>96</v>
      </c>
      <c r="C100">
        <f t="shared" ca="1" si="11"/>
        <v>1</v>
      </c>
      <c r="D100" s="1" t="s">
        <v>6841</v>
      </c>
      <c r="E100" t="s">
        <v>691</v>
      </c>
      <c r="F100" t="s">
        <v>692</v>
      </c>
      <c r="G100" t="s">
        <v>693</v>
      </c>
      <c r="H100" t="s">
        <v>693</v>
      </c>
      <c r="I100" t="s">
        <v>136</v>
      </c>
      <c r="J100">
        <v>80231</v>
      </c>
      <c r="K100" t="s">
        <v>694</v>
      </c>
      <c r="L100" t="s">
        <v>695</v>
      </c>
      <c r="M100" t="s">
        <v>696</v>
      </c>
      <c r="N100" t="s">
        <v>697</v>
      </c>
      <c r="O100" s="13">
        <v>266900</v>
      </c>
      <c r="P100" s="10">
        <v>96</v>
      </c>
      <c r="Q100" s="10">
        <f t="shared" ca="1" si="12"/>
        <v>802</v>
      </c>
      <c r="R100" t="str">
        <f t="shared" ca="1" si="13"/>
        <v>Rafael Correia</v>
      </c>
      <c r="T100" t="str">
        <f t="shared" ca="1" si="18"/>
        <v>Avis Kuamoo</v>
      </c>
      <c r="U100" s="10">
        <f t="shared" ca="1" si="14"/>
        <v>30600</v>
      </c>
      <c r="W100" s="10">
        <f t="shared" ca="1" si="15"/>
        <v>0</v>
      </c>
      <c r="X100" s="10">
        <f t="shared" ca="1" si="16"/>
        <v>70000</v>
      </c>
      <c r="Y100" s="10">
        <f t="shared" ca="1" si="17"/>
        <v>70000</v>
      </c>
    </row>
    <row r="101" spans="1:25" x14ac:dyDescent="0.25">
      <c r="A101" s="10">
        <f ca="1">IFERROR(RANK(Y101,$Y$5:$Y$1006,0)+COUNTIF(Y$4:$Y100,Y101),"")</f>
        <v>97</v>
      </c>
      <c r="B101">
        <f ca="1">IFERROR(RANK(C101,$C$5:$C$5001, 1) + COUNTIF(C$4:$C100, C101), "")</f>
        <v>97</v>
      </c>
      <c r="C101">
        <f t="shared" ca="1" si="11"/>
        <v>2</v>
      </c>
      <c r="D101" s="1" t="s">
        <v>6842</v>
      </c>
      <c r="E101" t="s">
        <v>698</v>
      </c>
      <c r="F101" t="s">
        <v>699</v>
      </c>
      <c r="G101" t="s">
        <v>700</v>
      </c>
      <c r="H101" t="s">
        <v>701</v>
      </c>
      <c r="I101" t="s">
        <v>422</v>
      </c>
      <c r="J101">
        <v>54313</v>
      </c>
      <c r="K101" t="s">
        <v>702</v>
      </c>
      <c r="L101" t="s">
        <v>703</v>
      </c>
      <c r="M101" t="s">
        <v>704</v>
      </c>
      <c r="N101" t="s">
        <v>705</v>
      </c>
      <c r="O101" s="13">
        <v>992300</v>
      </c>
      <c r="P101" s="10">
        <v>97</v>
      </c>
      <c r="Q101" s="10">
        <f t="shared" ca="1" si="12"/>
        <v>236</v>
      </c>
      <c r="R101" t="str">
        <f t="shared" ca="1" si="13"/>
        <v>Curt Bleggi</v>
      </c>
      <c r="T101" t="str">
        <f t="shared" ca="1" si="18"/>
        <v>Barbara Stehle</v>
      </c>
      <c r="U101" s="10">
        <f t="shared" ca="1" si="14"/>
        <v>593400</v>
      </c>
      <c r="W101" s="10">
        <f t="shared" ca="1" si="15"/>
        <v>0</v>
      </c>
      <c r="X101" s="10">
        <f t="shared" ca="1" si="16"/>
        <v>69900</v>
      </c>
      <c r="Y101" s="10">
        <f t="shared" ca="1" si="17"/>
        <v>69900</v>
      </c>
    </row>
    <row r="102" spans="1:25" x14ac:dyDescent="0.25">
      <c r="A102" s="10">
        <f ca="1">IFERROR(RANK(Y102,$Y$5:$Y$1006,0)+COUNTIF(Y$4:$Y101,Y102),"")</f>
        <v>98</v>
      </c>
      <c r="B102">
        <f ca="1">IFERROR(RANK(C102,$C$5:$C$5001, 1) + COUNTIF(C$4:$C101, C102), "")</f>
        <v>98</v>
      </c>
      <c r="C102">
        <f t="shared" ca="1" si="11"/>
        <v>2</v>
      </c>
      <c r="D102" s="1" t="s">
        <v>6843</v>
      </c>
      <c r="E102" t="s">
        <v>707</v>
      </c>
      <c r="F102" t="s">
        <v>708</v>
      </c>
      <c r="G102" t="s">
        <v>709</v>
      </c>
      <c r="H102" t="s">
        <v>615</v>
      </c>
      <c r="I102" t="s">
        <v>229</v>
      </c>
      <c r="J102">
        <v>11520</v>
      </c>
      <c r="K102" t="s">
        <v>710</v>
      </c>
      <c r="L102" t="s">
        <v>711</v>
      </c>
      <c r="M102" t="s">
        <v>712</v>
      </c>
      <c r="N102" t="s">
        <v>713</v>
      </c>
      <c r="O102" s="13">
        <v>436900</v>
      </c>
      <c r="P102" s="10">
        <v>98</v>
      </c>
      <c r="Q102" s="10">
        <f t="shared" ca="1" si="12"/>
        <v>209</v>
      </c>
      <c r="R102" t="str">
        <f t="shared" ca="1" si="13"/>
        <v>Clark Strothmann</v>
      </c>
      <c r="T102" t="str">
        <f t="shared" ca="1" si="18"/>
        <v>Basil Pama</v>
      </c>
      <c r="U102" s="10">
        <f t="shared" ca="1" si="14"/>
        <v>964400</v>
      </c>
      <c r="W102" s="10">
        <f t="shared" ca="1" si="15"/>
        <v>0</v>
      </c>
      <c r="X102" s="10">
        <f t="shared" ca="1" si="16"/>
        <v>69800</v>
      </c>
      <c r="Y102" s="10">
        <f t="shared" ca="1" si="17"/>
        <v>69800</v>
      </c>
    </row>
    <row r="103" spans="1:25" x14ac:dyDescent="0.25">
      <c r="A103" s="10">
        <f ca="1">IFERROR(RANK(Y103,$Y$5:$Y$1006,0)+COUNTIF(Y$4:$Y102,Y103),"")</f>
        <v>325</v>
      </c>
      <c r="B103">
        <f ca="1">IFERROR(RANK(C103,$C$5:$C$5001, 1) + COUNTIF(C$4:$C102, C103), "")</f>
        <v>325</v>
      </c>
      <c r="C103">
        <f t="shared" ca="1" si="11"/>
        <v>3</v>
      </c>
      <c r="D103" s="1" t="s">
        <v>6844</v>
      </c>
      <c r="E103" t="s">
        <v>714</v>
      </c>
      <c r="F103" t="s">
        <v>715</v>
      </c>
      <c r="G103" t="s">
        <v>716</v>
      </c>
      <c r="H103" t="s">
        <v>212</v>
      </c>
      <c r="I103" t="s">
        <v>12</v>
      </c>
      <c r="J103">
        <v>92705</v>
      </c>
      <c r="K103" t="s">
        <v>717</v>
      </c>
      <c r="L103" t="s">
        <v>718</v>
      </c>
      <c r="M103" t="s">
        <v>719</v>
      </c>
      <c r="N103" t="s">
        <v>720</v>
      </c>
      <c r="O103" s="13">
        <v>845800</v>
      </c>
      <c r="P103" s="10">
        <v>99</v>
      </c>
      <c r="Q103" s="10">
        <f t="shared" ca="1" si="12"/>
        <v>686</v>
      </c>
      <c r="R103" t="str">
        <f t="shared" ca="1" si="13"/>
        <v>Mathew Ruacho</v>
      </c>
      <c r="T103" t="str">
        <f t="shared" ca="1" si="18"/>
        <v>Beatrice Arevalos</v>
      </c>
      <c r="U103" s="10">
        <f t="shared" ca="1" si="14"/>
        <v>324000</v>
      </c>
      <c r="W103" s="10">
        <f t="shared" ca="1" si="15"/>
        <v>0</v>
      </c>
      <c r="X103" s="10">
        <f t="shared" ca="1" si="16"/>
        <v>47100</v>
      </c>
      <c r="Y103" s="10">
        <f t="shared" ca="1" si="17"/>
        <v>47100</v>
      </c>
    </row>
    <row r="104" spans="1:25" x14ac:dyDescent="0.25">
      <c r="A104" s="10" t="str">
        <f ca="1">IFERROR(RANK(Y104,$Y$5:$Y$1006,0)+COUNTIF(Y$4:$Y103,Y104),"")</f>
        <v/>
      </c>
      <c r="B104" t="str">
        <f ca="1">IFERROR(RANK(C104,$C$5:$C$5001, 1) + COUNTIF(C$4:$C103, C104), "")</f>
        <v/>
      </c>
      <c r="C104" t="str">
        <f t="shared" ca="1" si="11"/>
        <v/>
      </c>
      <c r="D104" s="1" t="s">
        <v>6845</v>
      </c>
      <c r="E104" t="s">
        <v>722</v>
      </c>
      <c r="F104" t="s">
        <v>723</v>
      </c>
      <c r="G104" t="s">
        <v>724</v>
      </c>
      <c r="H104" t="s">
        <v>204</v>
      </c>
      <c r="I104" t="s">
        <v>102</v>
      </c>
      <c r="J104">
        <v>21286</v>
      </c>
      <c r="K104" t="s">
        <v>725</v>
      </c>
      <c r="L104" t="s">
        <v>726</v>
      </c>
      <c r="M104" t="s">
        <v>727</v>
      </c>
      <c r="N104" t="s">
        <v>728</v>
      </c>
      <c r="O104" s="13">
        <v>235100</v>
      </c>
      <c r="P104" s="10">
        <v>100</v>
      </c>
      <c r="Q104" s="10">
        <f t="shared" ca="1" si="12"/>
        <v>415</v>
      </c>
      <c r="R104" t="str">
        <f t="shared" ca="1" si="13"/>
        <v>Harrison Bunk</v>
      </c>
      <c r="T104" t="str">
        <f t="shared" ca="1" si="18"/>
        <v>Becky Vogel</v>
      </c>
      <c r="U104" s="10">
        <f t="shared" ca="1" si="14"/>
        <v>504100</v>
      </c>
      <c r="W104" s="10">
        <f t="shared" ca="1" si="15"/>
        <v>0</v>
      </c>
      <c r="X104" s="10" t="str">
        <f t="shared" ca="1" si="16"/>
        <v/>
      </c>
      <c r="Y104" s="10" t="str">
        <f t="shared" ca="1" si="17"/>
        <v/>
      </c>
    </row>
    <row r="105" spans="1:25" x14ac:dyDescent="0.25">
      <c r="A105" s="10">
        <f ca="1">IFERROR(RANK(Y105,$Y$5:$Y$1006,0)+COUNTIF(Y$4:$Y104,Y105),"")</f>
        <v>584</v>
      </c>
      <c r="B105">
        <f ca="1">IFERROR(RANK(C105,$C$5:$C$5001, 1) + COUNTIF(C$4:$C104, C105), "")</f>
        <v>584</v>
      </c>
      <c r="C105">
        <f t="shared" ca="1" si="11"/>
        <v>7</v>
      </c>
      <c r="D105" s="1" t="s">
        <v>6846</v>
      </c>
      <c r="E105" t="s">
        <v>729</v>
      </c>
      <c r="F105" t="s">
        <v>442</v>
      </c>
      <c r="G105" t="s">
        <v>443</v>
      </c>
      <c r="H105" t="s">
        <v>444</v>
      </c>
      <c r="I105" t="s">
        <v>170</v>
      </c>
      <c r="J105">
        <v>7728</v>
      </c>
      <c r="K105" t="s">
        <v>730</v>
      </c>
      <c r="L105" t="s">
        <v>731</v>
      </c>
      <c r="M105" t="s">
        <v>732</v>
      </c>
      <c r="N105" t="s">
        <v>733</v>
      </c>
      <c r="O105" s="13">
        <v>213300</v>
      </c>
      <c r="P105" s="10">
        <v>101</v>
      </c>
      <c r="Q105" s="10">
        <f t="shared" ca="1" si="12"/>
        <v>696</v>
      </c>
      <c r="R105" t="str">
        <f t="shared" ca="1" si="13"/>
        <v>Melba Broekemeier</v>
      </c>
      <c r="T105" t="str">
        <f t="shared" ca="1" si="18"/>
        <v>Belinda Dorsey</v>
      </c>
      <c r="U105" s="10">
        <f t="shared" ca="1" si="14"/>
        <v>906400</v>
      </c>
      <c r="W105" s="10">
        <f t="shared" ca="1" si="15"/>
        <v>0</v>
      </c>
      <c r="X105" s="10">
        <f t="shared" ca="1" si="16"/>
        <v>21200</v>
      </c>
      <c r="Y105" s="10">
        <f t="shared" ca="1" si="17"/>
        <v>21200</v>
      </c>
    </row>
    <row r="106" spans="1:25" x14ac:dyDescent="0.25">
      <c r="A106" s="10">
        <f ca="1">IFERROR(RANK(Y106,$Y$5:$Y$1006,0)+COUNTIF(Y$4:$Y105,Y106),"")</f>
        <v>746</v>
      </c>
      <c r="B106">
        <f ca="1">IFERROR(RANK(C106,$C$5:$C$5001, 1) + COUNTIF(C$4:$C105, C106), "")</f>
        <v>746</v>
      </c>
      <c r="C106">
        <f t="shared" ca="1" si="11"/>
        <v>12</v>
      </c>
      <c r="D106" s="1" t="s">
        <v>6847</v>
      </c>
      <c r="E106" t="s">
        <v>734</v>
      </c>
      <c r="F106" t="s">
        <v>735</v>
      </c>
      <c r="G106" t="s">
        <v>736</v>
      </c>
      <c r="H106" t="s">
        <v>737</v>
      </c>
      <c r="I106" t="s">
        <v>28</v>
      </c>
      <c r="J106">
        <v>44311</v>
      </c>
      <c r="K106" t="s">
        <v>738</v>
      </c>
      <c r="L106" t="s">
        <v>739</v>
      </c>
      <c r="M106" t="s">
        <v>740</v>
      </c>
      <c r="N106" t="s">
        <v>741</v>
      </c>
      <c r="O106" s="13">
        <v>272000</v>
      </c>
      <c r="P106" s="10">
        <v>102</v>
      </c>
      <c r="Q106" s="10">
        <f t="shared" ca="1" si="12"/>
        <v>656</v>
      </c>
      <c r="R106" t="str">
        <f t="shared" ca="1" si="13"/>
        <v>Marcel Kolodziej</v>
      </c>
      <c r="T106" t="str">
        <f t="shared" ca="1" si="18"/>
        <v>Benedict Isaak</v>
      </c>
      <c r="U106" s="10">
        <f t="shared" ca="1" si="14"/>
        <v>433800</v>
      </c>
      <c r="W106" s="10">
        <f t="shared" ca="1" si="15"/>
        <v>0</v>
      </c>
      <c r="X106" s="10">
        <f t="shared" ca="1" si="16"/>
        <v>5000</v>
      </c>
      <c r="Y106" s="10">
        <f t="shared" ca="1" si="17"/>
        <v>5000</v>
      </c>
    </row>
    <row r="107" spans="1:25" x14ac:dyDescent="0.25">
      <c r="A107" s="10">
        <f ca="1">IFERROR(RANK(Y107,$Y$5:$Y$1006,0)+COUNTIF(Y$4:$Y106,Y107),"")</f>
        <v>528</v>
      </c>
      <c r="B107">
        <f ca="1">IFERROR(RANK(C107,$C$5:$C$5001, 1) + COUNTIF(C$4:$C106, C107), "")</f>
        <v>528</v>
      </c>
      <c r="C107">
        <f t="shared" ca="1" si="11"/>
        <v>6</v>
      </c>
      <c r="D107" s="1" t="s">
        <v>6848</v>
      </c>
      <c r="E107" t="s">
        <v>742</v>
      </c>
      <c r="F107" t="s">
        <v>743</v>
      </c>
      <c r="G107" t="s">
        <v>744</v>
      </c>
      <c r="H107" t="s">
        <v>745</v>
      </c>
      <c r="I107" t="s">
        <v>196</v>
      </c>
      <c r="J107">
        <v>71301</v>
      </c>
      <c r="K107" t="s">
        <v>746</v>
      </c>
      <c r="L107" t="s">
        <v>747</v>
      </c>
      <c r="M107" t="s">
        <v>748</v>
      </c>
      <c r="N107" t="s">
        <v>749</v>
      </c>
      <c r="O107" s="13">
        <v>572500</v>
      </c>
      <c r="P107" s="10">
        <v>103</v>
      </c>
      <c r="Q107" s="10">
        <f t="shared" ca="1" si="12"/>
        <v>253</v>
      </c>
      <c r="R107" t="str">
        <f t="shared" ca="1" si="13"/>
        <v>David Cressy</v>
      </c>
      <c r="T107" t="str">
        <f t="shared" ca="1" si="18"/>
        <v>Benita Epler</v>
      </c>
      <c r="U107" s="10">
        <f t="shared" ca="1" si="14"/>
        <v>919500</v>
      </c>
      <c r="W107" s="10">
        <f t="shared" ca="1" si="15"/>
        <v>0</v>
      </c>
      <c r="X107" s="10">
        <f t="shared" ca="1" si="16"/>
        <v>26800</v>
      </c>
      <c r="Y107" s="10">
        <f t="shared" ca="1" si="17"/>
        <v>26800</v>
      </c>
    </row>
    <row r="108" spans="1:25" x14ac:dyDescent="0.25">
      <c r="A108" s="10">
        <f ca="1">IFERROR(RANK(Y108,$Y$5:$Y$1006,0)+COUNTIF(Y$4:$Y107,Y108),"")</f>
        <v>718</v>
      </c>
      <c r="B108">
        <f ca="1">IFERROR(RANK(C108,$C$5:$C$5001, 1) + COUNTIF(C$4:$C107, C108), "")</f>
        <v>718</v>
      </c>
      <c r="C108">
        <f t="shared" ca="1" si="11"/>
        <v>11</v>
      </c>
      <c r="D108" s="1" t="s">
        <v>6849</v>
      </c>
      <c r="E108" t="s">
        <v>750</v>
      </c>
      <c r="F108" t="s">
        <v>751</v>
      </c>
      <c r="G108" t="s">
        <v>178</v>
      </c>
      <c r="H108" t="s">
        <v>178</v>
      </c>
      <c r="I108" t="s">
        <v>12</v>
      </c>
      <c r="J108">
        <v>90063</v>
      </c>
      <c r="K108" t="s">
        <v>752</v>
      </c>
      <c r="L108" t="s">
        <v>753</v>
      </c>
      <c r="M108" t="s">
        <v>754</v>
      </c>
      <c r="N108" t="s">
        <v>755</v>
      </c>
      <c r="O108" s="13">
        <v>283000</v>
      </c>
      <c r="P108" s="10">
        <v>104</v>
      </c>
      <c r="Q108" s="10">
        <f t="shared" ca="1" si="12"/>
        <v>787</v>
      </c>
      <c r="R108" t="str">
        <f t="shared" ca="1" si="13"/>
        <v>Petra Cangey</v>
      </c>
      <c r="T108" t="str">
        <f t="shared" ca="1" si="18"/>
        <v>Benito Eleam</v>
      </c>
      <c r="U108" s="10">
        <f t="shared" ca="1" si="14"/>
        <v>574300</v>
      </c>
      <c r="W108" s="10">
        <f t="shared" ca="1" si="15"/>
        <v>0</v>
      </c>
      <c r="X108" s="10">
        <f t="shared" ca="1" si="16"/>
        <v>7800</v>
      </c>
      <c r="Y108" s="10">
        <f t="shared" ca="1" si="17"/>
        <v>7800</v>
      </c>
    </row>
    <row r="109" spans="1:25" x14ac:dyDescent="0.25">
      <c r="A109" s="10">
        <f ca="1">IFERROR(RANK(Y109,$Y$5:$Y$1006,0)+COUNTIF(Y$4:$Y108,Y109),"")</f>
        <v>454</v>
      </c>
      <c r="B109">
        <f ca="1">IFERROR(RANK(C109,$C$5:$C$5001, 1) + COUNTIF(C$4:$C108, C109), "")</f>
        <v>454</v>
      </c>
      <c r="C109">
        <f t="shared" ca="1" si="11"/>
        <v>5</v>
      </c>
      <c r="D109" s="1" t="s">
        <v>6850</v>
      </c>
      <c r="E109" t="s">
        <v>756</v>
      </c>
      <c r="F109" t="s">
        <v>757</v>
      </c>
      <c r="G109" t="s">
        <v>758</v>
      </c>
      <c r="H109" t="s">
        <v>759</v>
      </c>
      <c r="I109" t="s">
        <v>760</v>
      </c>
      <c r="J109">
        <v>6905</v>
      </c>
      <c r="K109" t="s">
        <v>761</v>
      </c>
      <c r="L109" t="s">
        <v>762</v>
      </c>
      <c r="M109" t="s">
        <v>763</v>
      </c>
      <c r="N109" t="s">
        <v>764</v>
      </c>
      <c r="O109" s="13">
        <v>358700</v>
      </c>
      <c r="P109" s="10">
        <v>105</v>
      </c>
      <c r="Q109" s="10">
        <f t="shared" ca="1" si="12"/>
        <v>300</v>
      </c>
      <c r="R109" t="str">
        <f t="shared" ca="1" si="13"/>
        <v>Douglass Saison</v>
      </c>
      <c r="T109" t="str">
        <f t="shared" ca="1" si="18"/>
        <v>Bernadine Baral</v>
      </c>
      <c r="U109" s="10">
        <f t="shared" ca="1" si="14"/>
        <v>295000</v>
      </c>
      <c r="W109" s="10">
        <f t="shared" ca="1" si="15"/>
        <v>0</v>
      </c>
      <c r="X109" s="10">
        <f t="shared" ca="1" si="16"/>
        <v>34200</v>
      </c>
      <c r="Y109" s="10">
        <f t="shared" ca="1" si="17"/>
        <v>34200</v>
      </c>
    </row>
    <row r="110" spans="1:25" x14ac:dyDescent="0.25">
      <c r="A110" s="10">
        <f ca="1">IFERROR(RANK(Y110,$Y$5:$Y$1006,0)+COUNTIF(Y$4:$Y109,Y110),"")</f>
        <v>455</v>
      </c>
      <c r="B110">
        <f ca="1">IFERROR(RANK(C110,$C$5:$C$5001, 1) + COUNTIF(C$4:$C109, C110), "")</f>
        <v>455</v>
      </c>
      <c r="C110">
        <f t="shared" ca="1" si="11"/>
        <v>5</v>
      </c>
      <c r="D110" s="1" t="s">
        <v>6851</v>
      </c>
      <c r="E110" t="s">
        <v>765</v>
      </c>
      <c r="F110" t="s">
        <v>766</v>
      </c>
      <c r="G110" t="s">
        <v>767</v>
      </c>
      <c r="H110" t="s">
        <v>768</v>
      </c>
      <c r="I110" t="s">
        <v>769</v>
      </c>
      <c r="J110">
        <v>72774</v>
      </c>
      <c r="K110" t="s">
        <v>770</v>
      </c>
      <c r="L110" t="s">
        <v>771</v>
      </c>
      <c r="M110" t="s">
        <v>772</v>
      </c>
      <c r="N110" t="s">
        <v>773</v>
      </c>
      <c r="O110" s="13">
        <v>645500</v>
      </c>
      <c r="P110" s="10">
        <v>106</v>
      </c>
      <c r="Q110" s="10">
        <f t="shared" ca="1" si="12"/>
        <v>321</v>
      </c>
      <c r="R110" t="str">
        <f t="shared" ca="1" si="13"/>
        <v>Emanuel Joanis</v>
      </c>
      <c r="T110" t="str">
        <f t="shared" ca="1" si="18"/>
        <v>Bernard Winley</v>
      </c>
      <c r="U110" s="10">
        <f t="shared" ca="1" si="14"/>
        <v>988900</v>
      </c>
      <c r="W110" s="10">
        <f t="shared" ca="1" si="15"/>
        <v>0</v>
      </c>
      <c r="X110" s="10">
        <f t="shared" ca="1" si="16"/>
        <v>34100</v>
      </c>
      <c r="Y110" s="10">
        <f t="shared" ca="1" si="17"/>
        <v>34100</v>
      </c>
    </row>
    <row r="111" spans="1:25" x14ac:dyDescent="0.25">
      <c r="A111" s="10" t="str">
        <f ca="1">IFERROR(RANK(Y111,$Y$5:$Y$1006,0)+COUNTIF(Y$4:$Y110,Y111),"")</f>
        <v/>
      </c>
      <c r="B111" t="str">
        <f ca="1">IFERROR(RANK(C111,$C$5:$C$5001, 1) + COUNTIF(C$4:$C110, C111), "")</f>
        <v/>
      </c>
      <c r="C111" t="str">
        <f t="shared" ca="1" si="11"/>
        <v/>
      </c>
      <c r="D111" s="1" t="s">
        <v>6852</v>
      </c>
      <c r="E111" t="s">
        <v>774</v>
      </c>
      <c r="F111" t="s">
        <v>775</v>
      </c>
      <c r="G111" t="s">
        <v>776</v>
      </c>
      <c r="H111" t="s">
        <v>178</v>
      </c>
      <c r="I111" t="s">
        <v>12</v>
      </c>
      <c r="J111">
        <v>91702</v>
      </c>
      <c r="K111" t="s">
        <v>777</v>
      </c>
      <c r="L111" t="s">
        <v>778</v>
      </c>
      <c r="M111" t="s">
        <v>779</v>
      </c>
      <c r="N111" t="s">
        <v>780</v>
      </c>
      <c r="O111" s="13">
        <v>484400</v>
      </c>
      <c r="P111" s="10">
        <v>107</v>
      </c>
      <c r="Q111" s="10">
        <f t="shared" ca="1" si="12"/>
        <v>176</v>
      </c>
      <c r="R111" t="str">
        <f t="shared" ca="1" si="13"/>
        <v>Celia Yerico</v>
      </c>
      <c r="T111" t="str">
        <f t="shared" ca="1" si="18"/>
        <v>Bernice Kippes</v>
      </c>
      <c r="U111" s="10">
        <f t="shared" ca="1" si="14"/>
        <v>396800</v>
      </c>
      <c r="W111" s="10">
        <f t="shared" ca="1" si="15"/>
        <v>0</v>
      </c>
      <c r="X111" s="10" t="str">
        <f t="shared" ca="1" si="16"/>
        <v/>
      </c>
      <c r="Y111" s="10" t="str">
        <f t="shared" ca="1" si="17"/>
        <v/>
      </c>
    </row>
    <row r="112" spans="1:25" x14ac:dyDescent="0.25">
      <c r="A112" s="10" t="str">
        <f ca="1">IFERROR(RANK(Y112,$Y$5:$Y$1006,0)+COUNTIF(Y$4:$Y111,Y112),"")</f>
        <v/>
      </c>
      <c r="B112" t="str">
        <f ca="1">IFERROR(RANK(C112,$C$5:$C$5001, 1) + COUNTIF(C$4:$C111, C112), "")</f>
        <v/>
      </c>
      <c r="C112" t="str">
        <f t="shared" ca="1" si="11"/>
        <v/>
      </c>
      <c r="D112" s="1" t="s">
        <v>6853</v>
      </c>
      <c r="E112" t="s">
        <v>781</v>
      </c>
      <c r="F112" t="s">
        <v>782</v>
      </c>
      <c r="G112" t="s">
        <v>34</v>
      </c>
      <c r="H112" t="s">
        <v>34</v>
      </c>
      <c r="I112" t="s">
        <v>12</v>
      </c>
      <c r="J112">
        <v>95826</v>
      </c>
      <c r="K112" t="s">
        <v>783</v>
      </c>
      <c r="L112" t="s">
        <v>784</v>
      </c>
      <c r="M112" t="s">
        <v>785</v>
      </c>
      <c r="N112" t="s">
        <v>786</v>
      </c>
      <c r="O112" s="13">
        <v>887400</v>
      </c>
      <c r="P112" s="10">
        <v>108</v>
      </c>
      <c r="Q112" s="10">
        <f t="shared" ca="1" si="12"/>
        <v>717</v>
      </c>
      <c r="R112" t="str">
        <f t="shared" ca="1" si="13"/>
        <v>Mina Treat</v>
      </c>
      <c r="T112" t="str">
        <f t="shared" ca="1" si="18"/>
        <v>Bert Vegh</v>
      </c>
      <c r="U112" s="10">
        <f t="shared" ca="1" si="14"/>
        <v>151000</v>
      </c>
      <c r="W112" s="10">
        <f t="shared" ca="1" si="15"/>
        <v>0</v>
      </c>
      <c r="X112" s="10" t="str">
        <f t="shared" ca="1" si="16"/>
        <v/>
      </c>
      <c r="Y112" s="10" t="str">
        <f t="shared" ca="1" si="17"/>
        <v/>
      </c>
    </row>
    <row r="113" spans="1:25" x14ac:dyDescent="0.25">
      <c r="A113" s="10">
        <f ca="1">IFERROR(RANK(Y113,$Y$5:$Y$1006,0)+COUNTIF(Y$4:$Y112,Y113),"")</f>
        <v>529</v>
      </c>
      <c r="B113">
        <f ca="1">IFERROR(RANK(C113,$C$5:$C$5001, 1) + COUNTIF(C$4:$C112, C113), "")</f>
        <v>529</v>
      </c>
      <c r="C113">
        <f t="shared" ca="1" si="11"/>
        <v>6</v>
      </c>
      <c r="D113" s="1" t="s">
        <v>6854</v>
      </c>
      <c r="E113" t="s">
        <v>787</v>
      </c>
      <c r="F113" t="s">
        <v>788</v>
      </c>
      <c r="G113" t="s">
        <v>789</v>
      </c>
      <c r="H113" t="s">
        <v>106</v>
      </c>
      <c r="I113" t="s">
        <v>20</v>
      </c>
      <c r="J113">
        <v>33030</v>
      </c>
      <c r="K113" t="s">
        <v>790</v>
      </c>
      <c r="L113" t="s">
        <v>791</v>
      </c>
      <c r="M113" t="s">
        <v>792</v>
      </c>
      <c r="N113" t="s">
        <v>793</v>
      </c>
      <c r="O113" s="13">
        <v>54600</v>
      </c>
      <c r="P113" s="10">
        <v>109</v>
      </c>
      <c r="Q113" s="10">
        <f t="shared" ca="1" si="12"/>
        <v>875</v>
      </c>
      <c r="R113" t="str">
        <f t="shared" ca="1" si="13"/>
        <v>Seth Kohnke</v>
      </c>
      <c r="T113" t="str">
        <f t="shared" ca="1" si="18"/>
        <v>Bertha Gant</v>
      </c>
      <c r="U113" s="10">
        <f t="shared" ca="1" si="14"/>
        <v>576500</v>
      </c>
      <c r="W113" s="10">
        <f t="shared" ca="1" si="15"/>
        <v>0</v>
      </c>
      <c r="X113" s="10">
        <f t="shared" ca="1" si="16"/>
        <v>26700</v>
      </c>
      <c r="Y113" s="10">
        <f t="shared" ca="1" si="17"/>
        <v>26700</v>
      </c>
    </row>
    <row r="114" spans="1:25" x14ac:dyDescent="0.25">
      <c r="A114" s="10" t="str">
        <f ca="1">IFERROR(RANK(Y114,$Y$5:$Y$1006,0)+COUNTIF(Y$4:$Y113,Y114),"")</f>
        <v/>
      </c>
      <c r="B114" t="str">
        <f ca="1">IFERROR(RANK(C114,$C$5:$C$5001, 1) + COUNTIF(C$4:$C113, C114), "")</f>
        <v/>
      </c>
      <c r="C114" t="str">
        <f t="shared" ca="1" si="11"/>
        <v/>
      </c>
      <c r="D114" s="1" t="s">
        <v>6855</v>
      </c>
      <c r="E114" t="s">
        <v>794</v>
      </c>
      <c r="F114" t="s">
        <v>795</v>
      </c>
      <c r="G114" t="s">
        <v>796</v>
      </c>
      <c r="H114" t="s">
        <v>796</v>
      </c>
      <c r="I114" t="s">
        <v>196</v>
      </c>
      <c r="J114">
        <v>70508</v>
      </c>
      <c r="K114" t="s">
        <v>797</v>
      </c>
      <c r="L114" t="s">
        <v>798</v>
      </c>
      <c r="M114" t="s">
        <v>799</v>
      </c>
      <c r="N114" t="s">
        <v>800</v>
      </c>
      <c r="O114" s="13">
        <v>182300</v>
      </c>
      <c r="P114" s="10">
        <v>110</v>
      </c>
      <c r="Q114" s="10">
        <f t="shared" ca="1" si="12"/>
        <v>764</v>
      </c>
      <c r="R114" t="str">
        <f t="shared" ca="1" si="13"/>
        <v>Orval Chiarini</v>
      </c>
      <c r="T114" t="str">
        <f t="shared" ca="1" si="18"/>
        <v>Bertie Kilborne</v>
      </c>
      <c r="U114" s="10">
        <f t="shared" ca="1" si="14"/>
        <v>820700</v>
      </c>
      <c r="W114" s="10">
        <f t="shared" ca="1" si="15"/>
        <v>0</v>
      </c>
      <c r="X114" s="10" t="str">
        <f t="shared" ca="1" si="16"/>
        <v/>
      </c>
      <c r="Y114" s="10" t="str">
        <f t="shared" ca="1" si="17"/>
        <v/>
      </c>
    </row>
    <row r="115" spans="1:25" x14ac:dyDescent="0.25">
      <c r="A115" s="10">
        <f ca="1">IFERROR(RANK(Y115,$Y$5:$Y$1006,0)+COUNTIF(Y$4:$Y114,Y115),"")</f>
        <v>719</v>
      </c>
      <c r="B115">
        <f ca="1">IFERROR(RANK(C115,$C$5:$C$5001, 1) + COUNTIF(C$4:$C114, C115), "")</f>
        <v>719</v>
      </c>
      <c r="C115">
        <f t="shared" ca="1" si="11"/>
        <v>11</v>
      </c>
      <c r="D115" s="1" t="s">
        <v>6856</v>
      </c>
      <c r="E115" t="s">
        <v>801</v>
      </c>
      <c r="F115" t="s">
        <v>802</v>
      </c>
      <c r="G115" t="s">
        <v>227</v>
      </c>
      <c r="H115" t="s">
        <v>228</v>
      </c>
      <c r="I115" t="s">
        <v>229</v>
      </c>
      <c r="J115">
        <v>11201</v>
      </c>
      <c r="K115" t="s">
        <v>803</v>
      </c>
      <c r="L115" t="s">
        <v>804</v>
      </c>
      <c r="M115" t="s">
        <v>805</v>
      </c>
      <c r="N115" t="s">
        <v>806</v>
      </c>
      <c r="O115" s="13">
        <v>824000</v>
      </c>
      <c r="P115" s="10">
        <v>111</v>
      </c>
      <c r="Q115" s="10">
        <f t="shared" ca="1" si="12"/>
        <v>447</v>
      </c>
      <c r="R115" t="str">
        <f t="shared" ca="1" si="13"/>
        <v>Ines Seltzen</v>
      </c>
      <c r="T115" t="str">
        <f t="shared" ca="1" si="18"/>
        <v>Bess Moreland</v>
      </c>
      <c r="U115" s="10">
        <f t="shared" ca="1" si="14"/>
        <v>39900</v>
      </c>
      <c r="W115" s="10">
        <f t="shared" ca="1" si="15"/>
        <v>0</v>
      </c>
      <c r="X115" s="10">
        <f t="shared" ca="1" si="16"/>
        <v>7700</v>
      </c>
      <c r="Y115" s="10">
        <f t="shared" ca="1" si="17"/>
        <v>7700</v>
      </c>
    </row>
    <row r="116" spans="1:25" x14ac:dyDescent="0.25">
      <c r="A116" s="10">
        <f ca="1">IFERROR(RANK(Y116,$Y$5:$Y$1006,0)+COUNTIF(Y$4:$Y115,Y116),"")</f>
        <v>585</v>
      </c>
      <c r="B116">
        <f ca="1">IFERROR(RANK(C116,$C$5:$C$5001, 1) + COUNTIF(C$4:$C115, C116), "")</f>
        <v>585</v>
      </c>
      <c r="C116">
        <f t="shared" ca="1" si="11"/>
        <v>7</v>
      </c>
      <c r="D116" s="1" t="s">
        <v>6857</v>
      </c>
      <c r="E116" t="s">
        <v>807</v>
      </c>
      <c r="F116" t="s">
        <v>808</v>
      </c>
      <c r="G116" t="s">
        <v>809</v>
      </c>
      <c r="H116" t="s">
        <v>144</v>
      </c>
      <c r="I116" t="s">
        <v>102</v>
      </c>
      <c r="J116">
        <v>20866</v>
      </c>
      <c r="K116" t="s">
        <v>810</v>
      </c>
      <c r="L116" t="s">
        <v>811</v>
      </c>
      <c r="M116" t="s">
        <v>812</v>
      </c>
      <c r="N116" t="s">
        <v>813</v>
      </c>
      <c r="O116" s="13">
        <v>246100</v>
      </c>
      <c r="P116" s="10">
        <v>112</v>
      </c>
      <c r="Q116" s="10">
        <f t="shared" ca="1" si="12"/>
        <v>815</v>
      </c>
      <c r="R116" t="str">
        <f t="shared" ca="1" si="13"/>
        <v>Rena Rushen</v>
      </c>
      <c r="T116" t="str">
        <f t="shared" ca="1" si="18"/>
        <v>Bess Wallin</v>
      </c>
      <c r="U116" s="10">
        <f t="shared" ca="1" si="14"/>
        <v>494200</v>
      </c>
      <c r="W116" s="10">
        <f t="shared" ca="1" si="15"/>
        <v>0</v>
      </c>
      <c r="X116" s="10">
        <f t="shared" ca="1" si="16"/>
        <v>21100</v>
      </c>
      <c r="Y116" s="10">
        <f t="shared" ca="1" si="17"/>
        <v>21100</v>
      </c>
    </row>
    <row r="117" spans="1:25" x14ac:dyDescent="0.25">
      <c r="A117" s="10" t="str">
        <f ca="1">IFERROR(RANK(Y117,$Y$5:$Y$1006,0)+COUNTIF(Y$4:$Y116,Y117),"")</f>
        <v/>
      </c>
      <c r="B117" t="str">
        <f ca="1">IFERROR(RANK(C117,$C$5:$C$5001, 1) + COUNTIF(C$4:$C116, C117), "")</f>
        <v/>
      </c>
      <c r="C117" t="str">
        <f t="shared" ca="1" si="11"/>
        <v/>
      </c>
      <c r="D117" s="1" t="s">
        <v>6858</v>
      </c>
      <c r="E117" t="s">
        <v>814</v>
      </c>
      <c r="F117" t="s">
        <v>815</v>
      </c>
      <c r="G117" t="s">
        <v>816</v>
      </c>
      <c r="H117" t="s">
        <v>817</v>
      </c>
      <c r="I117" t="s">
        <v>818</v>
      </c>
      <c r="J117">
        <v>57105</v>
      </c>
      <c r="K117" t="s">
        <v>819</v>
      </c>
      <c r="L117" t="s">
        <v>820</v>
      </c>
      <c r="M117" t="s">
        <v>821</v>
      </c>
      <c r="N117" t="s">
        <v>822</v>
      </c>
      <c r="O117" s="13">
        <v>205400</v>
      </c>
      <c r="P117" s="10">
        <v>113</v>
      </c>
      <c r="Q117" s="10">
        <f t="shared" ca="1" si="12"/>
        <v>267</v>
      </c>
      <c r="R117" t="str">
        <f t="shared" ca="1" si="13"/>
        <v>Delma Shumake</v>
      </c>
      <c r="T117" t="str">
        <f t="shared" ca="1" si="18"/>
        <v>Bessie Bile</v>
      </c>
      <c r="U117" s="10">
        <f t="shared" ca="1" si="14"/>
        <v>200500</v>
      </c>
      <c r="W117" s="10">
        <f t="shared" ca="1" si="15"/>
        <v>0</v>
      </c>
      <c r="X117" s="10" t="str">
        <f t="shared" ca="1" si="16"/>
        <v/>
      </c>
      <c r="Y117" s="10" t="str">
        <f t="shared" ca="1" si="17"/>
        <v/>
      </c>
    </row>
    <row r="118" spans="1:25" x14ac:dyDescent="0.25">
      <c r="A118" s="10" t="str">
        <f ca="1">IFERROR(RANK(Y118,$Y$5:$Y$1006,0)+COUNTIF(Y$4:$Y117,Y118),"")</f>
        <v/>
      </c>
      <c r="B118" t="str">
        <f ca="1">IFERROR(RANK(C118,$C$5:$C$5001, 1) + COUNTIF(C$4:$C117, C118), "")</f>
        <v/>
      </c>
      <c r="C118" t="str">
        <f t="shared" ca="1" si="11"/>
        <v/>
      </c>
      <c r="D118" s="1" t="s">
        <v>6859</v>
      </c>
      <c r="E118" t="s">
        <v>823</v>
      </c>
      <c r="F118" t="s">
        <v>824</v>
      </c>
      <c r="G118" t="s">
        <v>825</v>
      </c>
      <c r="H118" t="s">
        <v>826</v>
      </c>
      <c r="I118" t="s">
        <v>827</v>
      </c>
      <c r="J118">
        <v>64101</v>
      </c>
      <c r="K118" t="s">
        <v>828</v>
      </c>
      <c r="L118" t="s">
        <v>829</v>
      </c>
      <c r="M118" t="s">
        <v>830</v>
      </c>
      <c r="N118" t="s">
        <v>831</v>
      </c>
      <c r="O118" s="13">
        <v>745400</v>
      </c>
      <c r="P118" s="10">
        <v>114</v>
      </c>
      <c r="Q118" s="10">
        <f t="shared" ca="1" si="12"/>
        <v>85</v>
      </c>
      <c r="R118" t="str">
        <f t="shared" ca="1" si="13"/>
        <v>Ashlee Havatone</v>
      </c>
      <c r="T118" t="str">
        <f t="shared" ca="1" si="18"/>
        <v>Bessie Delille</v>
      </c>
      <c r="U118" s="10">
        <f t="shared" ca="1" si="14"/>
        <v>604000</v>
      </c>
      <c r="W118" s="10">
        <f t="shared" ca="1" si="15"/>
        <v>0</v>
      </c>
      <c r="X118" s="10" t="str">
        <f t="shared" ca="1" si="16"/>
        <v/>
      </c>
      <c r="Y118" s="10" t="str">
        <f t="shared" ca="1" si="17"/>
        <v/>
      </c>
    </row>
    <row r="119" spans="1:25" x14ac:dyDescent="0.25">
      <c r="A119" s="10" t="str">
        <f ca="1">IFERROR(RANK(Y119,$Y$5:$Y$1006,0)+COUNTIF(Y$4:$Y118,Y119),"")</f>
        <v/>
      </c>
      <c r="B119" t="str">
        <f ca="1">IFERROR(RANK(C119,$C$5:$C$5001, 1) + COUNTIF(C$4:$C118, C119), "")</f>
        <v/>
      </c>
      <c r="C119" t="str">
        <f t="shared" ca="1" si="11"/>
        <v/>
      </c>
      <c r="D119" s="1" t="s">
        <v>6860</v>
      </c>
      <c r="E119" t="s">
        <v>832</v>
      </c>
      <c r="F119" t="s">
        <v>833</v>
      </c>
      <c r="G119" t="s">
        <v>834</v>
      </c>
      <c r="H119" t="s">
        <v>835</v>
      </c>
      <c r="I119" t="s">
        <v>122</v>
      </c>
      <c r="J119">
        <v>30753</v>
      </c>
      <c r="K119" t="s">
        <v>836</v>
      </c>
      <c r="L119" t="s">
        <v>837</v>
      </c>
      <c r="M119" t="s">
        <v>838</v>
      </c>
      <c r="N119" t="s">
        <v>839</v>
      </c>
      <c r="O119" s="13">
        <v>289300</v>
      </c>
      <c r="P119" s="10">
        <v>115</v>
      </c>
      <c r="Q119" s="10">
        <f t="shared" ca="1" si="12"/>
        <v>756</v>
      </c>
      <c r="R119" t="str">
        <f t="shared" ca="1" si="13"/>
        <v>Odessa Yagecic</v>
      </c>
      <c r="T119" t="str">
        <f t="shared" ca="1" si="18"/>
        <v>Billie Conboy</v>
      </c>
      <c r="U119" s="10">
        <f t="shared" ca="1" si="14"/>
        <v>105000</v>
      </c>
      <c r="W119" s="10">
        <f t="shared" ca="1" si="15"/>
        <v>0</v>
      </c>
      <c r="X119" s="10" t="str">
        <f t="shared" ca="1" si="16"/>
        <v/>
      </c>
      <c r="Y119" s="10" t="str">
        <f t="shared" ca="1" si="17"/>
        <v/>
      </c>
    </row>
    <row r="120" spans="1:25" x14ac:dyDescent="0.25">
      <c r="A120" s="10" t="str">
        <f ca="1">IFERROR(RANK(Y120,$Y$5:$Y$1006,0)+COUNTIF(Y$4:$Y119,Y120),"")</f>
        <v/>
      </c>
      <c r="B120" t="str">
        <f ca="1">IFERROR(RANK(C120,$C$5:$C$5001, 1) + COUNTIF(C$4:$C119, C120), "")</f>
        <v/>
      </c>
      <c r="C120" t="str">
        <f t="shared" ca="1" si="11"/>
        <v/>
      </c>
      <c r="D120" s="1" t="s">
        <v>6861</v>
      </c>
      <c r="E120" t="s">
        <v>840</v>
      </c>
      <c r="F120" t="s">
        <v>841</v>
      </c>
      <c r="G120" t="s">
        <v>842</v>
      </c>
      <c r="H120" t="s">
        <v>169</v>
      </c>
      <c r="I120" t="s">
        <v>170</v>
      </c>
      <c r="J120">
        <v>7514</v>
      </c>
      <c r="K120" t="s">
        <v>843</v>
      </c>
      <c r="L120" t="s">
        <v>844</v>
      </c>
      <c r="M120" t="s">
        <v>845</v>
      </c>
      <c r="N120" t="s">
        <v>846</v>
      </c>
      <c r="O120" s="13">
        <v>837300</v>
      </c>
      <c r="P120" s="10">
        <v>116</v>
      </c>
      <c r="Q120" s="10">
        <f t="shared" ca="1" si="12"/>
        <v>60</v>
      </c>
      <c r="R120" t="str">
        <f t="shared" ca="1" si="13"/>
        <v>Annetta Whitt</v>
      </c>
      <c r="T120" t="str">
        <f t="shared" ca="1" si="18"/>
        <v>Billie Rivenberg</v>
      </c>
      <c r="U120" s="10">
        <f t="shared" ca="1" si="14"/>
        <v>907700</v>
      </c>
      <c r="W120" s="10">
        <f t="shared" ca="1" si="15"/>
        <v>0</v>
      </c>
      <c r="X120" s="10" t="str">
        <f t="shared" ca="1" si="16"/>
        <v/>
      </c>
      <c r="Y120" s="10" t="str">
        <f t="shared" ca="1" si="17"/>
        <v/>
      </c>
    </row>
    <row r="121" spans="1:25" x14ac:dyDescent="0.25">
      <c r="A121" s="10" t="str">
        <f ca="1">IFERROR(RANK(Y121,$Y$5:$Y$1006,0)+COUNTIF(Y$4:$Y120,Y121),"")</f>
        <v/>
      </c>
      <c r="B121" t="str">
        <f ca="1">IFERROR(RANK(C121,$C$5:$C$5001, 1) + COUNTIF(C$4:$C120, C121), "")</f>
        <v/>
      </c>
      <c r="C121" t="str">
        <f t="shared" ca="1" si="11"/>
        <v/>
      </c>
      <c r="D121" s="1" t="s">
        <v>6862</v>
      </c>
      <c r="E121" t="s">
        <v>847</v>
      </c>
      <c r="F121" t="s">
        <v>848</v>
      </c>
      <c r="G121" t="s">
        <v>849</v>
      </c>
      <c r="H121" t="s">
        <v>414</v>
      </c>
      <c r="I121" t="s">
        <v>12</v>
      </c>
      <c r="J121">
        <v>94710</v>
      </c>
      <c r="K121" t="s">
        <v>850</v>
      </c>
      <c r="L121" t="s">
        <v>851</v>
      </c>
      <c r="M121" t="s">
        <v>852</v>
      </c>
      <c r="N121" t="s">
        <v>853</v>
      </c>
      <c r="O121" s="13">
        <v>713600</v>
      </c>
      <c r="P121" s="10">
        <v>117</v>
      </c>
      <c r="Q121" s="10">
        <f t="shared" ca="1" si="12"/>
        <v>337</v>
      </c>
      <c r="R121" t="str">
        <f t="shared" ca="1" si="13"/>
        <v>Ester Silsbee</v>
      </c>
      <c r="T121" t="str">
        <f t="shared" ca="1" si="18"/>
        <v>Birdie Henschen</v>
      </c>
      <c r="U121" s="10">
        <f t="shared" ca="1" si="14"/>
        <v>731000</v>
      </c>
      <c r="W121" s="10">
        <f t="shared" ca="1" si="15"/>
        <v>0</v>
      </c>
      <c r="X121" s="10" t="str">
        <f t="shared" ca="1" si="16"/>
        <v/>
      </c>
      <c r="Y121" s="10" t="str">
        <f t="shared" ca="1" si="17"/>
        <v/>
      </c>
    </row>
    <row r="122" spans="1:25" x14ac:dyDescent="0.25">
      <c r="A122" s="10" t="str">
        <f ca="1">IFERROR(RANK(Y122,$Y$5:$Y$1006,0)+COUNTIF(Y$4:$Y121,Y122),"")</f>
        <v/>
      </c>
      <c r="B122" t="str">
        <f ca="1">IFERROR(RANK(C122,$C$5:$C$5001, 1) + COUNTIF(C$4:$C121, C122), "")</f>
        <v/>
      </c>
      <c r="C122" t="str">
        <f t="shared" ca="1" si="11"/>
        <v/>
      </c>
      <c r="D122" s="1" t="s">
        <v>6863</v>
      </c>
      <c r="E122" t="s">
        <v>854</v>
      </c>
      <c r="F122" t="s">
        <v>855</v>
      </c>
      <c r="G122" t="s">
        <v>856</v>
      </c>
      <c r="H122" t="s">
        <v>857</v>
      </c>
      <c r="I122" t="s">
        <v>769</v>
      </c>
      <c r="J122">
        <v>72032</v>
      </c>
      <c r="K122" t="s">
        <v>858</v>
      </c>
      <c r="L122" t="s">
        <v>859</v>
      </c>
      <c r="M122" t="s">
        <v>860</v>
      </c>
      <c r="N122" t="s">
        <v>861</v>
      </c>
      <c r="O122" s="13">
        <v>82500</v>
      </c>
      <c r="P122" s="10">
        <v>118</v>
      </c>
      <c r="Q122" s="10">
        <f t="shared" ca="1" si="12"/>
        <v>353</v>
      </c>
      <c r="R122" t="str">
        <f t="shared" ca="1" si="13"/>
        <v>Faye Rockefeller</v>
      </c>
      <c r="T122" t="str">
        <f t="shared" ca="1" si="18"/>
        <v>Birdie Nuque</v>
      </c>
      <c r="U122" s="10">
        <f t="shared" ca="1" si="14"/>
        <v>575300</v>
      </c>
      <c r="W122" s="10">
        <f t="shared" ca="1" si="15"/>
        <v>0</v>
      </c>
      <c r="X122" s="10" t="str">
        <f t="shared" ca="1" si="16"/>
        <v/>
      </c>
      <c r="Y122" s="10" t="str">
        <f t="shared" ca="1" si="17"/>
        <v/>
      </c>
    </row>
    <row r="123" spans="1:25" x14ac:dyDescent="0.25">
      <c r="A123" s="10" t="str">
        <f ca="1">IFERROR(RANK(Y123,$Y$5:$Y$1006,0)+COUNTIF(Y$4:$Y122,Y123),"")</f>
        <v/>
      </c>
      <c r="B123" t="str">
        <f ca="1">IFERROR(RANK(C123,$C$5:$C$5001, 1) + COUNTIF(C$4:$C122, C123), "")</f>
        <v/>
      </c>
      <c r="C123" t="str">
        <f t="shared" ca="1" si="11"/>
        <v/>
      </c>
      <c r="D123" s="1" t="s">
        <v>6864</v>
      </c>
      <c r="E123" t="s">
        <v>862</v>
      </c>
      <c r="F123" t="s">
        <v>863</v>
      </c>
      <c r="G123" t="s">
        <v>864</v>
      </c>
      <c r="H123" t="s">
        <v>865</v>
      </c>
      <c r="I123" t="s">
        <v>170</v>
      </c>
      <c r="J123">
        <v>8318</v>
      </c>
      <c r="K123" t="s">
        <v>866</v>
      </c>
      <c r="L123" t="s">
        <v>867</v>
      </c>
      <c r="M123" t="s">
        <v>868</v>
      </c>
      <c r="N123" t="s">
        <v>869</v>
      </c>
      <c r="O123" s="13">
        <v>483500</v>
      </c>
      <c r="P123" s="10">
        <v>119</v>
      </c>
      <c r="Q123" s="10">
        <f t="shared" ca="1" si="12"/>
        <v>354</v>
      </c>
      <c r="R123" t="str">
        <f t="shared" ca="1" si="13"/>
        <v>Felecia Stoklasa</v>
      </c>
      <c r="T123" t="str">
        <f t="shared" ca="1" si="18"/>
        <v>Birdie Whitchurch</v>
      </c>
      <c r="U123" s="10">
        <f t="shared" ca="1" si="14"/>
        <v>633100</v>
      </c>
      <c r="W123" s="10">
        <f t="shared" ca="1" si="15"/>
        <v>0</v>
      </c>
      <c r="X123" s="10" t="str">
        <f t="shared" ca="1" si="16"/>
        <v/>
      </c>
      <c r="Y123" s="10" t="str">
        <f t="shared" ca="1" si="17"/>
        <v/>
      </c>
    </row>
    <row r="124" spans="1:25" x14ac:dyDescent="0.25">
      <c r="A124" s="10">
        <f ca="1">IFERROR(RANK(Y124,$Y$5:$Y$1006,0)+COUNTIF(Y$4:$Y123,Y124),"")</f>
        <v>326</v>
      </c>
      <c r="B124">
        <f ca="1">IFERROR(RANK(C124,$C$5:$C$5001, 1) + COUNTIF(C$4:$C123, C124), "")</f>
        <v>326</v>
      </c>
      <c r="C124">
        <f t="shared" ca="1" si="11"/>
        <v>3</v>
      </c>
      <c r="D124" s="1" t="s">
        <v>6865</v>
      </c>
      <c r="E124" t="s">
        <v>871</v>
      </c>
      <c r="F124" t="s">
        <v>872</v>
      </c>
      <c r="G124" t="s">
        <v>873</v>
      </c>
      <c r="H124" t="s">
        <v>874</v>
      </c>
      <c r="I124" t="s">
        <v>875</v>
      </c>
      <c r="J124">
        <v>3570</v>
      </c>
      <c r="K124" t="s">
        <v>876</v>
      </c>
      <c r="L124" t="s">
        <v>877</v>
      </c>
      <c r="M124" t="s">
        <v>878</v>
      </c>
      <c r="N124" t="s">
        <v>879</v>
      </c>
      <c r="O124" s="13">
        <v>232000</v>
      </c>
      <c r="P124" s="10">
        <v>120</v>
      </c>
      <c r="Q124" s="10">
        <f t="shared" ca="1" si="12"/>
        <v>645</v>
      </c>
      <c r="R124" t="str">
        <f t="shared" ca="1" si="13"/>
        <v>Lynwood Cossey</v>
      </c>
      <c r="T124" t="str">
        <f t="shared" ca="1" si="18"/>
        <v>Blair Beschorner</v>
      </c>
      <c r="U124" s="10">
        <f t="shared" ca="1" si="14"/>
        <v>788400</v>
      </c>
      <c r="W124" s="10">
        <f t="shared" ca="1" si="15"/>
        <v>0</v>
      </c>
      <c r="X124" s="10">
        <f t="shared" ca="1" si="16"/>
        <v>47000</v>
      </c>
      <c r="Y124" s="10">
        <f t="shared" ca="1" si="17"/>
        <v>47000</v>
      </c>
    </row>
    <row r="125" spans="1:25" x14ac:dyDescent="0.25">
      <c r="A125" s="10">
        <f ca="1">IFERROR(RANK(Y125,$Y$5:$Y$1006,0)+COUNTIF(Y$4:$Y124,Y125),"")</f>
        <v>327</v>
      </c>
      <c r="B125">
        <f ca="1">IFERROR(RANK(C125,$C$5:$C$5001, 1) + COUNTIF(C$4:$C124, C125), "")</f>
        <v>327</v>
      </c>
      <c r="C125">
        <f t="shared" ca="1" si="11"/>
        <v>3</v>
      </c>
      <c r="D125" s="1" t="s">
        <v>6866</v>
      </c>
      <c r="E125" t="s">
        <v>880</v>
      </c>
      <c r="F125" t="s">
        <v>881</v>
      </c>
      <c r="G125" t="s">
        <v>882</v>
      </c>
      <c r="H125" t="s">
        <v>444</v>
      </c>
      <c r="I125" t="s">
        <v>170</v>
      </c>
      <c r="J125">
        <v>7701</v>
      </c>
      <c r="K125" t="s">
        <v>883</v>
      </c>
      <c r="L125" t="s">
        <v>884</v>
      </c>
      <c r="M125" t="s">
        <v>885</v>
      </c>
      <c r="N125" t="s">
        <v>886</v>
      </c>
      <c r="O125" s="13">
        <v>97900</v>
      </c>
      <c r="P125" s="10">
        <v>121</v>
      </c>
      <c r="Q125" s="10">
        <f t="shared" ca="1" si="12"/>
        <v>396</v>
      </c>
      <c r="R125" t="str">
        <f t="shared" ca="1" si="13"/>
        <v>Gino Naragon</v>
      </c>
      <c r="T125" t="str">
        <f t="shared" ca="1" si="18"/>
        <v>Blake Fraleigh</v>
      </c>
      <c r="U125" s="10">
        <f t="shared" ca="1" si="14"/>
        <v>314000</v>
      </c>
      <c r="W125" s="10">
        <f t="shared" ca="1" si="15"/>
        <v>0</v>
      </c>
      <c r="X125" s="10">
        <f t="shared" ca="1" si="16"/>
        <v>46900</v>
      </c>
      <c r="Y125" s="10">
        <f t="shared" ca="1" si="17"/>
        <v>46900</v>
      </c>
    </row>
    <row r="126" spans="1:25" x14ac:dyDescent="0.25">
      <c r="A126" s="10">
        <f ca="1">IFERROR(RANK(Y126,$Y$5:$Y$1006,0)+COUNTIF(Y$4:$Y125,Y126),"")</f>
        <v>328</v>
      </c>
      <c r="B126">
        <f ca="1">IFERROR(RANK(C126,$C$5:$C$5001, 1) + COUNTIF(C$4:$C125, C126), "")</f>
        <v>328</v>
      </c>
      <c r="C126">
        <f t="shared" ca="1" si="11"/>
        <v>3</v>
      </c>
      <c r="D126" s="1" t="s">
        <v>6867</v>
      </c>
      <c r="E126" t="s">
        <v>887</v>
      </c>
      <c r="F126" t="s">
        <v>888</v>
      </c>
      <c r="G126" t="s">
        <v>889</v>
      </c>
      <c r="H126" t="s">
        <v>212</v>
      </c>
      <c r="I126" t="s">
        <v>12</v>
      </c>
      <c r="J126">
        <v>92806</v>
      </c>
      <c r="K126" t="s">
        <v>890</v>
      </c>
      <c r="L126" t="s">
        <v>891</v>
      </c>
      <c r="M126" t="s">
        <v>892</v>
      </c>
      <c r="N126" t="s">
        <v>893</v>
      </c>
      <c r="O126" s="13">
        <v>319900</v>
      </c>
      <c r="P126" s="10">
        <v>122</v>
      </c>
      <c r="Q126" s="10">
        <f t="shared" ca="1" si="12"/>
        <v>266</v>
      </c>
      <c r="R126" t="str">
        <f t="shared" ca="1" si="13"/>
        <v>Delma Merrell</v>
      </c>
      <c r="T126" t="str">
        <f t="shared" ca="1" si="18"/>
        <v>Blanca Monte</v>
      </c>
      <c r="U126" s="10">
        <f t="shared" ca="1" si="14"/>
        <v>229500</v>
      </c>
      <c r="W126" s="10">
        <f t="shared" ca="1" si="15"/>
        <v>0</v>
      </c>
      <c r="X126" s="10">
        <f t="shared" ca="1" si="16"/>
        <v>46800</v>
      </c>
      <c r="Y126" s="10">
        <f t="shared" ca="1" si="17"/>
        <v>46800</v>
      </c>
    </row>
    <row r="127" spans="1:25" x14ac:dyDescent="0.25">
      <c r="A127" s="10">
        <f ca="1">IFERROR(RANK(Y127,$Y$5:$Y$1006,0)+COUNTIF(Y$4:$Y126,Y127),"")</f>
        <v>586</v>
      </c>
      <c r="B127">
        <f ca="1">IFERROR(RANK(C127,$C$5:$C$5001, 1) + COUNTIF(C$4:$C126, C127), "")</f>
        <v>586</v>
      </c>
      <c r="C127">
        <f t="shared" ca="1" si="11"/>
        <v>7</v>
      </c>
      <c r="D127" s="1" t="s">
        <v>6868</v>
      </c>
      <c r="E127" t="s">
        <v>894</v>
      </c>
      <c r="F127" t="s">
        <v>895</v>
      </c>
      <c r="G127" t="s">
        <v>896</v>
      </c>
      <c r="H127" t="s">
        <v>897</v>
      </c>
      <c r="I127" t="s">
        <v>229</v>
      </c>
      <c r="J127">
        <v>10304</v>
      </c>
      <c r="K127" t="s">
        <v>898</v>
      </c>
      <c r="L127" t="s">
        <v>899</v>
      </c>
      <c r="M127" t="s">
        <v>900</v>
      </c>
      <c r="N127" t="s">
        <v>901</v>
      </c>
      <c r="O127" s="13">
        <v>273500</v>
      </c>
      <c r="P127" s="10">
        <v>123</v>
      </c>
      <c r="Q127" s="10">
        <f t="shared" ca="1" si="12"/>
        <v>190</v>
      </c>
      <c r="R127" t="str">
        <f t="shared" ca="1" si="13"/>
        <v>Chauncey Jeffcoat</v>
      </c>
      <c r="T127" t="str">
        <f t="shared" ca="1" si="18"/>
        <v>Bob Branen</v>
      </c>
      <c r="U127" s="10">
        <f t="shared" ca="1" si="14"/>
        <v>542400</v>
      </c>
      <c r="W127" s="10">
        <f t="shared" ca="1" si="15"/>
        <v>0</v>
      </c>
      <c r="X127" s="10">
        <f t="shared" ca="1" si="16"/>
        <v>21000</v>
      </c>
      <c r="Y127" s="10">
        <f t="shared" ca="1" si="17"/>
        <v>21000</v>
      </c>
    </row>
    <row r="128" spans="1:25" x14ac:dyDescent="0.25">
      <c r="A128" s="10">
        <f ca="1">IFERROR(RANK(Y128,$Y$5:$Y$1006,0)+COUNTIF(Y$4:$Y127,Y128),"")</f>
        <v>628</v>
      </c>
      <c r="B128">
        <f ca="1">IFERROR(RANK(C128,$C$5:$C$5001, 1) + COUNTIF(C$4:$C127, C128), "")</f>
        <v>628</v>
      </c>
      <c r="C128">
        <f t="shared" ca="1" si="11"/>
        <v>8</v>
      </c>
      <c r="D128" s="1" t="s">
        <v>6869</v>
      </c>
      <c r="E128" t="s">
        <v>902</v>
      </c>
      <c r="F128" t="s">
        <v>903</v>
      </c>
      <c r="G128" t="s">
        <v>566</v>
      </c>
      <c r="H128" t="s">
        <v>106</v>
      </c>
      <c r="I128" t="s">
        <v>20</v>
      </c>
      <c r="J128">
        <v>33142</v>
      </c>
      <c r="K128" t="s">
        <v>904</v>
      </c>
      <c r="L128" t="s">
        <v>905</v>
      </c>
      <c r="M128" t="s">
        <v>906</v>
      </c>
      <c r="N128" t="s">
        <v>907</v>
      </c>
      <c r="O128" s="13">
        <v>551900</v>
      </c>
      <c r="P128" s="10">
        <v>124</v>
      </c>
      <c r="Q128" s="10">
        <f t="shared" ca="1" si="12"/>
        <v>704</v>
      </c>
      <c r="R128" t="str">
        <f t="shared" ca="1" si="13"/>
        <v>Merle Loeschner</v>
      </c>
      <c r="T128" t="str">
        <f t="shared" ca="1" si="18"/>
        <v>Bob Mowatt</v>
      </c>
      <c r="U128" s="10">
        <f t="shared" ca="1" si="14"/>
        <v>125700</v>
      </c>
      <c r="W128" s="10">
        <f t="shared" ca="1" si="15"/>
        <v>0</v>
      </c>
      <c r="X128" s="10">
        <f t="shared" ca="1" si="16"/>
        <v>16800</v>
      </c>
      <c r="Y128" s="10">
        <f t="shared" ca="1" si="17"/>
        <v>16800</v>
      </c>
    </row>
    <row r="129" spans="1:25" x14ac:dyDescent="0.25">
      <c r="A129" s="10" t="str">
        <f ca="1">IFERROR(RANK(Y129,$Y$5:$Y$1006,0)+COUNTIF(Y$4:$Y128,Y129),"")</f>
        <v/>
      </c>
      <c r="B129" t="str">
        <f ca="1">IFERROR(RANK(C129,$C$5:$C$5001, 1) + COUNTIF(C$4:$C128, C129), "")</f>
        <v/>
      </c>
      <c r="C129" t="str">
        <f t="shared" ca="1" si="11"/>
        <v/>
      </c>
      <c r="D129" s="1" t="s">
        <v>6870</v>
      </c>
      <c r="E129" t="s">
        <v>908</v>
      </c>
      <c r="F129" t="s">
        <v>909</v>
      </c>
      <c r="G129" t="s">
        <v>910</v>
      </c>
      <c r="H129" t="s">
        <v>911</v>
      </c>
      <c r="I129" t="s">
        <v>170</v>
      </c>
      <c r="J129">
        <v>8053</v>
      </c>
      <c r="K129" t="s">
        <v>912</v>
      </c>
      <c r="L129" t="s">
        <v>913</v>
      </c>
      <c r="M129" t="s">
        <v>914</v>
      </c>
      <c r="N129" t="s">
        <v>915</v>
      </c>
      <c r="O129" s="13">
        <v>628900</v>
      </c>
      <c r="P129" s="10">
        <v>125</v>
      </c>
      <c r="Q129" s="10">
        <f t="shared" ca="1" si="12"/>
        <v>838</v>
      </c>
      <c r="R129" t="str">
        <f t="shared" ca="1" si="13"/>
        <v>Ron Hollimon</v>
      </c>
      <c r="T129" t="str">
        <f t="shared" ca="1" si="18"/>
        <v>Bob Toeller</v>
      </c>
      <c r="U129" s="10">
        <f t="shared" ca="1" si="14"/>
        <v>238800</v>
      </c>
      <c r="W129" s="10">
        <f t="shared" ca="1" si="15"/>
        <v>0</v>
      </c>
      <c r="X129" s="10" t="str">
        <f t="shared" ca="1" si="16"/>
        <v/>
      </c>
      <c r="Y129" s="10" t="str">
        <f t="shared" ca="1" si="17"/>
        <v/>
      </c>
    </row>
    <row r="130" spans="1:25" x14ac:dyDescent="0.25">
      <c r="A130" s="10">
        <f ca="1">IFERROR(RANK(Y130,$Y$5:$Y$1006,0)+COUNTIF(Y$4:$Y129,Y130),"")</f>
        <v>629</v>
      </c>
      <c r="B130">
        <f ca="1">IFERROR(RANK(C130,$C$5:$C$5001, 1) + COUNTIF(C$4:$C129, C130), "")</f>
        <v>629</v>
      </c>
      <c r="C130">
        <f t="shared" ca="1" si="11"/>
        <v>8</v>
      </c>
      <c r="D130" s="1" t="s">
        <v>6871</v>
      </c>
      <c r="E130" t="s">
        <v>916</v>
      </c>
      <c r="F130" t="s">
        <v>917</v>
      </c>
      <c r="G130" t="s">
        <v>918</v>
      </c>
      <c r="H130" t="s">
        <v>919</v>
      </c>
      <c r="I130" t="s">
        <v>170</v>
      </c>
      <c r="J130">
        <v>8007</v>
      </c>
      <c r="K130" t="s">
        <v>920</v>
      </c>
      <c r="L130" t="s">
        <v>921</v>
      </c>
      <c r="M130" t="s">
        <v>922</v>
      </c>
      <c r="N130" t="s">
        <v>923</v>
      </c>
      <c r="O130" s="13">
        <v>457500</v>
      </c>
      <c r="P130" s="10">
        <v>126</v>
      </c>
      <c r="Q130" s="10">
        <f t="shared" ca="1" si="12"/>
        <v>865</v>
      </c>
      <c r="R130" t="str">
        <f t="shared" ca="1" si="13"/>
        <v>Santiago Kafka</v>
      </c>
      <c r="T130" t="str">
        <f t="shared" ca="1" si="18"/>
        <v>Bobby Baik</v>
      </c>
      <c r="U130" s="10">
        <f t="shared" ca="1" si="14"/>
        <v>480700</v>
      </c>
      <c r="W130" s="10">
        <f t="shared" ca="1" si="15"/>
        <v>0</v>
      </c>
      <c r="X130" s="10">
        <f t="shared" ca="1" si="16"/>
        <v>16700</v>
      </c>
      <c r="Y130" s="10">
        <f t="shared" ca="1" si="17"/>
        <v>16700</v>
      </c>
    </row>
    <row r="131" spans="1:25" x14ac:dyDescent="0.25">
      <c r="A131" s="10" t="str">
        <f ca="1">IFERROR(RANK(Y131,$Y$5:$Y$1006,0)+COUNTIF(Y$4:$Y130,Y131),"")</f>
        <v/>
      </c>
      <c r="B131" t="str">
        <f ca="1">IFERROR(RANK(C131,$C$5:$C$5001, 1) + COUNTIF(C$4:$C130, C131), "")</f>
        <v/>
      </c>
      <c r="C131" t="str">
        <f t="shared" ca="1" si="11"/>
        <v/>
      </c>
      <c r="D131" s="1" t="s">
        <v>6872</v>
      </c>
      <c r="E131" t="s">
        <v>924</v>
      </c>
      <c r="F131" t="s">
        <v>925</v>
      </c>
      <c r="G131" t="s">
        <v>926</v>
      </c>
      <c r="H131" t="s">
        <v>927</v>
      </c>
      <c r="I131" t="s">
        <v>252</v>
      </c>
      <c r="J131">
        <v>18045</v>
      </c>
      <c r="K131" t="s">
        <v>928</v>
      </c>
      <c r="L131" t="s">
        <v>929</v>
      </c>
      <c r="M131" t="s">
        <v>930</v>
      </c>
      <c r="N131" t="s">
        <v>931</v>
      </c>
      <c r="O131" s="13">
        <v>767800</v>
      </c>
      <c r="P131" s="10">
        <v>127</v>
      </c>
      <c r="Q131" s="10">
        <f t="shared" ca="1" si="12"/>
        <v>277</v>
      </c>
      <c r="R131" t="str">
        <f t="shared" ca="1" si="13"/>
        <v>Destiny Quizon</v>
      </c>
      <c r="T131" t="str">
        <f t="shared" ca="1" si="18"/>
        <v>Bobby Bregon</v>
      </c>
      <c r="U131" s="10">
        <f t="shared" ca="1" si="14"/>
        <v>529700</v>
      </c>
      <c r="W131" s="10">
        <f t="shared" ca="1" si="15"/>
        <v>0</v>
      </c>
      <c r="X131" s="10" t="str">
        <f t="shared" ca="1" si="16"/>
        <v/>
      </c>
      <c r="Y131" s="10" t="str">
        <f t="shared" ca="1" si="17"/>
        <v/>
      </c>
    </row>
    <row r="132" spans="1:25" x14ac:dyDescent="0.25">
      <c r="A132" s="10">
        <f ca="1">IFERROR(RANK(Y132,$Y$5:$Y$1006,0)+COUNTIF(Y$4:$Y131,Y132),"")</f>
        <v>530</v>
      </c>
      <c r="B132">
        <f ca="1">IFERROR(RANK(C132,$C$5:$C$5001, 1) + COUNTIF(C$4:$C131, C132), "")</f>
        <v>530</v>
      </c>
      <c r="C132">
        <f t="shared" ca="1" si="11"/>
        <v>6</v>
      </c>
      <c r="D132" s="1" t="s">
        <v>6873</v>
      </c>
      <c r="E132" t="s">
        <v>932</v>
      </c>
      <c r="F132" t="s">
        <v>933</v>
      </c>
      <c r="G132" t="s">
        <v>934</v>
      </c>
      <c r="H132" t="s">
        <v>935</v>
      </c>
      <c r="I132" t="s">
        <v>170</v>
      </c>
      <c r="J132">
        <v>7481</v>
      </c>
      <c r="K132" t="s">
        <v>936</v>
      </c>
      <c r="L132" t="s">
        <v>937</v>
      </c>
      <c r="M132" t="s">
        <v>938</v>
      </c>
      <c r="N132" t="s">
        <v>939</v>
      </c>
      <c r="O132" s="13">
        <v>562400</v>
      </c>
      <c r="P132" s="10">
        <v>128</v>
      </c>
      <c r="Q132" s="10">
        <f t="shared" ca="1" si="12"/>
        <v>362</v>
      </c>
      <c r="R132" t="str">
        <f t="shared" ca="1" si="13"/>
        <v>Flossie Stangel</v>
      </c>
      <c r="T132" t="str">
        <f t="shared" ca="1" si="18"/>
        <v>Bonita Axsom</v>
      </c>
      <c r="U132" s="10">
        <f t="shared" ca="1" si="14"/>
        <v>112700</v>
      </c>
      <c r="W132" s="10">
        <f t="shared" ca="1" si="15"/>
        <v>0</v>
      </c>
      <c r="X132" s="10">
        <f t="shared" ca="1" si="16"/>
        <v>26600</v>
      </c>
      <c r="Y132" s="10">
        <f t="shared" ca="1" si="17"/>
        <v>26600</v>
      </c>
    </row>
    <row r="133" spans="1:25" x14ac:dyDescent="0.25">
      <c r="A133" s="10">
        <f ca="1">IFERROR(RANK(Y133,$Y$5:$Y$1006,0)+COUNTIF(Y$4:$Y132,Y133),"")</f>
        <v>329</v>
      </c>
      <c r="B133">
        <f ca="1">IFERROR(RANK(C133,$C$5:$C$5001, 1) + COUNTIF(C$4:$C132, C133), "")</f>
        <v>329</v>
      </c>
      <c r="C133">
        <f t="shared" ca="1" si="11"/>
        <v>3</v>
      </c>
      <c r="D133" s="1" t="s">
        <v>6874</v>
      </c>
      <c r="E133" t="s">
        <v>940</v>
      </c>
      <c r="F133" t="s">
        <v>941</v>
      </c>
      <c r="G133" t="s">
        <v>327</v>
      </c>
      <c r="H133" t="s">
        <v>327</v>
      </c>
      <c r="I133" t="s">
        <v>90</v>
      </c>
      <c r="J133">
        <v>79915</v>
      </c>
      <c r="K133" t="s">
        <v>942</v>
      </c>
      <c r="L133" t="s">
        <v>943</v>
      </c>
      <c r="M133" t="s">
        <v>944</v>
      </c>
      <c r="N133" t="s">
        <v>945</v>
      </c>
      <c r="O133" s="13">
        <v>92200</v>
      </c>
      <c r="P133" s="10">
        <v>129</v>
      </c>
      <c r="Q133" s="10">
        <f t="shared" ca="1" si="12"/>
        <v>544</v>
      </c>
      <c r="R133" t="str">
        <f t="shared" ca="1" si="13"/>
        <v>Kelsey Caggiano</v>
      </c>
      <c r="T133" t="str">
        <f t="shared" ca="1" si="18"/>
        <v>Brad Buike</v>
      </c>
      <c r="U133" s="10">
        <f t="shared" ca="1" si="14"/>
        <v>334600</v>
      </c>
      <c r="W133" s="10">
        <f t="shared" ca="1" si="15"/>
        <v>0</v>
      </c>
      <c r="X133" s="10">
        <f t="shared" ca="1" si="16"/>
        <v>46700</v>
      </c>
      <c r="Y133" s="10">
        <f t="shared" ca="1" si="17"/>
        <v>46700</v>
      </c>
    </row>
    <row r="134" spans="1:25" x14ac:dyDescent="0.25">
      <c r="A134" s="10">
        <f ca="1">IFERROR(RANK(Y134,$Y$5:$Y$1006,0)+COUNTIF(Y$4:$Y133,Y134),"")</f>
        <v>330</v>
      </c>
      <c r="B134">
        <f ca="1">IFERROR(RANK(C134,$C$5:$C$5001, 1) + COUNTIF(C$4:$C133, C134), "")</f>
        <v>330</v>
      </c>
      <c r="C134">
        <f t="shared" ref="C134:C197" ca="1" si="19">IFERROR(SEARCH($C$2,T134,1),"")</f>
        <v>3</v>
      </c>
      <c r="D134" s="1" t="s">
        <v>6875</v>
      </c>
      <c r="E134" t="s">
        <v>946</v>
      </c>
      <c r="F134" t="s">
        <v>947</v>
      </c>
      <c r="G134" t="s">
        <v>948</v>
      </c>
      <c r="H134" t="s">
        <v>949</v>
      </c>
      <c r="I134" t="s">
        <v>229</v>
      </c>
      <c r="J134">
        <v>14621</v>
      </c>
      <c r="K134" t="s">
        <v>950</v>
      </c>
      <c r="L134" t="s">
        <v>951</v>
      </c>
      <c r="M134" t="s">
        <v>952</v>
      </c>
      <c r="N134" t="s">
        <v>953</v>
      </c>
      <c r="O134" s="13">
        <v>129900</v>
      </c>
      <c r="P134" s="10">
        <v>130</v>
      </c>
      <c r="Q134" s="10">
        <f t="shared" ref="Q134:Q197" ca="1" si="20">COUNTIF($R$5:$R$1005,"&lt;"&amp;R134)+1</f>
        <v>196</v>
      </c>
      <c r="R134" t="str">
        <f t="shared" ref="R134:R197" ca="1" si="21">INDIRECT($B$2&amp;ROW())</f>
        <v>Chi Yamaki</v>
      </c>
      <c r="T134" t="str">
        <f t="shared" ca="1" si="18"/>
        <v>Brady Tatum</v>
      </c>
      <c r="U134" s="10">
        <f t="shared" ref="U134:U197" ca="1" si="22">IFERROR(VLOOKUP(T134,INDIRECT($B$2&amp;5&amp;":"&amp;ADDRESS(3000, COLUMN($O$3))), COLUMN($O$3)-COLUMN(INDIRECT($B$2&amp;5))+1, FALSE),0)</f>
        <v>599600</v>
      </c>
      <c r="W134" s="10">
        <f t="shared" ref="W134:W197" ca="1" si="23">IFERROR(RANK(U134,$U$5:$U$1006,1)*$W$3,"")</f>
        <v>0</v>
      </c>
      <c r="X134" s="10">
        <f t="shared" ref="X134:X197" ca="1" si="24">IFERROR(RANK(B134,$B$5:$B$1006,0)*$X$3,"")</f>
        <v>46600</v>
      </c>
      <c r="Y134" s="10">
        <f t="shared" ref="Y134:Y197" ca="1" si="25">IFERROR(W134+X134,"")</f>
        <v>46600</v>
      </c>
    </row>
    <row r="135" spans="1:25" x14ac:dyDescent="0.25">
      <c r="A135" s="10">
        <f ca="1">IFERROR(RANK(Y135,$Y$5:$Y$1006,0)+COUNTIF(Y$4:$Y134,Y135),"")</f>
        <v>331</v>
      </c>
      <c r="B135">
        <f ca="1">IFERROR(RANK(C135,$C$5:$C$5001, 1) + COUNTIF(C$4:$C134, C135), "")</f>
        <v>331</v>
      </c>
      <c r="C135">
        <f t="shared" ca="1" si="19"/>
        <v>3</v>
      </c>
      <c r="D135" s="1" t="s">
        <v>6876</v>
      </c>
      <c r="E135" t="s">
        <v>954</v>
      </c>
      <c r="F135" t="s">
        <v>955</v>
      </c>
      <c r="G135" t="s">
        <v>956</v>
      </c>
      <c r="H135" t="s">
        <v>957</v>
      </c>
      <c r="I135" t="s">
        <v>229</v>
      </c>
      <c r="J135">
        <v>13165</v>
      </c>
      <c r="K135" t="s">
        <v>958</v>
      </c>
      <c r="L135" t="s">
        <v>959</v>
      </c>
      <c r="M135" t="s">
        <v>960</v>
      </c>
      <c r="N135" t="s">
        <v>961</v>
      </c>
      <c r="O135" s="13">
        <v>400300</v>
      </c>
      <c r="P135" s="10">
        <v>131</v>
      </c>
      <c r="Q135" s="10">
        <f t="shared" ca="1" si="20"/>
        <v>763</v>
      </c>
      <c r="R135" t="str">
        <f t="shared" ca="1" si="21"/>
        <v>Orlando Dibbern</v>
      </c>
      <c r="T135" t="str">
        <f t="shared" ca="1" si="18"/>
        <v>Brain Grazier</v>
      </c>
      <c r="U135" s="10">
        <f t="shared" ca="1" si="22"/>
        <v>600500</v>
      </c>
      <c r="W135" s="10">
        <f t="shared" ca="1" si="23"/>
        <v>0</v>
      </c>
      <c r="X135" s="10">
        <f t="shared" ca="1" si="24"/>
        <v>46500</v>
      </c>
      <c r="Y135" s="10">
        <f t="shared" ca="1" si="25"/>
        <v>46500</v>
      </c>
    </row>
    <row r="136" spans="1:25" x14ac:dyDescent="0.25">
      <c r="A136" s="10">
        <f ca="1">IFERROR(RANK(Y136,$Y$5:$Y$1006,0)+COUNTIF(Y$4:$Y135,Y136),"")</f>
        <v>332</v>
      </c>
      <c r="B136">
        <f ca="1">IFERROR(RANK(C136,$C$5:$C$5001, 1) + COUNTIF(C$4:$C135, C136), "")</f>
        <v>332</v>
      </c>
      <c r="C136">
        <f t="shared" ca="1" si="19"/>
        <v>3</v>
      </c>
      <c r="D136" s="1" t="s">
        <v>6877</v>
      </c>
      <c r="E136" t="s">
        <v>962</v>
      </c>
      <c r="F136" t="s">
        <v>895</v>
      </c>
      <c r="G136" t="s">
        <v>896</v>
      </c>
      <c r="H136" t="s">
        <v>897</v>
      </c>
      <c r="I136" t="s">
        <v>229</v>
      </c>
      <c r="J136">
        <v>10304</v>
      </c>
      <c r="K136" t="s">
        <v>963</v>
      </c>
      <c r="L136" t="s">
        <v>964</v>
      </c>
      <c r="M136" t="s">
        <v>965</v>
      </c>
      <c r="N136" t="s">
        <v>966</v>
      </c>
      <c r="O136" s="13">
        <v>762300</v>
      </c>
      <c r="P136" s="10">
        <v>132</v>
      </c>
      <c r="Q136" s="10">
        <f t="shared" ca="1" si="20"/>
        <v>135</v>
      </c>
      <c r="R136" t="str">
        <f t="shared" ca="1" si="21"/>
        <v>Bret Kahae</v>
      </c>
      <c r="T136" t="str">
        <f t="shared" ca="1" si="18"/>
        <v>Brandon Duverney</v>
      </c>
      <c r="U136" s="10">
        <f t="shared" ca="1" si="22"/>
        <v>645100</v>
      </c>
      <c r="W136" s="10">
        <f t="shared" ca="1" si="23"/>
        <v>0</v>
      </c>
      <c r="X136" s="10">
        <f t="shared" ca="1" si="24"/>
        <v>46400</v>
      </c>
      <c r="Y136" s="10">
        <f t="shared" ca="1" si="25"/>
        <v>46400</v>
      </c>
    </row>
    <row r="137" spans="1:25" x14ac:dyDescent="0.25">
      <c r="A137" s="10">
        <f ca="1">IFERROR(RANK(Y137,$Y$5:$Y$1006,0)+COUNTIF(Y$4:$Y136,Y137),"")</f>
        <v>395</v>
      </c>
      <c r="B137">
        <f ca="1">IFERROR(RANK(C137,$C$5:$C$5001, 1) + COUNTIF(C$4:$C136, C137), "")</f>
        <v>395</v>
      </c>
      <c r="C137">
        <f t="shared" ca="1" si="19"/>
        <v>4</v>
      </c>
      <c r="D137" s="1" t="s">
        <v>6878</v>
      </c>
      <c r="E137" t="s">
        <v>967</v>
      </c>
      <c r="F137" t="s">
        <v>968</v>
      </c>
      <c r="G137" t="s">
        <v>969</v>
      </c>
      <c r="H137" t="s">
        <v>414</v>
      </c>
      <c r="I137" t="s">
        <v>12</v>
      </c>
      <c r="J137">
        <v>94577</v>
      </c>
      <c r="K137" t="s">
        <v>970</v>
      </c>
      <c r="L137" t="s">
        <v>971</v>
      </c>
      <c r="M137" t="s">
        <v>972</v>
      </c>
      <c r="N137" t="s">
        <v>973</v>
      </c>
      <c r="O137" s="13">
        <v>652200</v>
      </c>
      <c r="P137" s="10">
        <v>133</v>
      </c>
      <c r="Q137" s="10">
        <f t="shared" ca="1" si="20"/>
        <v>759</v>
      </c>
      <c r="R137" t="str">
        <f t="shared" ca="1" si="21"/>
        <v>Olivia Heinzmann</v>
      </c>
      <c r="T137" t="str">
        <f t="shared" ca="1" si="18"/>
        <v>Breanna Dannenfelser</v>
      </c>
      <c r="U137" s="10">
        <f t="shared" ca="1" si="22"/>
        <v>733900</v>
      </c>
      <c r="W137" s="10">
        <f t="shared" ca="1" si="23"/>
        <v>0</v>
      </c>
      <c r="X137" s="10">
        <f t="shared" ca="1" si="24"/>
        <v>40100</v>
      </c>
      <c r="Y137" s="10">
        <f t="shared" ca="1" si="25"/>
        <v>40100</v>
      </c>
    </row>
    <row r="138" spans="1:25" x14ac:dyDescent="0.25">
      <c r="A138" s="10" t="str">
        <f ca="1">IFERROR(RANK(Y138,$Y$5:$Y$1006,0)+COUNTIF(Y$4:$Y137,Y138),"")</f>
        <v/>
      </c>
      <c r="B138" t="str">
        <f ca="1">IFERROR(RANK(C138,$C$5:$C$5001, 1) + COUNTIF(C$4:$C137, C138), "")</f>
        <v/>
      </c>
      <c r="C138" t="str">
        <f t="shared" ca="1" si="19"/>
        <v/>
      </c>
      <c r="D138" s="1" t="s">
        <v>6879</v>
      </c>
      <c r="E138" t="s">
        <v>974</v>
      </c>
      <c r="F138" t="s">
        <v>975</v>
      </c>
      <c r="G138" t="s">
        <v>976</v>
      </c>
      <c r="H138" t="s">
        <v>977</v>
      </c>
      <c r="I138" t="s">
        <v>12</v>
      </c>
      <c r="J138">
        <v>93031</v>
      </c>
      <c r="K138" t="s">
        <v>978</v>
      </c>
      <c r="L138" t="s">
        <v>979</v>
      </c>
      <c r="M138" t="s">
        <v>980</v>
      </c>
      <c r="N138" t="s">
        <v>981</v>
      </c>
      <c r="O138" s="13">
        <v>857400</v>
      </c>
      <c r="P138" s="10">
        <v>134</v>
      </c>
      <c r="Q138" s="10">
        <f t="shared" ca="1" si="20"/>
        <v>80</v>
      </c>
      <c r="R138" t="str">
        <f t="shared" ca="1" si="21"/>
        <v>Arnulfo Lomasney</v>
      </c>
      <c r="T138" t="str">
        <f t="shared" ca="1" si="18"/>
        <v>Brenton Pedone</v>
      </c>
      <c r="U138" s="10">
        <f t="shared" ca="1" si="22"/>
        <v>948600</v>
      </c>
      <c r="W138" s="10">
        <f t="shared" ca="1" si="23"/>
        <v>0</v>
      </c>
      <c r="X138" s="10" t="str">
        <f t="shared" ca="1" si="24"/>
        <v/>
      </c>
      <c r="Y138" s="10" t="str">
        <f t="shared" ca="1" si="25"/>
        <v/>
      </c>
    </row>
    <row r="139" spans="1:25" x14ac:dyDescent="0.25">
      <c r="A139" s="10">
        <f ca="1">IFERROR(RANK(Y139,$Y$5:$Y$1006,0)+COUNTIF(Y$4:$Y138,Y139),"")</f>
        <v>587</v>
      </c>
      <c r="B139">
        <f ca="1">IFERROR(RANK(C139,$C$5:$C$5001, 1) + COUNTIF(C$4:$C138, C139), "")</f>
        <v>587</v>
      </c>
      <c r="C139">
        <f t="shared" ca="1" si="19"/>
        <v>7</v>
      </c>
      <c r="D139" s="1" t="s">
        <v>6880</v>
      </c>
      <c r="E139" t="s">
        <v>982</v>
      </c>
      <c r="F139" t="s">
        <v>983</v>
      </c>
      <c r="G139" t="s">
        <v>11</v>
      </c>
      <c r="H139" t="s">
        <v>11</v>
      </c>
      <c r="I139" t="s">
        <v>12</v>
      </c>
      <c r="J139">
        <v>92111</v>
      </c>
      <c r="K139" t="s">
        <v>984</v>
      </c>
      <c r="L139" t="s">
        <v>985</v>
      </c>
      <c r="M139" t="s">
        <v>986</v>
      </c>
      <c r="N139" t="s">
        <v>987</v>
      </c>
      <c r="O139" s="13">
        <v>77400</v>
      </c>
      <c r="P139" s="10">
        <v>135</v>
      </c>
      <c r="Q139" s="10">
        <f t="shared" ca="1" si="20"/>
        <v>207</v>
      </c>
      <c r="R139" t="str">
        <f t="shared" ca="1" si="21"/>
        <v>Clara Reyer</v>
      </c>
      <c r="T139" t="str">
        <f t="shared" ca="1" si="18"/>
        <v>Bret Kahae</v>
      </c>
      <c r="U139" s="10">
        <f t="shared" ca="1" si="22"/>
        <v>762300</v>
      </c>
      <c r="W139" s="10">
        <f t="shared" ca="1" si="23"/>
        <v>0</v>
      </c>
      <c r="X139" s="10">
        <f t="shared" ca="1" si="24"/>
        <v>20900</v>
      </c>
      <c r="Y139" s="10">
        <f t="shared" ca="1" si="25"/>
        <v>20900</v>
      </c>
    </row>
    <row r="140" spans="1:25" x14ac:dyDescent="0.25">
      <c r="A140" s="10">
        <f ca="1">IFERROR(RANK(Y140,$Y$5:$Y$1006,0)+COUNTIF(Y$4:$Y139,Y140),"")</f>
        <v>659</v>
      </c>
      <c r="B140">
        <f ca="1">IFERROR(RANK(C140,$C$5:$C$5001, 1) + COUNTIF(C$4:$C139, C140), "")</f>
        <v>659</v>
      </c>
      <c r="C140">
        <f t="shared" ca="1" si="19"/>
        <v>9</v>
      </c>
      <c r="D140" s="1" t="s">
        <v>6881</v>
      </c>
      <c r="E140" t="s">
        <v>988</v>
      </c>
      <c r="F140" t="s">
        <v>989</v>
      </c>
      <c r="G140" t="s">
        <v>990</v>
      </c>
      <c r="H140" t="s">
        <v>991</v>
      </c>
      <c r="I140" t="s">
        <v>422</v>
      </c>
      <c r="J140">
        <v>54484</v>
      </c>
      <c r="K140" t="s">
        <v>992</v>
      </c>
      <c r="L140" t="s">
        <v>993</v>
      </c>
      <c r="M140" t="s">
        <v>994</v>
      </c>
      <c r="N140" t="s">
        <v>995</v>
      </c>
      <c r="O140" s="13">
        <v>598000</v>
      </c>
      <c r="P140" s="10">
        <v>136</v>
      </c>
      <c r="Q140" s="10">
        <f t="shared" ca="1" si="20"/>
        <v>419</v>
      </c>
      <c r="R140" t="str">
        <f t="shared" ca="1" si="21"/>
        <v>Hattie Wasco</v>
      </c>
      <c r="T140" t="str">
        <f t="shared" ca="1" si="18"/>
        <v>Bret Kijak</v>
      </c>
      <c r="U140" s="10">
        <f t="shared" ca="1" si="22"/>
        <v>104400</v>
      </c>
      <c r="W140" s="10">
        <f t="shared" ca="1" si="23"/>
        <v>0</v>
      </c>
      <c r="X140" s="10">
        <f t="shared" ca="1" si="24"/>
        <v>13700</v>
      </c>
      <c r="Y140" s="10">
        <f t="shared" ca="1" si="25"/>
        <v>13700</v>
      </c>
    </row>
    <row r="141" spans="1:25" x14ac:dyDescent="0.25">
      <c r="A141" s="10">
        <f ca="1">IFERROR(RANK(Y141,$Y$5:$Y$1006,0)+COUNTIF(Y$4:$Y140,Y141),"")</f>
        <v>396</v>
      </c>
      <c r="B141">
        <f ca="1">IFERROR(RANK(C141,$C$5:$C$5001, 1) + COUNTIF(C$4:$C140, C141), "")</f>
        <v>396</v>
      </c>
      <c r="C141">
        <f t="shared" ca="1" si="19"/>
        <v>4</v>
      </c>
      <c r="D141" s="1" t="s">
        <v>6882</v>
      </c>
      <c r="E141" t="s">
        <v>996</v>
      </c>
      <c r="F141" t="s">
        <v>997</v>
      </c>
      <c r="G141" t="s">
        <v>998</v>
      </c>
      <c r="H141" t="s">
        <v>999</v>
      </c>
      <c r="I141" t="s">
        <v>12</v>
      </c>
      <c r="J141">
        <v>95521</v>
      </c>
      <c r="K141" t="s">
        <v>1000</v>
      </c>
      <c r="L141" t="s">
        <v>1001</v>
      </c>
      <c r="M141" t="s">
        <v>1002</v>
      </c>
      <c r="N141" t="s">
        <v>1003</v>
      </c>
      <c r="O141" s="13">
        <v>912000</v>
      </c>
      <c r="P141" s="10">
        <v>137</v>
      </c>
      <c r="Q141" s="10">
        <f t="shared" ca="1" si="20"/>
        <v>916</v>
      </c>
      <c r="R141" t="str">
        <f t="shared" ca="1" si="21"/>
        <v>Tameka Forstedt</v>
      </c>
      <c r="T141" t="str">
        <f t="shared" ca="1" si="18"/>
        <v>Brian Kramarczyk</v>
      </c>
      <c r="U141" s="10">
        <f t="shared" ca="1" si="22"/>
        <v>321500</v>
      </c>
      <c r="W141" s="10">
        <f t="shared" ca="1" si="23"/>
        <v>0</v>
      </c>
      <c r="X141" s="10">
        <f t="shared" ca="1" si="24"/>
        <v>40000</v>
      </c>
      <c r="Y141" s="10">
        <f t="shared" ca="1" si="25"/>
        <v>40000</v>
      </c>
    </row>
    <row r="142" spans="1:25" x14ac:dyDescent="0.25">
      <c r="A142" s="10">
        <f ca="1">IFERROR(RANK(Y142,$Y$5:$Y$1006,0)+COUNTIF(Y$4:$Y141,Y142),"")</f>
        <v>397</v>
      </c>
      <c r="B142">
        <f ca="1">IFERROR(RANK(C142,$C$5:$C$5001, 1) + COUNTIF(C$4:$C141, C142), "")</f>
        <v>397</v>
      </c>
      <c r="C142">
        <f t="shared" ca="1" si="19"/>
        <v>4</v>
      </c>
      <c r="D142" s="1" t="s">
        <v>6883</v>
      </c>
      <c r="E142" t="s">
        <v>1004</v>
      </c>
      <c r="F142" t="s">
        <v>1005</v>
      </c>
      <c r="G142" t="s">
        <v>1006</v>
      </c>
      <c r="H142" t="s">
        <v>1007</v>
      </c>
      <c r="I142" t="s">
        <v>12</v>
      </c>
      <c r="J142">
        <v>93901</v>
      </c>
      <c r="K142" t="s">
        <v>1008</v>
      </c>
      <c r="L142" t="s">
        <v>1009</v>
      </c>
      <c r="M142" t="s">
        <v>1010</v>
      </c>
      <c r="N142" t="s">
        <v>1011</v>
      </c>
      <c r="O142" s="13">
        <v>966000</v>
      </c>
      <c r="P142" s="10">
        <v>138</v>
      </c>
      <c r="Q142" s="10">
        <f t="shared" ca="1" si="20"/>
        <v>1001</v>
      </c>
      <c r="R142" t="str">
        <f t="shared" ca="1" si="21"/>
        <v>Zane Tabak</v>
      </c>
      <c r="T142" t="str">
        <f t="shared" ca="1" si="18"/>
        <v>Brianne Haymond</v>
      </c>
      <c r="U142" s="10">
        <f t="shared" ca="1" si="22"/>
        <v>915200</v>
      </c>
      <c r="W142" s="10">
        <f t="shared" ca="1" si="23"/>
        <v>0</v>
      </c>
      <c r="X142" s="10">
        <f t="shared" ca="1" si="24"/>
        <v>39900</v>
      </c>
      <c r="Y142" s="10">
        <f t="shared" ca="1" si="25"/>
        <v>39900</v>
      </c>
    </row>
    <row r="143" spans="1:25" x14ac:dyDescent="0.25">
      <c r="A143" s="10" t="str">
        <f ca="1">IFERROR(RANK(Y143,$Y$5:$Y$1006,0)+COUNTIF(Y$4:$Y142,Y143),"")</f>
        <v/>
      </c>
      <c r="B143" t="str">
        <f ca="1">IFERROR(RANK(C143,$C$5:$C$5001, 1) + COUNTIF(C$4:$C142, C143), "")</f>
        <v/>
      </c>
      <c r="C143" t="str">
        <f t="shared" ca="1" si="19"/>
        <v/>
      </c>
      <c r="D143" s="1" t="s">
        <v>6884</v>
      </c>
      <c r="E143" t="s">
        <v>1012</v>
      </c>
      <c r="F143" t="s">
        <v>1013</v>
      </c>
      <c r="G143" t="s">
        <v>1014</v>
      </c>
      <c r="H143" t="s">
        <v>1015</v>
      </c>
      <c r="I143" t="s">
        <v>187</v>
      </c>
      <c r="J143">
        <v>97220</v>
      </c>
      <c r="K143" t="s">
        <v>1016</v>
      </c>
      <c r="L143" t="s">
        <v>1017</v>
      </c>
      <c r="M143" t="s">
        <v>1018</v>
      </c>
      <c r="N143" t="s">
        <v>1019</v>
      </c>
      <c r="O143" s="13">
        <v>790400</v>
      </c>
      <c r="P143" s="10">
        <v>139</v>
      </c>
      <c r="Q143" s="10">
        <f t="shared" ca="1" si="20"/>
        <v>92</v>
      </c>
      <c r="R143" t="str">
        <f t="shared" ca="1" si="21"/>
        <v>Aurelio Golumski</v>
      </c>
      <c r="T143" t="str">
        <f t="shared" ca="1" si="18"/>
        <v>Bridgette Struchen</v>
      </c>
      <c r="U143" s="10">
        <f t="shared" ca="1" si="22"/>
        <v>914500</v>
      </c>
      <c r="W143" s="10">
        <f t="shared" ca="1" si="23"/>
        <v>0</v>
      </c>
      <c r="X143" s="10" t="str">
        <f t="shared" ca="1" si="24"/>
        <v/>
      </c>
      <c r="Y143" s="10" t="str">
        <f t="shared" ca="1" si="25"/>
        <v/>
      </c>
    </row>
    <row r="144" spans="1:25" x14ac:dyDescent="0.25">
      <c r="A144" s="10">
        <f ca="1">IFERROR(RANK(Y144,$Y$5:$Y$1006,0)+COUNTIF(Y$4:$Y143,Y144),"")</f>
        <v>720</v>
      </c>
      <c r="B144">
        <f ca="1">IFERROR(RANK(C144,$C$5:$C$5001, 1) + COUNTIF(C$4:$C143, C144), "")</f>
        <v>720</v>
      </c>
      <c r="C144">
        <f t="shared" ca="1" si="19"/>
        <v>11</v>
      </c>
      <c r="D144" s="1" t="s">
        <v>6885</v>
      </c>
      <c r="E144" t="s">
        <v>1020</v>
      </c>
      <c r="F144" t="s">
        <v>1021</v>
      </c>
      <c r="G144" t="s">
        <v>1022</v>
      </c>
      <c r="H144" t="s">
        <v>1023</v>
      </c>
      <c r="I144" t="s">
        <v>252</v>
      </c>
      <c r="J144">
        <v>15146</v>
      </c>
      <c r="K144" t="s">
        <v>1024</v>
      </c>
      <c r="L144" t="s">
        <v>1025</v>
      </c>
      <c r="M144" t="s">
        <v>1026</v>
      </c>
      <c r="N144" t="s">
        <v>1027</v>
      </c>
      <c r="O144" s="13">
        <v>492700</v>
      </c>
      <c r="P144" s="10">
        <v>140</v>
      </c>
      <c r="Q144" s="10">
        <f t="shared" ca="1" si="20"/>
        <v>565</v>
      </c>
      <c r="R144" t="str">
        <f t="shared" ca="1" si="21"/>
        <v>Lamont Cerino</v>
      </c>
      <c r="T144" t="str">
        <f t="shared" ca="1" si="18"/>
        <v>Brittney Naish</v>
      </c>
      <c r="U144" s="10">
        <f t="shared" ca="1" si="22"/>
        <v>145500</v>
      </c>
      <c r="W144" s="10">
        <f t="shared" ca="1" si="23"/>
        <v>0</v>
      </c>
      <c r="X144" s="10">
        <f t="shared" ca="1" si="24"/>
        <v>7600</v>
      </c>
      <c r="Y144" s="10">
        <f t="shared" ca="1" si="25"/>
        <v>7600</v>
      </c>
    </row>
    <row r="145" spans="1:25" x14ac:dyDescent="0.25">
      <c r="A145" s="10" t="str">
        <f ca="1">IFERROR(RANK(Y145,$Y$5:$Y$1006,0)+COUNTIF(Y$4:$Y144,Y145),"")</f>
        <v/>
      </c>
      <c r="B145" t="str">
        <f ca="1">IFERROR(RANK(C145,$C$5:$C$5001, 1) + COUNTIF(C$4:$C144, C145), "")</f>
        <v/>
      </c>
      <c r="C145" t="str">
        <f t="shared" ca="1" si="19"/>
        <v/>
      </c>
      <c r="D145" s="1" t="s">
        <v>6886</v>
      </c>
      <c r="E145" t="s">
        <v>1028</v>
      </c>
      <c r="F145" t="s">
        <v>1029</v>
      </c>
      <c r="G145" t="s">
        <v>1030</v>
      </c>
      <c r="H145" t="s">
        <v>581</v>
      </c>
      <c r="I145" t="s">
        <v>582</v>
      </c>
      <c r="J145">
        <v>27403</v>
      </c>
      <c r="K145" t="s">
        <v>1031</v>
      </c>
      <c r="L145" t="s">
        <v>1032</v>
      </c>
      <c r="M145" t="s">
        <v>1033</v>
      </c>
      <c r="N145" t="s">
        <v>1034</v>
      </c>
      <c r="O145" s="13">
        <v>956100</v>
      </c>
      <c r="P145" s="10">
        <v>141</v>
      </c>
      <c r="Q145" s="10">
        <f t="shared" ca="1" si="20"/>
        <v>893</v>
      </c>
      <c r="R145" t="str">
        <f t="shared" ca="1" si="21"/>
        <v>Sol Gleckler</v>
      </c>
      <c r="T145" t="str">
        <f t="shared" ca="1" si="18"/>
        <v>Brock Hom</v>
      </c>
      <c r="U145" s="10">
        <f t="shared" ca="1" si="22"/>
        <v>485300</v>
      </c>
      <c r="W145" s="10">
        <f t="shared" ca="1" si="23"/>
        <v>0</v>
      </c>
      <c r="X145" s="10" t="str">
        <f t="shared" ca="1" si="24"/>
        <v/>
      </c>
      <c r="Y145" s="10" t="str">
        <f t="shared" ca="1" si="25"/>
        <v/>
      </c>
    </row>
    <row r="146" spans="1:25" x14ac:dyDescent="0.25">
      <c r="A146" s="10">
        <f ca="1">IFERROR(RANK(Y146,$Y$5:$Y$1006,0)+COUNTIF(Y$4:$Y145,Y146),"")</f>
        <v>761</v>
      </c>
      <c r="B146">
        <f ca="1">IFERROR(RANK(C146,$C$5:$C$5001, 1) + COUNTIF(C$4:$C145, C146), "")</f>
        <v>761</v>
      </c>
      <c r="C146">
        <f t="shared" ca="1" si="19"/>
        <v>13</v>
      </c>
      <c r="D146" s="1" t="s">
        <v>6887</v>
      </c>
      <c r="E146" t="s">
        <v>1035</v>
      </c>
      <c r="F146" t="s">
        <v>1036</v>
      </c>
      <c r="G146" t="s">
        <v>178</v>
      </c>
      <c r="H146" t="s">
        <v>178</v>
      </c>
      <c r="I146" t="s">
        <v>12</v>
      </c>
      <c r="J146">
        <v>90013</v>
      </c>
      <c r="K146" t="s">
        <v>1037</v>
      </c>
      <c r="L146" t="s">
        <v>1038</v>
      </c>
      <c r="M146" t="s">
        <v>1039</v>
      </c>
      <c r="N146" t="s">
        <v>1040</v>
      </c>
      <c r="O146" s="13">
        <v>805500</v>
      </c>
      <c r="P146" s="10">
        <v>142</v>
      </c>
      <c r="Q146" s="10">
        <f t="shared" ca="1" si="20"/>
        <v>806</v>
      </c>
      <c r="R146" t="str">
        <f t="shared" ca="1" si="21"/>
        <v>Raul Keltz</v>
      </c>
      <c r="T146" t="str">
        <f t="shared" ca="1" si="18"/>
        <v>Brock Reisenauer</v>
      </c>
      <c r="U146" s="10">
        <f t="shared" ca="1" si="22"/>
        <v>686700</v>
      </c>
      <c r="W146" s="10">
        <f t="shared" ca="1" si="23"/>
        <v>0</v>
      </c>
      <c r="X146" s="10">
        <f t="shared" ca="1" si="24"/>
        <v>3500</v>
      </c>
      <c r="Y146" s="10">
        <f t="shared" ca="1" si="25"/>
        <v>3500</v>
      </c>
    </row>
    <row r="147" spans="1:25" x14ac:dyDescent="0.25">
      <c r="A147" s="10" t="str">
        <f ca="1">IFERROR(RANK(Y147,$Y$5:$Y$1006,0)+COUNTIF(Y$4:$Y146,Y147),"")</f>
        <v/>
      </c>
      <c r="B147" t="str">
        <f ca="1">IFERROR(RANK(C147,$C$5:$C$5001, 1) + COUNTIF(C$4:$C146, C147), "")</f>
        <v/>
      </c>
      <c r="C147" t="str">
        <f t="shared" ca="1" si="19"/>
        <v/>
      </c>
      <c r="D147" s="1" t="s">
        <v>6888</v>
      </c>
      <c r="E147" t="s">
        <v>1041</v>
      </c>
      <c r="F147" t="s">
        <v>1042</v>
      </c>
      <c r="G147" t="s">
        <v>1043</v>
      </c>
      <c r="H147" t="s">
        <v>1044</v>
      </c>
      <c r="I147" t="s">
        <v>170</v>
      </c>
      <c r="J147">
        <v>7830</v>
      </c>
      <c r="K147" t="s">
        <v>1045</v>
      </c>
      <c r="L147" t="s">
        <v>1046</v>
      </c>
      <c r="M147" t="s">
        <v>1047</v>
      </c>
      <c r="N147" t="s">
        <v>1048</v>
      </c>
      <c r="O147" s="13">
        <v>39900</v>
      </c>
      <c r="P147" s="10">
        <v>143</v>
      </c>
      <c r="Q147" s="10">
        <f t="shared" ca="1" si="20"/>
        <v>111</v>
      </c>
      <c r="R147" t="str">
        <f t="shared" ca="1" si="21"/>
        <v>Bess Moreland</v>
      </c>
      <c r="T147" t="str">
        <f t="shared" ca="1" si="18"/>
        <v>Brooke Mondelli</v>
      </c>
      <c r="U147" s="10">
        <f t="shared" ca="1" si="22"/>
        <v>707100</v>
      </c>
      <c r="W147" s="10">
        <f t="shared" ca="1" si="23"/>
        <v>0</v>
      </c>
      <c r="X147" s="10" t="str">
        <f t="shared" ca="1" si="24"/>
        <v/>
      </c>
      <c r="Y147" s="10" t="str">
        <f t="shared" ca="1" si="25"/>
        <v/>
      </c>
    </row>
    <row r="148" spans="1:25" x14ac:dyDescent="0.25">
      <c r="A148" s="10" t="str">
        <f ca="1">IFERROR(RANK(Y148,$Y$5:$Y$1006,0)+COUNTIF(Y$4:$Y147,Y148),"")</f>
        <v/>
      </c>
      <c r="B148" t="str">
        <f ca="1">IFERROR(RANK(C148,$C$5:$C$5001, 1) + COUNTIF(C$4:$C147, C148), "")</f>
        <v/>
      </c>
      <c r="C148" t="str">
        <f t="shared" ca="1" si="19"/>
        <v/>
      </c>
      <c r="D148" s="1" t="s">
        <v>6889</v>
      </c>
      <c r="E148" t="s">
        <v>1049</v>
      </c>
      <c r="F148" t="s">
        <v>1050</v>
      </c>
      <c r="G148" t="s">
        <v>260</v>
      </c>
      <c r="H148" t="s">
        <v>1051</v>
      </c>
      <c r="I148" t="s">
        <v>422</v>
      </c>
      <c r="J148">
        <v>54016</v>
      </c>
      <c r="K148" t="s">
        <v>1052</v>
      </c>
      <c r="L148" t="s">
        <v>1053</v>
      </c>
      <c r="M148" t="s">
        <v>1054</v>
      </c>
      <c r="N148" t="s">
        <v>1055</v>
      </c>
      <c r="O148" s="13">
        <v>5600</v>
      </c>
      <c r="P148" s="10">
        <v>144</v>
      </c>
      <c r="Q148" s="10">
        <f t="shared" ca="1" si="20"/>
        <v>824</v>
      </c>
      <c r="R148" t="str">
        <f t="shared" ca="1" si="21"/>
        <v>Rick Garbarini</v>
      </c>
      <c r="T148" t="str">
        <f t="shared" ca="1" si="18"/>
        <v>Bruce Minzy</v>
      </c>
      <c r="U148" s="10">
        <f t="shared" ca="1" si="22"/>
        <v>690300</v>
      </c>
      <c r="W148" s="10">
        <f t="shared" ca="1" si="23"/>
        <v>0</v>
      </c>
      <c r="X148" s="10" t="str">
        <f t="shared" ca="1" si="24"/>
        <v/>
      </c>
      <c r="Y148" s="10" t="str">
        <f t="shared" ca="1" si="25"/>
        <v/>
      </c>
    </row>
    <row r="149" spans="1:25" x14ac:dyDescent="0.25">
      <c r="A149" s="10">
        <f ca="1">IFERROR(RANK(Y149,$Y$5:$Y$1006,0)+COUNTIF(Y$4:$Y148,Y149),"")</f>
        <v>588</v>
      </c>
      <c r="B149">
        <f ca="1">IFERROR(RANK(C149,$C$5:$C$5001, 1) + COUNTIF(C$4:$C148, C149), "")</f>
        <v>588</v>
      </c>
      <c r="C149">
        <f t="shared" ca="1" si="19"/>
        <v>7</v>
      </c>
      <c r="D149" s="1" t="s">
        <v>6890</v>
      </c>
      <c r="E149" t="s">
        <v>1056</v>
      </c>
      <c r="F149" t="s">
        <v>925</v>
      </c>
      <c r="G149" t="s">
        <v>926</v>
      </c>
      <c r="H149" t="s">
        <v>927</v>
      </c>
      <c r="I149" t="s">
        <v>252</v>
      </c>
      <c r="J149">
        <v>18045</v>
      </c>
      <c r="K149" t="s">
        <v>1057</v>
      </c>
      <c r="L149" t="s">
        <v>1058</v>
      </c>
      <c r="M149" t="s">
        <v>1059</v>
      </c>
      <c r="N149" t="s">
        <v>1060</v>
      </c>
      <c r="O149" s="13">
        <v>743200</v>
      </c>
      <c r="P149" s="10">
        <v>145</v>
      </c>
      <c r="Q149" s="10">
        <f t="shared" ca="1" si="20"/>
        <v>451</v>
      </c>
      <c r="R149" t="str">
        <f t="shared" ca="1" si="21"/>
        <v>Irwin Nacci</v>
      </c>
      <c r="T149" t="str">
        <f t="shared" ca="1" si="18"/>
        <v>Bryce Amarillas</v>
      </c>
      <c r="U149" s="10">
        <f t="shared" ca="1" si="22"/>
        <v>453800</v>
      </c>
      <c r="W149" s="10">
        <f t="shared" ca="1" si="23"/>
        <v>0</v>
      </c>
      <c r="X149" s="10">
        <f t="shared" ca="1" si="24"/>
        <v>20800</v>
      </c>
      <c r="Y149" s="10">
        <f t="shared" ca="1" si="25"/>
        <v>20800</v>
      </c>
    </row>
    <row r="150" spans="1:25" x14ac:dyDescent="0.25">
      <c r="A150" s="10" t="str">
        <f ca="1">IFERROR(RANK(Y150,$Y$5:$Y$1006,0)+COUNTIF(Y$4:$Y149,Y150),"")</f>
        <v/>
      </c>
      <c r="B150" t="str">
        <f ca="1">IFERROR(RANK(C150,$C$5:$C$5001, 1) + COUNTIF(C$4:$C149, C150), "")</f>
        <v/>
      </c>
      <c r="C150" t="str">
        <f t="shared" ca="1" si="19"/>
        <v/>
      </c>
      <c r="D150" s="1" t="s">
        <v>6891</v>
      </c>
      <c r="E150" t="s">
        <v>1061</v>
      </c>
      <c r="F150" t="s">
        <v>1062</v>
      </c>
      <c r="G150" t="s">
        <v>1063</v>
      </c>
      <c r="H150" t="s">
        <v>1064</v>
      </c>
      <c r="I150" t="s">
        <v>351</v>
      </c>
      <c r="J150">
        <v>59701</v>
      </c>
      <c r="K150" t="s">
        <v>1065</v>
      </c>
      <c r="L150" t="s">
        <v>1066</v>
      </c>
      <c r="M150" t="s">
        <v>1067</v>
      </c>
      <c r="N150" t="s">
        <v>1068</v>
      </c>
      <c r="O150" s="13">
        <v>271600</v>
      </c>
      <c r="P150" s="10">
        <v>146</v>
      </c>
      <c r="Q150" s="10">
        <f t="shared" ca="1" si="20"/>
        <v>13</v>
      </c>
      <c r="R150" t="str">
        <f t="shared" ca="1" si="21"/>
        <v>Agnes Manners</v>
      </c>
      <c r="T150" t="str">
        <f t="shared" ca="1" si="18"/>
        <v>Bryon Zumpfe</v>
      </c>
      <c r="U150" s="10">
        <f t="shared" ca="1" si="22"/>
        <v>162300</v>
      </c>
      <c r="W150" s="10">
        <f t="shared" ca="1" si="23"/>
        <v>0</v>
      </c>
      <c r="X150" s="10" t="str">
        <f t="shared" ca="1" si="24"/>
        <v/>
      </c>
      <c r="Y150" s="10" t="str">
        <f t="shared" ca="1" si="25"/>
        <v/>
      </c>
    </row>
    <row r="151" spans="1:25" x14ac:dyDescent="0.25">
      <c r="A151" s="10" t="str">
        <f ca="1">IFERROR(RANK(Y151,$Y$5:$Y$1006,0)+COUNTIF(Y$4:$Y150,Y151),"")</f>
        <v/>
      </c>
      <c r="B151" t="str">
        <f ca="1">IFERROR(RANK(C151,$C$5:$C$5001, 1) + COUNTIF(C$4:$C150, C151), "")</f>
        <v/>
      </c>
      <c r="C151" t="str">
        <f t="shared" ca="1" si="19"/>
        <v/>
      </c>
      <c r="D151" s="1" t="s">
        <v>6892</v>
      </c>
      <c r="E151" t="s">
        <v>1069</v>
      </c>
      <c r="F151" t="s">
        <v>1070</v>
      </c>
      <c r="G151" t="s">
        <v>1071</v>
      </c>
      <c r="H151" t="s">
        <v>1072</v>
      </c>
      <c r="I151" t="s">
        <v>1073</v>
      </c>
      <c r="J151">
        <v>37138</v>
      </c>
      <c r="K151" t="s">
        <v>1074</v>
      </c>
      <c r="L151" t="s">
        <v>1075</v>
      </c>
      <c r="M151" t="s">
        <v>1076</v>
      </c>
      <c r="N151" t="s">
        <v>1077</v>
      </c>
      <c r="O151" s="13">
        <v>681700</v>
      </c>
      <c r="P151" s="10">
        <v>147</v>
      </c>
      <c r="Q151" s="10">
        <f t="shared" ca="1" si="20"/>
        <v>355</v>
      </c>
      <c r="R151" t="str">
        <f t="shared" ca="1" si="21"/>
        <v>Felicia Speyer</v>
      </c>
      <c r="T151" t="str">
        <f t="shared" ca="1" si="18"/>
        <v>Buck Reeder</v>
      </c>
      <c r="U151" s="10">
        <f t="shared" ca="1" si="22"/>
        <v>213000</v>
      </c>
      <c r="W151" s="10">
        <f t="shared" ca="1" si="23"/>
        <v>0</v>
      </c>
      <c r="X151" s="10" t="str">
        <f t="shared" ca="1" si="24"/>
        <v/>
      </c>
      <c r="Y151" s="10" t="str">
        <f t="shared" ca="1" si="25"/>
        <v/>
      </c>
    </row>
    <row r="152" spans="1:25" x14ac:dyDescent="0.25">
      <c r="A152" s="10" t="str">
        <f ca="1">IFERROR(RANK(Y152,$Y$5:$Y$1006,0)+COUNTIF(Y$4:$Y151,Y152),"")</f>
        <v/>
      </c>
      <c r="B152" t="str">
        <f ca="1">IFERROR(RANK(C152,$C$5:$C$5001, 1) + COUNTIF(C$4:$C151, C152), "")</f>
        <v/>
      </c>
      <c r="C152" t="str">
        <f t="shared" ca="1" si="19"/>
        <v/>
      </c>
      <c r="D152" s="1" t="s">
        <v>6893</v>
      </c>
      <c r="E152" t="s">
        <v>1078</v>
      </c>
      <c r="F152" t="s">
        <v>1079</v>
      </c>
      <c r="G152" t="s">
        <v>1080</v>
      </c>
      <c r="H152" t="s">
        <v>1081</v>
      </c>
      <c r="I152" t="s">
        <v>90</v>
      </c>
      <c r="J152">
        <v>79104</v>
      </c>
      <c r="K152" t="s">
        <v>1082</v>
      </c>
      <c r="L152" t="s">
        <v>1083</v>
      </c>
      <c r="M152" t="s">
        <v>1084</v>
      </c>
      <c r="N152" t="s">
        <v>1085</v>
      </c>
      <c r="O152" s="13">
        <v>979400</v>
      </c>
      <c r="P152" s="10">
        <v>148</v>
      </c>
      <c r="Q152" s="10">
        <f t="shared" ca="1" si="20"/>
        <v>477</v>
      </c>
      <c r="R152" t="str">
        <f t="shared" ca="1" si="21"/>
        <v>Jannie Forss</v>
      </c>
      <c r="T152" t="str">
        <f t="shared" ca="1" si="18"/>
        <v>Buck Tweet</v>
      </c>
      <c r="U152" s="10">
        <f t="shared" ca="1" si="22"/>
        <v>362200</v>
      </c>
      <c r="W152" s="10">
        <f t="shared" ca="1" si="23"/>
        <v>0</v>
      </c>
      <c r="X152" s="10" t="str">
        <f t="shared" ca="1" si="24"/>
        <v/>
      </c>
      <c r="Y152" s="10" t="str">
        <f t="shared" ca="1" si="25"/>
        <v/>
      </c>
    </row>
    <row r="153" spans="1:25" x14ac:dyDescent="0.25">
      <c r="A153" s="10">
        <f ca="1">IFERROR(RANK(Y153,$Y$5:$Y$1006,0)+COUNTIF(Y$4:$Y152,Y153),"")</f>
        <v>456</v>
      </c>
      <c r="B153">
        <f ca="1">IFERROR(RANK(C153,$C$5:$C$5001, 1) + COUNTIF(C$4:$C152, C153), "")</f>
        <v>456</v>
      </c>
      <c r="C153">
        <f t="shared" ca="1" si="19"/>
        <v>5</v>
      </c>
      <c r="D153" s="1" t="s">
        <v>6894</v>
      </c>
      <c r="E153" t="s">
        <v>1086</v>
      </c>
      <c r="F153" t="s">
        <v>1087</v>
      </c>
      <c r="G153" t="s">
        <v>1088</v>
      </c>
      <c r="H153" t="s">
        <v>1089</v>
      </c>
      <c r="I153" t="s">
        <v>769</v>
      </c>
      <c r="J153">
        <v>72201</v>
      </c>
      <c r="K153" t="s">
        <v>1090</v>
      </c>
      <c r="L153" t="s">
        <v>1091</v>
      </c>
      <c r="M153" t="s">
        <v>1092</v>
      </c>
      <c r="N153" t="s">
        <v>1093</v>
      </c>
      <c r="O153" s="13">
        <v>996600</v>
      </c>
      <c r="P153" s="10">
        <v>149</v>
      </c>
      <c r="Q153" s="10">
        <f t="shared" ca="1" si="20"/>
        <v>810</v>
      </c>
      <c r="R153" t="str">
        <f t="shared" ca="1" si="21"/>
        <v>Rebeca Brabson</v>
      </c>
      <c r="T153" t="str">
        <f t="shared" ref="T153:T216" ca="1" si="26">VLOOKUP(P153,$Q:$R,2,FALSE)</f>
        <v>Bud Acken</v>
      </c>
      <c r="U153" s="10">
        <f t="shared" ca="1" si="22"/>
        <v>182400</v>
      </c>
      <c r="W153" s="10">
        <f t="shared" ca="1" si="23"/>
        <v>0</v>
      </c>
      <c r="X153" s="10">
        <f t="shared" ca="1" si="24"/>
        <v>34000</v>
      </c>
      <c r="Y153" s="10">
        <f t="shared" ca="1" si="25"/>
        <v>34000</v>
      </c>
    </row>
    <row r="154" spans="1:25" x14ac:dyDescent="0.25">
      <c r="A154" s="10" t="str">
        <f ca="1">IFERROR(RANK(Y154,$Y$5:$Y$1006,0)+COUNTIF(Y$4:$Y153,Y154),"")</f>
        <v/>
      </c>
      <c r="B154" t="str">
        <f ca="1">IFERROR(RANK(C154,$C$5:$C$5001, 1) + COUNTIF(C$4:$C153, C154), "")</f>
        <v/>
      </c>
      <c r="C154" t="str">
        <f t="shared" ca="1" si="19"/>
        <v/>
      </c>
      <c r="D154" s="1" t="s">
        <v>6895</v>
      </c>
      <c r="E154" t="s">
        <v>1094</v>
      </c>
      <c r="F154" t="s">
        <v>1095</v>
      </c>
      <c r="G154" t="s">
        <v>380</v>
      </c>
      <c r="H154" t="s">
        <v>380</v>
      </c>
      <c r="I154" t="s">
        <v>252</v>
      </c>
      <c r="J154">
        <v>19127</v>
      </c>
      <c r="K154" t="s">
        <v>1096</v>
      </c>
      <c r="L154" t="s">
        <v>1097</v>
      </c>
      <c r="M154" t="s">
        <v>1098</v>
      </c>
      <c r="N154" t="s">
        <v>1099</v>
      </c>
      <c r="O154" s="13">
        <v>372500</v>
      </c>
      <c r="P154" s="10">
        <v>150</v>
      </c>
      <c r="Q154" s="10">
        <f t="shared" ca="1" si="20"/>
        <v>748</v>
      </c>
      <c r="R154" t="str">
        <f t="shared" ca="1" si="21"/>
        <v>Noble Koenemund</v>
      </c>
      <c r="T154" t="str">
        <f t="shared" ca="1" si="26"/>
        <v>Byron Sneider</v>
      </c>
      <c r="U154" s="10">
        <f t="shared" ca="1" si="22"/>
        <v>963400</v>
      </c>
      <c r="W154" s="10">
        <f t="shared" ca="1" si="23"/>
        <v>0</v>
      </c>
      <c r="X154" s="10" t="str">
        <f t="shared" ca="1" si="24"/>
        <v/>
      </c>
      <c r="Y154" s="10" t="str">
        <f t="shared" ca="1" si="25"/>
        <v/>
      </c>
    </row>
    <row r="155" spans="1:25" x14ac:dyDescent="0.25">
      <c r="A155" s="10">
        <f ca="1">IFERROR(RANK(Y155,$Y$5:$Y$1006,0)+COUNTIF(Y$4:$Y154,Y155),"")</f>
        <v>99</v>
      </c>
      <c r="B155">
        <f ca="1">IFERROR(RANK(C155,$C$5:$C$5001, 1) + COUNTIF(C$4:$C154, C155), "")</f>
        <v>99</v>
      </c>
      <c r="C155">
        <f t="shared" ca="1" si="19"/>
        <v>2</v>
      </c>
      <c r="D155" s="1" t="s">
        <v>6896</v>
      </c>
      <c r="E155" t="s">
        <v>1100</v>
      </c>
      <c r="F155" t="s">
        <v>1101</v>
      </c>
      <c r="G155" t="s">
        <v>1102</v>
      </c>
      <c r="H155" t="s">
        <v>1102</v>
      </c>
      <c r="I155" t="s">
        <v>646</v>
      </c>
      <c r="J155">
        <v>99518</v>
      </c>
      <c r="K155" t="s">
        <v>1103</v>
      </c>
      <c r="L155" t="s">
        <v>1104</v>
      </c>
      <c r="M155" t="s">
        <v>1105</v>
      </c>
      <c r="N155" t="s">
        <v>1106</v>
      </c>
      <c r="O155" s="13">
        <v>57900</v>
      </c>
      <c r="P155" s="10">
        <v>151</v>
      </c>
      <c r="Q155" s="10">
        <f t="shared" ca="1" si="20"/>
        <v>35</v>
      </c>
      <c r="R155" t="str">
        <f t="shared" ca="1" si="21"/>
        <v>Alta Radden</v>
      </c>
      <c r="T155" t="str">
        <f t="shared" ca="1" si="26"/>
        <v>Caitlin Canelo</v>
      </c>
      <c r="U155" s="10">
        <f t="shared" ca="1" si="22"/>
        <v>297600</v>
      </c>
      <c r="W155" s="10">
        <f t="shared" ca="1" si="23"/>
        <v>0</v>
      </c>
      <c r="X155" s="10">
        <f t="shared" ca="1" si="24"/>
        <v>69700</v>
      </c>
      <c r="Y155" s="10">
        <f t="shared" ca="1" si="25"/>
        <v>69700</v>
      </c>
    </row>
    <row r="156" spans="1:25" x14ac:dyDescent="0.25">
      <c r="A156" s="10">
        <f ca="1">IFERROR(RANK(Y156,$Y$5:$Y$1006,0)+COUNTIF(Y$4:$Y155,Y156),"")</f>
        <v>100</v>
      </c>
      <c r="B156">
        <f ca="1">IFERROR(RANK(C156,$C$5:$C$5001, 1) + COUNTIF(C$4:$C155, C156), "")</f>
        <v>100</v>
      </c>
      <c r="C156">
        <f t="shared" ca="1" si="19"/>
        <v>2</v>
      </c>
      <c r="D156" s="1" t="s">
        <v>6897</v>
      </c>
      <c r="E156" t="s">
        <v>1107</v>
      </c>
      <c r="F156" t="s">
        <v>1108</v>
      </c>
      <c r="G156" t="s">
        <v>1109</v>
      </c>
      <c r="H156" t="s">
        <v>1110</v>
      </c>
      <c r="I156" t="s">
        <v>1111</v>
      </c>
      <c r="J156">
        <v>22903</v>
      </c>
      <c r="K156" t="s">
        <v>1112</v>
      </c>
      <c r="L156" t="s">
        <v>1113</v>
      </c>
      <c r="M156" t="s">
        <v>1114</v>
      </c>
      <c r="N156" t="s">
        <v>1115</v>
      </c>
      <c r="O156" s="13">
        <v>984800</v>
      </c>
      <c r="P156" s="10">
        <v>152</v>
      </c>
      <c r="Q156" s="10">
        <f t="shared" ca="1" si="20"/>
        <v>385</v>
      </c>
      <c r="R156" t="str">
        <f t="shared" ca="1" si="21"/>
        <v>Genevieve Seebaum</v>
      </c>
      <c r="T156" t="str">
        <f t="shared" ca="1" si="26"/>
        <v>Camilla Franz</v>
      </c>
      <c r="U156" s="10">
        <f t="shared" ca="1" si="22"/>
        <v>263200</v>
      </c>
      <c r="W156" s="10">
        <f t="shared" ca="1" si="23"/>
        <v>0</v>
      </c>
      <c r="X156" s="10">
        <f t="shared" ca="1" si="24"/>
        <v>69600</v>
      </c>
      <c r="Y156" s="10">
        <f t="shared" ca="1" si="25"/>
        <v>69600</v>
      </c>
    </row>
    <row r="157" spans="1:25" x14ac:dyDescent="0.25">
      <c r="A157" s="10">
        <f ca="1">IFERROR(RANK(Y157,$Y$5:$Y$1006,0)+COUNTIF(Y$4:$Y156,Y157),"")</f>
        <v>101</v>
      </c>
      <c r="B157">
        <f ca="1">IFERROR(RANK(C157,$C$5:$C$5001, 1) + COUNTIF(C$4:$C156, C157), "")</f>
        <v>101</v>
      </c>
      <c r="C157">
        <f t="shared" ca="1" si="19"/>
        <v>2</v>
      </c>
      <c r="D157" s="1" t="s">
        <v>6898</v>
      </c>
      <c r="E157" t="s">
        <v>1116</v>
      </c>
      <c r="F157" t="s">
        <v>1117</v>
      </c>
      <c r="G157" t="s">
        <v>259</v>
      </c>
      <c r="H157" t="s">
        <v>260</v>
      </c>
      <c r="I157" t="s">
        <v>170</v>
      </c>
      <c r="J157">
        <v>7305</v>
      </c>
      <c r="K157" t="s">
        <v>1118</v>
      </c>
      <c r="L157" t="s">
        <v>1119</v>
      </c>
      <c r="M157" t="s">
        <v>1120</v>
      </c>
      <c r="N157" t="s">
        <v>1121</v>
      </c>
      <c r="O157" s="13">
        <v>257400</v>
      </c>
      <c r="P157" s="10">
        <v>153</v>
      </c>
      <c r="Q157" s="10">
        <f t="shared" ca="1" si="20"/>
        <v>837</v>
      </c>
      <c r="R157" t="str">
        <f t="shared" ca="1" si="21"/>
        <v>Rolando Charisse</v>
      </c>
      <c r="T157" t="str">
        <f t="shared" ca="1" si="26"/>
        <v>Cara Reise</v>
      </c>
      <c r="U157" s="10">
        <f t="shared" ca="1" si="22"/>
        <v>272300</v>
      </c>
      <c r="W157" s="10">
        <f t="shared" ca="1" si="23"/>
        <v>0</v>
      </c>
      <c r="X157" s="10">
        <f t="shared" ca="1" si="24"/>
        <v>69500</v>
      </c>
      <c r="Y157" s="10">
        <f t="shared" ca="1" si="25"/>
        <v>69500</v>
      </c>
    </row>
    <row r="158" spans="1:25" x14ac:dyDescent="0.25">
      <c r="A158" s="10">
        <f ca="1">IFERROR(RANK(Y158,$Y$5:$Y$1006,0)+COUNTIF(Y$4:$Y157,Y158),"")</f>
        <v>102</v>
      </c>
      <c r="B158">
        <f ca="1">IFERROR(RANK(C158,$C$5:$C$5001, 1) + COUNTIF(C$4:$C157, C158), "")</f>
        <v>102</v>
      </c>
      <c r="C158">
        <f t="shared" ca="1" si="19"/>
        <v>2</v>
      </c>
      <c r="D158" s="1" t="s">
        <v>6899</v>
      </c>
      <c r="E158" t="s">
        <v>1122</v>
      </c>
      <c r="F158" t="s">
        <v>1123</v>
      </c>
      <c r="G158" t="s">
        <v>1124</v>
      </c>
      <c r="H158" t="s">
        <v>178</v>
      </c>
      <c r="I158" t="s">
        <v>12</v>
      </c>
      <c r="J158">
        <v>91325</v>
      </c>
      <c r="K158" t="s">
        <v>1125</v>
      </c>
      <c r="L158" t="s">
        <v>1126</v>
      </c>
      <c r="M158" t="s">
        <v>1127</v>
      </c>
      <c r="N158" t="s">
        <v>1128</v>
      </c>
      <c r="O158" s="13">
        <v>349900</v>
      </c>
      <c r="P158" s="10">
        <v>154</v>
      </c>
      <c r="Q158" s="10">
        <f t="shared" ca="1" si="20"/>
        <v>637</v>
      </c>
      <c r="R158" t="str">
        <f t="shared" ca="1" si="21"/>
        <v>Luigi Silvis</v>
      </c>
      <c r="T158" t="str">
        <f t="shared" ca="1" si="26"/>
        <v>Carey Castellon</v>
      </c>
      <c r="U158" s="10">
        <f t="shared" ca="1" si="22"/>
        <v>834200</v>
      </c>
      <c r="W158" s="10">
        <f t="shared" ca="1" si="23"/>
        <v>0</v>
      </c>
      <c r="X158" s="10">
        <f t="shared" ca="1" si="24"/>
        <v>69400</v>
      </c>
      <c r="Y158" s="10">
        <f t="shared" ca="1" si="25"/>
        <v>69400</v>
      </c>
    </row>
    <row r="159" spans="1:25" x14ac:dyDescent="0.25">
      <c r="A159" s="10">
        <f ca="1">IFERROR(RANK(Y159,$Y$5:$Y$1006,0)+COUNTIF(Y$4:$Y158,Y159),"")</f>
        <v>103</v>
      </c>
      <c r="B159">
        <f ca="1">IFERROR(RANK(C159,$C$5:$C$5001, 1) + COUNTIF(C$4:$C158, C159), "")</f>
        <v>103</v>
      </c>
      <c r="C159">
        <f t="shared" ca="1" si="19"/>
        <v>2</v>
      </c>
      <c r="D159" s="1" t="s">
        <v>6900</v>
      </c>
      <c r="E159" t="s">
        <v>1129</v>
      </c>
      <c r="F159" t="s">
        <v>1130</v>
      </c>
      <c r="G159" t="s">
        <v>212</v>
      </c>
      <c r="H159" t="s">
        <v>1131</v>
      </c>
      <c r="I159" t="s">
        <v>170</v>
      </c>
      <c r="J159">
        <v>7050</v>
      </c>
      <c r="K159" t="s">
        <v>1132</v>
      </c>
      <c r="L159" t="s">
        <v>1133</v>
      </c>
      <c r="M159" t="s">
        <v>1134</v>
      </c>
      <c r="N159" t="s">
        <v>1135</v>
      </c>
      <c r="O159" s="13">
        <v>140200</v>
      </c>
      <c r="P159" s="10">
        <v>155</v>
      </c>
      <c r="Q159" s="10">
        <f t="shared" ca="1" si="20"/>
        <v>573</v>
      </c>
      <c r="R159" t="str">
        <f t="shared" ca="1" si="21"/>
        <v>Latasha Cackett</v>
      </c>
      <c r="T159" t="str">
        <f t="shared" ca="1" si="26"/>
        <v>Cari Reddic</v>
      </c>
      <c r="U159" s="10">
        <f t="shared" ca="1" si="22"/>
        <v>97900</v>
      </c>
      <c r="W159" s="10">
        <f t="shared" ca="1" si="23"/>
        <v>0</v>
      </c>
      <c r="X159" s="10">
        <f t="shared" ca="1" si="24"/>
        <v>69300</v>
      </c>
      <c r="Y159" s="10">
        <f t="shared" ca="1" si="25"/>
        <v>69300</v>
      </c>
    </row>
    <row r="160" spans="1:25" x14ac:dyDescent="0.25">
      <c r="A160" s="10">
        <f ca="1">IFERROR(RANK(Y160,$Y$5:$Y$1006,0)+COUNTIF(Y$4:$Y159,Y160),"")</f>
        <v>104</v>
      </c>
      <c r="B160">
        <f ca="1">IFERROR(RANK(C160,$C$5:$C$5001, 1) + COUNTIF(C$4:$C159, C160), "")</f>
        <v>104</v>
      </c>
      <c r="C160">
        <f t="shared" ca="1" si="19"/>
        <v>2</v>
      </c>
      <c r="D160" s="1" t="s">
        <v>6901</v>
      </c>
      <c r="E160" t="s">
        <v>1136</v>
      </c>
      <c r="F160" t="s">
        <v>1137</v>
      </c>
      <c r="G160" t="s">
        <v>1138</v>
      </c>
      <c r="H160" t="s">
        <v>466</v>
      </c>
      <c r="I160" t="s">
        <v>229</v>
      </c>
      <c r="J160">
        <v>10603</v>
      </c>
      <c r="K160" t="s">
        <v>1139</v>
      </c>
      <c r="L160" t="s">
        <v>1140</v>
      </c>
      <c r="M160" t="s">
        <v>1141</v>
      </c>
      <c r="N160" t="s">
        <v>1142</v>
      </c>
      <c r="O160" s="13">
        <v>712800</v>
      </c>
      <c r="P160" s="10">
        <v>156</v>
      </c>
      <c r="Q160" s="10">
        <f t="shared" ca="1" si="20"/>
        <v>731</v>
      </c>
      <c r="R160" t="str">
        <f t="shared" ca="1" si="21"/>
        <v>Nadine Lindline</v>
      </c>
      <c r="T160" t="str">
        <f t="shared" ca="1" si="26"/>
        <v>Carissa Mumbower</v>
      </c>
      <c r="U160" s="10">
        <f t="shared" ca="1" si="22"/>
        <v>684100</v>
      </c>
      <c r="W160" s="10">
        <f t="shared" ca="1" si="23"/>
        <v>0</v>
      </c>
      <c r="X160" s="10">
        <f t="shared" ca="1" si="24"/>
        <v>69200</v>
      </c>
      <c r="Y160" s="10">
        <f t="shared" ca="1" si="25"/>
        <v>69200</v>
      </c>
    </row>
    <row r="161" spans="1:25" x14ac:dyDescent="0.25">
      <c r="A161" s="10">
        <f ca="1">IFERROR(RANK(Y161,$Y$5:$Y$1006,0)+COUNTIF(Y$4:$Y160,Y161),"")</f>
        <v>105</v>
      </c>
      <c r="B161">
        <f ca="1">IFERROR(RANK(C161,$C$5:$C$5001, 1) + COUNTIF(C$4:$C160, C161), "")</f>
        <v>105</v>
      </c>
      <c r="C161">
        <f t="shared" ca="1" si="19"/>
        <v>2</v>
      </c>
      <c r="D161" s="1" t="s">
        <v>6902</v>
      </c>
      <c r="E161" t="s">
        <v>1143</v>
      </c>
      <c r="F161" t="s">
        <v>1144</v>
      </c>
      <c r="G161" t="s">
        <v>1145</v>
      </c>
      <c r="H161" t="s">
        <v>1146</v>
      </c>
      <c r="I161" t="s">
        <v>20</v>
      </c>
      <c r="J161">
        <v>32901</v>
      </c>
      <c r="K161" t="s">
        <v>1147</v>
      </c>
      <c r="L161" t="s">
        <v>1148</v>
      </c>
      <c r="M161" t="s">
        <v>1149</v>
      </c>
      <c r="N161" t="s">
        <v>1150</v>
      </c>
      <c r="O161" s="13">
        <v>398900</v>
      </c>
      <c r="P161" s="10">
        <v>157</v>
      </c>
      <c r="Q161" s="10">
        <f t="shared" ca="1" si="20"/>
        <v>898</v>
      </c>
      <c r="R161" t="str">
        <f t="shared" ca="1" si="21"/>
        <v>Sonya Delee</v>
      </c>
      <c r="T161" t="str">
        <f t="shared" ca="1" si="26"/>
        <v>Carla Duttinger</v>
      </c>
      <c r="U161" s="10">
        <f t="shared" ca="1" si="22"/>
        <v>428000</v>
      </c>
      <c r="W161" s="10">
        <f t="shared" ca="1" si="23"/>
        <v>0</v>
      </c>
      <c r="X161" s="10">
        <f t="shared" ca="1" si="24"/>
        <v>69100</v>
      </c>
      <c r="Y161" s="10">
        <f t="shared" ca="1" si="25"/>
        <v>69100</v>
      </c>
    </row>
    <row r="162" spans="1:25" x14ac:dyDescent="0.25">
      <c r="A162" s="10">
        <f ca="1">IFERROR(RANK(Y162,$Y$5:$Y$1006,0)+COUNTIF(Y$4:$Y161,Y162),"")</f>
        <v>106</v>
      </c>
      <c r="B162">
        <f ca="1">IFERROR(RANK(C162,$C$5:$C$5001, 1) + COUNTIF(C$4:$C161, C162), "")</f>
        <v>106</v>
      </c>
      <c r="C162">
        <f t="shared" ca="1" si="19"/>
        <v>2</v>
      </c>
      <c r="D162" s="1" t="s">
        <v>6903</v>
      </c>
      <c r="E162" t="s">
        <v>1151</v>
      </c>
      <c r="F162" t="s">
        <v>1152</v>
      </c>
      <c r="G162" t="s">
        <v>1153</v>
      </c>
      <c r="H162" t="s">
        <v>1154</v>
      </c>
      <c r="I162" t="s">
        <v>102</v>
      </c>
      <c r="J162">
        <v>20744</v>
      </c>
      <c r="K162" t="s">
        <v>1155</v>
      </c>
      <c r="L162" t="s">
        <v>1156</v>
      </c>
      <c r="M162" t="s">
        <v>1157</v>
      </c>
      <c r="N162" t="s">
        <v>1158</v>
      </c>
      <c r="O162" s="13">
        <v>908500</v>
      </c>
      <c r="P162" s="10">
        <v>158</v>
      </c>
      <c r="Q162" s="10">
        <f t="shared" ca="1" si="20"/>
        <v>213</v>
      </c>
      <c r="R162" t="str">
        <f t="shared" ca="1" si="21"/>
        <v>Clifford Nakao</v>
      </c>
      <c r="T162" t="str">
        <f t="shared" ca="1" si="26"/>
        <v>Carlo Reasor</v>
      </c>
      <c r="U162" s="10">
        <f t="shared" ca="1" si="22"/>
        <v>726500</v>
      </c>
      <c r="W162" s="10">
        <f t="shared" ca="1" si="23"/>
        <v>0</v>
      </c>
      <c r="X162" s="10">
        <f t="shared" ca="1" si="24"/>
        <v>69000</v>
      </c>
      <c r="Y162" s="10">
        <f t="shared" ca="1" si="25"/>
        <v>69000</v>
      </c>
    </row>
    <row r="163" spans="1:25" x14ac:dyDescent="0.25">
      <c r="A163" s="10">
        <f ca="1">IFERROR(RANK(Y163,$Y$5:$Y$1006,0)+COUNTIF(Y$4:$Y162,Y163),"")</f>
        <v>107</v>
      </c>
      <c r="B163">
        <f ca="1">IFERROR(RANK(C163,$C$5:$C$5001, 1) + COUNTIF(C$4:$C162, C163), "")</f>
        <v>107</v>
      </c>
      <c r="C163">
        <f t="shared" ca="1" si="19"/>
        <v>2</v>
      </c>
      <c r="D163" s="1" t="s">
        <v>6904</v>
      </c>
      <c r="E163" t="s">
        <v>1159</v>
      </c>
      <c r="F163" t="s">
        <v>1160</v>
      </c>
      <c r="G163" t="s">
        <v>1161</v>
      </c>
      <c r="H163" t="s">
        <v>260</v>
      </c>
      <c r="I163" t="s">
        <v>170</v>
      </c>
      <c r="J163">
        <v>7030</v>
      </c>
      <c r="K163" t="s">
        <v>1162</v>
      </c>
      <c r="L163" t="s">
        <v>1163</v>
      </c>
      <c r="M163" t="s">
        <v>1164</v>
      </c>
      <c r="N163" t="s">
        <v>1165</v>
      </c>
      <c r="O163" s="13">
        <v>948400</v>
      </c>
      <c r="P163" s="10">
        <v>159</v>
      </c>
      <c r="Q163" s="10">
        <f t="shared" ca="1" si="20"/>
        <v>6</v>
      </c>
      <c r="R163" t="str">
        <f t="shared" ca="1" si="21"/>
        <v>Adam Hottel</v>
      </c>
      <c r="T163" t="str">
        <f t="shared" ca="1" si="26"/>
        <v>Carlos Gerchak</v>
      </c>
      <c r="U163" s="10">
        <f t="shared" ca="1" si="22"/>
        <v>875200</v>
      </c>
      <c r="W163" s="10">
        <f t="shared" ca="1" si="23"/>
        <v>0</v>
      </c>
      <c r="X163" s="10">
        <f t="shared" ca="1" si="24"/>
        <v>68900</v>
      </c>
      <c r="Y163" s="10">
        <f t="shared" ca="1" si="25"/>
        <v>68900</v>
      </c>
    </row>
    <row r="164" spans="1:25" x14ac:dyDescent="0.25">
      <c r="A164" s="10">
        <f ca="1">IFERROR(RANK(Y164,$Y$5:$Y$1006,0)+COUNTIF(Y$4:$Y163,Y164),"")</f>
        <v>108</v>
      </c>
      <c r="B164">
        <f ca="1">IFERROR(RANK(C164,$C$5:$C$5001, 1) + COUNTIF(C$4:$C163, C164), "")</f>
        <v>108</v>
      </c>
      <c r="C164">
        <f t="shared" ca="1" si="19"/>
        <v>2</v>
      </c>
      <c r="D164" s="1" t="s">
        <v>6905</v>
      </c>
      <c r="E164" t="s">
        <v>1166</v>
      </c>
      <c r="F164" t="s">
        <v>1167</v>
      </c>
      <c r="G164" t="s">
        <v>1168</v>
      </c>
      <c r="H164" t="s">
        <v>1169</v>
      </c>
      <c r="I164" t="s">
        <v>252</v>
      </c>
      <c r="J164">
        <v>19014</v>
      </c>
      <c r="K164" t="s">
        <v>1170</v>
      </c>
      <c r="L164" t="s">
        <v>1171</v>
      </c>
      <c r="M164" t="s">
        <v>1172</v>
      </c>
      <c r="N164" t="s">
        <v>1173</v>
      </c>
      <c r="O164" s="13">
        <v>903700</v>
      </c>
      <c r="P164" s="10">
        <v>160</v>
      </c>
      <c r="Q164" s="10">
        <f t="shared" ca="1" si="20"/>
        <v>800</v>
      </c>
      <c r="R164" t="str">
        <f t="shared" ca="1" si="21"/>
        <v>Quinn Fridman</v>
      </c>
      <c r="T164" t="str">
        <f t="shared" ca="1" si="26"/>
        <v>Carlton Espeland</v>
      </c>
      <c r="U164" s="10">
        <f t="shared" ca="1" si="22"/>
        <v>347400</v>
      </c>
      <c r="W164" s="10">
        <f t="shared" ca="1" si="23"/>
        <v>0</v>
      </c>
      <c r="X164" s="10">
        <f t="shared" ca="1" si="24"/>
        <v>68800</v>
      </c>
      <c r="Y164" s="10">
        <f t="shared" ca="1" si="25"/>
        <v>68800</v>
      </c>
    </row>
    <row r="165" spans="1:25" x14ac:dyDescent="0.25">
      <c r="A165" s="10">
        <f ca="1">IFERROR(RANK(Y165,$Y$5:$Y$1006,0)+COUNTIF(Y$4:$Y164,Y165),"")</f>
        <v>109</v>
      </c>
      <c r="B165">
        <f ca="1">IFERROR(RANK(C165,$C$5:$C$5001, 1) + COUNTIF(C$4:$C164, C165), "")</f>
        <v>109</v>
      </c>
      <c r="C165">
        <f t="shared" ca="1" si="19"/>
        <v>2</v>
      </c>
      <c r="D165" s="1" t="s">
        <v>6906</v>
      </c>
      <c r="E165" t="s">
        <v>1174</v>
      </c>
      <c r="F165" t="s">
        <v>1175</v>
      </c>
      <c r="G165" t="s">
        <v>1176</v>
      </c>
      <c r="H165" t="s">
        <v>1177</v>
      </c>
      <c r="I165" t="s">
        <v>49</v>
      </c>
      <c r="J165">
        <v>2382</v>
      </c>
      <c r="K165" t="s">
        <v>1178</v>
      </c>
      <c r="L165" t="s">
        <v>1179</v>
      </c>
      <c r="M165" t="s">
        <v>1180</v>
      </c>
      <c r="N165" t="s">
        <v>1181</v>
      </c>
      <c r="O165" s="13">
        <v>62300</v>
      </c>
      <c r="P165" s="10">
        <v>161</v>
      </c>
      <c r="Q165" s="10">
        <f t="shared" ca="1" si="20"/>
        <v>346</v>
      </c>
      <c r="R165" t="str">
        <f t="shared" ca="1" si="21"/>
        <v>Everette Leffler</v>
      </c>
      <c r="T165" t="str">
        <f t="shared" ca="1" si="26"/>
        <v>Carmel Stalberger</v>
      </c>
      <c r="U165" s="10">
        <f t="shared" ca="1" si="22"/>
        <v>83400</v>
      </c>
      <c r="W165" s="10">
        <f t="shared" ca="1" si="23"/>
        <v>0</v>
      </c>
      <c r="X165" s="10">
        <f t="shared" ca="1" si="24"/>
        <v>68700</v>
      </c>
      <c r="Y165" s="10">
        <f t="shared" ca="1" si="25"/>
        <v>68700</v>
      </c>
    </row>
    <row r="166" spans="1:25" x14ac:dyDescent="0.25">
      <c r="A166" s="10">
        <f ca="1">IFERROR(RANK(Y166,$Y$5:$Y$1006,0)+COUNTIF(Y$4:$Y165,Y166),"")</f>
        <v>110</v>
      </c>
      <c r="B166">
        <f ca="1">IFERROR(RANK(C166,$C$5:$C$5001, 1) + COUNTIF(C$4:$C165, C166), "")</f>
        <v>110</v>
      </c>
      <c r="C166">
        <f t="shared" ca="1" si="19"/>
        <v>2</v>
      </c>
      <c r="D166" s="1" t="s">
        <v>6907</v>
      </c>
      <c r="E166" t="s">
        <v>1182</v>
      </c>
      <c r="F166" t="s">
        <v>1183</v>
      </c>
      <c r="G166" t="s">
        <v>1184</v>
      </c>
      <c r="H166" t="s">
        <v>1185</v>
      </c>
      <c r="I166" t="s">
        <v>1186</v>
      </c>
      <c r="J166">
        <v>55449</v>
      </c>
      <c r="K166" t="s">
        <v>1187</v>
      </c>
      <c r="L166" t="s">
        <v>1188</v>
      </c>
      <c r="M166" t="s">
        <v>1189</v>
      </c>
      <c r="N166" t="s">
        <v>1190</v>
      </c>
      <c r="O166" s="13">
        <v>191400</v>
      </c>
      <c r="P166" s="10">
        <v>162</v>
      </c>
      <c r="Q166" s="10">
        <f t="shared" ca="1" si="20"/>
        <v>91</v>
      </c>
      <c r="R166" t="str">
        <f t="shared" ca="1" si="21"/>
        <v>August Slack</v>
      </c>
      <c r="T166" t="str">
        <f t="shared" ca="1" si="26"/>
        <v>Carmela Cronwell</v>
      </c>
      <c r="U166" s="10">
        <f t="shared" ca="1" si="22"/>
        <v>285800</v>
      </c>
      <c r="W166" s="10">
        <f t="shared" ca="1" si="23"/>
        <v>0</v>
      </c>
      <c r="X166" s="10">
        <f t="shared" ca="1" si="24"/>
        <v>68600</v>
      </c>
      <c r="Y166" s="10">
        <f t="shared" ca="1" si="25"/>
        <v>68600</v>
      </c>
    </row>
    <row r="167" spans="1:25" x14ac:dyDescent="0.25">
      <c r="A167" s="10">
        <f ca="1">IFERROR(RANK(Y167,$Y$5:$Y$1006,0)+COUNTIF(Y$4:$Y166,Y167),"")</f>
        <v>111</v>
      </c>
      <c r="B167">
        <f ca="1">IFERROR(RANK(C167,$C$5:$C$5001, 1) + COUNTIF(C$4:$C166, C167), "")</f>
        <v>111</v>
      </c>
      <c r="C167">
        <f t="shared" ca="1" si="19"/>
        <v>2</v>
      </c>
      <c r="D167" s="1" t="s">
        <v>6908</v>
      </c>
      <c r="E167" t="s">
        <v>1191</v>
      </c>
      <c r="F167" t="s">
        <v>1192</v>
      </c>
      <c r="G167" t="s">
        <v>1193</v>
      </c>
      <c r="H167" t="s">
        <v>178</v>
      </c>
      <c r="I167" t="s">
        <v>12</v>
      </c>
      <c r="J167">
        <v>91010</v>
      </c>
      <c r="K167" t="s">
        <v>1194</v>
      </c>
      <c r="L167" t="s">
        <v>1195</v>
      </c>
      <c r="M167" t="s">
        <v>1196</v>
      </c>
      <c r="N167" t="s">
        <v>1197</v>
      </c>
      <c r="O167" s="13">
        <v>69800</v>
      </c>
      <c r="P167" s="10">
        <v>163</v>
      </c>
      <c r="Q167" s="10">
        <f t="shared" ca="1" si="20"/>
        <v>290</v>
      </c>
      <c r="R167" t="str">
        <f t="shared" ca="1" si="21"/>
        <v>Dong Bolick</v>
      </c>
      <c r="T167" t="str">
        <f t="shared" ca="1" si="26"/>
        <v>Carmen Becker</v>
      </c>
      <c r="U167" s="10">
        <f t="shared" ca="1" si="22"/>
        <v>140000</v>
      </c>
      <c r="W167" s="10">
        <f t="shared" ca="1" si="23"/>
        <v>0</v>
      </c>
      <c r="X167" s="10">
        <f t="shared" ca="1" si="24"/>
        <v>68500</v>
      </c>
      <c r="Y167" s="10">
        <f t="shared" ca="1" si="25"/>
        <v>68500</v>
      </c>
    </row>
    <row r="168" spans="1:25" x14ac:dyDescent="0.25">
      <c r="A168" s="10">
        <f ca="1">IFERROR(RANK(Y168,$Y$5:$Y$1006,0)+COUNTIF(Y$4:$Y167,Y168),"")</f>
        <v>112</v>
      </c>
      <c r="B168">
        <f ca="1">IFERROR(RANK(C168,$C$5:$C$5001, 1) + COUNTIF(C$4:$C167, C168), "")</f>
        <v>112</v>
      </c>
      <c r="C168">
        <f t="shared" ca="1" si="19"/>
        <v>2</v>
      </c>
      <c r="D168" s="1" t="s">
        <v>6909</v>
      </c>
      <c r="E168" t="s">
        <v>1198</v>
      </c>
      <c r="F168" t="s">
        <v>1199</v>
      </c>
      <c r="G168" t="s">
        <v>1200</v>
      </c>
      <c r="H168" t="s">
        <v>935</v>
      </c>
      <c r="I168" t="s">
        <v>170</v>
      </c>
      <c r="J168">
        <v>7652</v>
      </c>
      <c r="K168" t="s">
        <v>1201</v>
      </c>
      <c r="L168" t="s">
        <v>1202</v>
      </c>
      <c r="M168" t="s">
        <v>1203</v>
      </c>
      <c r="N168" t="s">
        <v>1204</v>
      </c>
      <c r="O168" s="13">
        <v>812400</v>
      </c>
      <c r="P168" s="10">
        <v>164</v>
      </c>
      <c r="Q168" s="10">
        <f t="shared" ca="1" si="20"/>
        <v>360</v>
      </c>
      <c r="R168" t="str">
        <f t="shared" ca="1" si="21"/>
        <v>Florine Rambus</v>
      </c>
      <c r="T168" t="str">
        <f t="shared" ca="1" si="26"/>
        <v>Carole Nistler</v>
      </c>
      <c r="U168" s="10">
        <f t="shared" ca="1" si="22"/>
        <v>450000</v>
      </c>
      <c r="W168" s="10">
        <f t="shared" ca="1" si="23"/>
        <v>0</v>
      </c>
      <c r="X168" s="10">
        <f t="shared" ca="1" si="24"/>
        <v>68400</v>
      </c>
      <c r="Y168" s="10">
        <f t="shared" ca="1" si="25"/>
        <v>68400</v>
      </c>
    </row>
    <row r="169" spans="1:25" x14ac:dyDescent="0.25">
      <c r="A169" s="10">
        <f ca="1">IFERROR(RANK(Y169,$Y$5:$Y$1006,0)+COUNTIF(Y$4:$Y168,Y169),"")</f>
        <v>113</v>
      </c>
      <c r="B169">
        <f ca="1">IFERROR(RANK(C169,$C$5:$C$5001, 1) + COUNTIF(C$4:$C168, C169), "")</f>
        <v>113</v>
      </c>
      <c r="C169">
        <f t="shared" ca="1" si="19"/>
        <v>2</v>
      </c>
      <c r="D169" s="1" t="s">
        <v>6910</v>
      </c>
      <c r="E169" t="s">
        <v>1205</v>
      </c>
      <c r="F169" t="s">
        <v>1206</v>
      </c>
      <c r="G169" t="s">
        <v>1207</v>
      </c>
      <c r="H169" t="s">
        <v>178</v>
      </c>
      <c r="I169" t="s">
        <v>12</v>
      </c>
      <c r="J169">
        <v>93551</v>
      </c>
      <c r="K169" t="s">
        <v>1208</v>
      </c>
      <c r="L169" t="s">
        <v>1209</v>
      </c>
      <c r="M169" t="s">
        <v>1210</v>
      </c>
      <c r="N169" t="s">
        <v>1211</v>
      </c>
      <c r="O169" s="13">
        <v>528500</v>
      </c>
      <c r="P169" s="10">
        <v>165</v>
      </c>
      <c r="Q169" s="10">
        <f t="shared" ca="1" si="20"/>
        <v>410</v>
      </c>
      <c r="R169" t="str">
        <f t="shared" ca="1" si="21"/>
        <v>Gus Prather</v>
      </c>
      <c r="T169" t="str">
        <f t="shared" ca="1" si="26"/>
        <v>Carole Rayside</v>
      </c>
      <c r="U169" s="10">
        <f t="shared" ca="1" si="22"/>
        <v>734000</v>
      </c>
      <c r="W169" s="10">
        <f t="shared" ca="1" si="23"/>
        <v>0</v>
      </c>
      <c r="X169" s="10">
        <f t="shared" ca="1" si="24"/>
        <v>68300</v>
      </c>
      <c r="Y169" s="10">
        <f t="shared" ca="1" si="25"/>
        <v>68300</v>
      </c>
    </row>
    <row r="170" spans="1:25" x14ac:dyDescent="0.25">
      <c r="A170" s="10">
        <f ca="1">IFERROR(RANK(Y170,$Y$5:$Y$1006,0)+COUNTIF(Y$4:$Y169,Y170),"")</f>
        <v>114</v>
      </c>
      <c r="B170">
        <f ca="1">IFERROR(RANK(C170,$C$5:$C$5001, 1) + COUNTIF(C$4:$C169, C170), "")</f>
        <v>114</v>
      </c>
      <c r="C170">
        <f t="shared" ca="1" si="19"/>
        <v>2</v>
      </c>
      <c r="D170" s="1" t="s">
        <v>6911</v>
      </c>
      <c r="E170" t="s">
        <v>1212</v>
      </c>
      <c r="F170" t="s">
        <v>1213</v>
      </c>
      <c r="G170" t="s">
        <v>1214</v>
      </c>
      <c r="H170" t="s">
        <v>1215</v>
      </c>
      <c r="I170" t="s">
        <v>20</v>
      </c>
      <c r="J170">
        <v>32750</v>
      </c>
      <c r="K170" t="s">
        <v>1216</v>
      </c>
      <c r="L170" t="s">
        <v>1217</v>
      </c>
      <c r="M170" t="s">
        <v>1218</v>
      </c>
      <c r="N170" t="s">
        <v>1219</v>
      </c>
      <c r="O170" s="13">
        <v>196700</v>
      </c>
      <c r="P170" s="10">
        <v>166</v>
      </c>
      <c r="Q170" s="10">
        <f t="shared" ca="1" si="20"/>
        <v>751</v>
      </c>
      <c r="R170" t="str">
        <f t="shared" ca="1" si="21"/>
        <v>Noelle Savas</v>
      </c>
      <c r="T170" t="str">
        <f t="shared" ca="1" si="26"/>
        <v>Carolyn Stidam</v>
      </c>
      <c r="U170" s="10">
        <f t="shared" ca="1" si="22"/>
        <v>640900</v>
      </c>
      <c r="W170" s="10">
        <f t="shared" ca="1" si="23"/>
        <v>0</v>
      </c>
      <c r="X170" s="10">
        <f t="shared" ca="1" si="24"/>
        <v>68200</v>
      </c>
      <c r="Y170" s="10">
        <f t="shared" ca="1" si="25"/>
        <v>68200</v>
      </c>
    </row>
    <row r="171" spans="1:25" x14ac:dyDescent="0.25">
      <c r="A171" s="10">
        <f ca="1">IFERROR(RANK(Y171,$Y$5:$Y$1006,0)+COUNTIF(Y$4:$Y170,Y171),"")</f>
        <v>115</v>
      </c>
      <c r="B171">
        <f ca="1">IFERROR(RANK(C171,$C$5:$C$5001, 1) + COUNTIF(C$4:$C170, C171), "")</f>
        <v>115</v>
      </c>
      <c r="C171">
        <f t="shared" ca="1" si="19"/>
        <v>2</v>
      </c>
      <c r="D171" s="1" t="s">
        <v>6912</v>
      </c>
      <c r="E171" t="s">
        <v>1220</v>
      </c>
      <c r="F171" t="s">
        <v>1221</v>
      </c>
      <c r="G171" t="s">
        <v>1222</v>
      </c>
      <c r="H171" t="s">
        <v>1223</v>
      </c>
      <c r="I171" t="s">
        <v>90</v>
      </c>
      <c r="J171">
        <v>78572</v>
      </c>
      <c r="K171" t="s">
        <v>1224</v>
      </c>
      <c r="L171" t="s">
        <v>1225</v>
      </c>
      <c r="M171" t="s">
        <v>1226</v>
      </c>
      <c r="N171" t="s">
        <v>1227</v>
      </c>
      <c r="O171" s="13">
        <v>512900</v>
      </c>
      <c r="P171" s="10">
        <v>167</v>
      </c>
      <c r="Q171" s="10">
        <f t="shared" ca="1" si="20"/>
        <v>754</v>
      </c>
      <c r="R171" t="str">
        <f t="shared" ca="1" si="21"/>
        <v>Norma Lazusky</v>
      </c>
      <c r="T171" t="str">
        <f t="shared" ca="1" si="26"/>
        <v>Carroll Pestronk</v>
      </c>
      <c r="U171" s="10">
        <f t="shared" ca="1" si="22"/>
        <v>413400</v>
      </c>
      <c r="W171" s="10">
        <f t="shared" ca="1" si="23"/>
        <v>0</v>
      </c>
      <c r="X171" s="10">
        <f t="shared" ca="1" si="24"/>
        <v>68100</v>
      </c>
      <c r="Y171" s="10">
        <f t="shared" ca="1" si="25"/>
        <v>68100</v>
      </c>
    </row>
    <row r="172" spans="1:25" x14ac:dyDescent="0.25">
      <c r="A172" s="10">
        <f ca="1">IFERROR(RANK(Y172,$Y$5:$Y$1006,0)+COUNTIF(Y$4:$Y171,Y172),"")</f>
        <v>116</v>
      </c>
      <c r="B172">
        <f ca="1">IFERROR(RANK(C172,$C$5:$C$5001, 1) + COUNTIF(C$4:$C171, C172), "")</f>
        <v>116</v>
      </c>
      <c r="C172">
        <f t="shared" ca="1" si="19"/>
        <v>2</v>
      </c>
      <c r="D172" s="1" t="s">
        <v>6913</v>
      </c>
      <c r="E172" t="s">
        <v>1228</v>
      </c>
      <c r="F172" t="s">
        <v>1229</v>
      </c>
      <c r="G172" t="s">
        <v>626</v>
      </c>
      <c r="H172" t="s">
        <v>1230</v>
      </c>
      <c r="I172" t="s">
        <v>136</v>
      </c>
      <c r="J172">
        <v>80010</v>
      </c>
      <c r="K172" t="s">
        <v>1231</v>
      </c>
      <c r="L172" t="s">
        <v>1232</v>
      </c>
      <c r="M172" t="s">
        <v>1233</v>
      </c>
      <c r="N172" t="s">
        <v>1234</v>
      </c>
      <c r="O172" s="13">
        <v>795600</v>
      </c>
      <c r="P172" s="10">
        <v>168</v>
      </c>
      <c r="Q172" s="10">
        <f t="shared" ca="1" si="20"/>
        <v>890</v>
      </c>
      <c r="R172" t="str">
        <f t="shared" ca="1" si="21"/>
        <v>Sierra Komlos</v>
      </c>
      <c r="T172" t="str">
        <f t="shared" ca="1" si="26"/>
        <v>Cary Leona</v>
      </c>
      <c r="U172" s="10">
        <f t="shared" ca="1" si="22"/>
        <v>718500</v>
      </c>
      <c r="W172" s="10">
        <f t="shared" ca="1" si="23"/>
        <v>0</v>
      </c>
      <c r="X172" s="10">
        <f t="shared" ca="1" si="24"/>
        <v>68000</v>
      </c>
      <c r="Y172" s="10">
        <f t="shared" ca="1" si="25"/>
        <v>68000</v>
      </c>
    </row>
    <row r="173" spans="1:25" x14ac:dyDescent="0.25">
      <c r="A173" s="10">
        <f ca="1">IFERROR(RANK(Y173,$Y$5:$Y$1006,0)+COUNTIF(Y$4:$Y172,Y173),"")</f>
        <v>117</v>
      </c>
      <c r="B173">
        <f ca="1">IFERROR(RANK(C173,$C$5:$C$5001, 1) + COUNTIF(C$4:$C172, C173), "")</f>
        <v>117</v>
      </c>
      <c r="C173">
        <f t="shared" ca="1" si="19"/>
        <v>2</v>
      </c>
      <c r="D173" s="1" t="s">
        <v>6914</v>
      </c>
      <c r="E173" t="s">
        <v>1235</v>
      </c>
      <c r="F173" t="s">
        <v>1236</v>
      </c>
      <c r="G173" t="s">
        <v>1237</v>
      </c>
      <c r="H173" t="s">
        <v>1238</v>
      </c>
      <c r="I173" t="s">
        <v>1239</v>
      </c>
      <c r="J173">
        <v>83501</v>
      </c>
      <c r="K173" t="s">
        <v>1240</v>
      </c>
      <c r="L173" t="s">
        <v>1241</v>
      </c>
      <c r="M173" t="s">
        <v>1242</v>
      </c>
      <c r="N173" t="s">
        <v>1243</v>
      </c>
      <c r="O173" s="13">
        <v>342400</v>
      </c>
      <c r="P173" s="10">
        <v>169</v>
      </c>
      <c r="Q173" s="10">
        <f t="shared" ca="1" si="20"/>
        <v>773</v>
      </c>
      <c r="R173" t="str">
        <f t="shared" ca="1" si="21"/>
        <v>Paris Zeanah</v>
      </c>
      <c r="T173" t="str">
        <f t="shared" ca="1" si="26"/>
        <v>Caryn Andreadis</v>
      </c>
      <c r="U173" s="10">
        <f t="shared" ca="1" si="22"/>
        <v>717800</v>
      </c>
      <c r="W173" s="10">
        <f t="shared" ca="1" si="23"/>
        <v>0</v>
      </c>
      <c r="X173" s="10">
        <f t="shared" ca="1" si="24"/>
        <v>67900</v>
      </c>
      <c r="Y173" s="10">
        <f t="shared" ca="1" si="25"/>
        <v>67900</v>
      </c>
    </row>
    <row r="174" spans="1:25" x14ac:dyDescent="0.25">
      <c r="A174" s="10">
        <f ca="1">IFERROR(RANK(Y174,$Y$5:$Y$1006,0)+COUNTIF(Y$4:$Y173,Y174),"")</f>
        <v>118</v>
      </c>
      <c r="B174">
        <f ca="1">IFERROR(RANK(C174,$C$5:$C$5001, 1) + COUNTIF(C$4:$C173, C174), "")</f>
        <v>118</v>
      </c>
      <c r="C174">
        <f t="shared" ca="1" si="19"/>
        <v>2</v>
      </c>
      <c r="D174" s="1" t="s">
        <v>6915</v>
      </c>
      <c r="E174" t="s">
        <v>1244</v>
      </c>
      <c r="F174" t="s">
        <v>1245</v>
      </c>
      <c r="G174" t="s">
        <v>1246</v>
      </c>
      <c r="H174" t="s">
        <v>599</v>
      </c>
      <c r="I174" t="s">
        <v>12</v>
      </c>
      <c r="J174">
        <v>94063</v>
      </c>
      <c r="K174" t="s">
        <v>1247</v>
      </c>
      <c r="L174" t="s">
        <v>1248</v>
      </c>
      <c r="M174" t="s">
        <v>1249</v>
      </c>
      <c r="N174" t="s">
        <v>1250</v>
      </c>
      <c r="O174" s="13">
        <v>283800</v>
      </c>
      <c r="P174" s="10">
        <v>170</v>
      </c>
      <c r="Q174" s="10">
        <f t="shared" ca="1" si="20"/>
        <v>294</v>
      </c>
      <c r="R174" t="str">
        <f t="shared" ca="1" si="21"/>
        <v>Donny Spielmaker</v>
      </c>
      <c r="T174" t="str">
        <f t="shared" ca="1" si="26"/>
        <v>Cassie Tartar</v>
      </c>
      <c r="U174" s="10">
        <f t="shared" ca="1" si="22"/>
        <v>287500</v>
      </c>
      <c r="W174" s="10">
        <f t="shared" ca="1" si="23"/>
        <v>0</v>
      </c>
      <c r="X174" s="10">
        <f t="shared" ca="1" si="24"/>
        <v>67800</v>
      </c>
      <c r="Y174" s="10">
        <f t="shared" ca="1" si="25"/>
        <v>67800</v>
      </c>
    </row>
    <row r="175" spans="1:25" x14ac:dyDescent="0.25">
      <c r="A175" s="10">
        <f ca="1">IFERROR(RANK(Y175,$Y$5:$Y$1006,0)+COUNTIF(Y$4:$Y174,Y175),"")</f>
        <v>119</v>
      </c>
      <c r="B175">
        <f ca="1">IFERROR(RANK(C175,$C$5:$C$5001, 1) + COUNTIF(C$4:$C174, C175), "")</f>
        <v>119</v>
      </c>
      <c r="C175">
        <f t="shared" ca="1" si="19"/>
        <v>2</v>
      </c>
      <c r="D175" s="1" t="s">
        <v>6916</v>
      </c>
      <c r="E175" t="s">
        <v>1251</v>
      </c>
      <c r="F175" t="s">
        <v>1252</v>
      </c>
      <c r="G175" t="s">
        <v>1253</v>
      </c>
      <c r="H175" t="s">
        <v>178</v>
      </c>
      <c r="I175" t="s">
        <v>12</v>
      </c>
      <c r="J175">
        <v>90502</v>
      </c>
      <c r="K175" t="s">
        <v>1254</v>
      </c>
      <c r="L175" t="s">
        <v>1255</v>
      </c>
      <c r="M175" t="s">
        <v>1256</v>
      </c>
      <c r="N175" t="s">
        <v>1257</v>
      </c>
      <c r="O175" s="13">
        <v>698500</v>
      </c>
      <c r="P175" s="10">
        <v>171</v>
      </c>
      <c r="Q175" s="10">
        <f t="shared" ca="1" si="20"/>
        <v>883</v>
      </c>
      <c r="R175" t="str">
        <f t="shared" ca="1" si="21"/>
        <v>Sheldon Balchunas</v>
      </c>
      <c r="T175" t="str">
        <f t="shared" ca="1" si="26"/>
        <v>Cathy Clynes</v>
      </c>
      <c r="U175" s="10">
        <f t="shared" ca="1" si="22"/>
        <v>722800</v>
      </c>
      <c r="W175" s="10">
        <f t="shared" ca="1" si="23"/>
        <v>0</v>
      </c>
      <c r="X175" s="10">
        <f t="shared" ca="1" si="24"/>
        <v>67700</v>
      </c>
      <c r="Y175" s="10">
        <f t="shared" ca="1" si="25"/>
        <v>67700</v>
      </c>
    </row>
    <row r="176" spans="1:25" x14ac:dyDescent="0.25">
      <c r="A176" s="10">
        <f ca="1">IFERROR(RANK(Y176,$Y$5:$Y$1006,0)+COUNTIF(Y$4:$Y175,Y176),"")</f>
        <v>120</v>
      </c>
      <c r="B176">
        <f ca="1">IFERROR(RANK(C176,$C$5:$C$5001, 1) + COUNTIF(C$4:$C175, C176), "")</f>
        <v>120</v>
      </c>
      <c r="C176">
        <f t="shared" ca="1" si="19"/>
        <v>2</v>
      </c>
      <c r="D176" s="1" t="s">
        <v>6917</v>
      </c>
      <c r="E176" t="s">
        <v>1258</v>
      </c>
      <c r="F176" t="s">
        <v>1259</v>
      </c>
      <c r="G176" t="s">
        <v>1260</v>
      </c>
      <c r="H176" t="s">
        <v>292</v>
      </c>
      <c r="I176" t="s">
        <v>12</v>
      </c>
      <c r="J176">
        <v>95020</v>
      </c>
      <c r="K176" t="s">
        <v>1261</v>
      </c>
      <c r="L176" t="s">
        <v>1262</v>
      </c>
      <c r="M176" t="s">
        <v>1263</v>
      </c>
      <c r="N176" t="s">
        <v>1264</v>
      </c>
      <c r="O176" s="13">
        <v>485900</v>
      </c>
      <c r="P176" s="10">
        <v>172</v>
      </c>
      <c r="Q176" s="10">
        <f t="shared" ca="1" si="20"/>
        <v>268</v>
      </c>
      <c r="R176" t="str">
        <f t="shared" ca="1" si="21"/>
        <v>Delmer Doster</v>
      </c>
      <c r="T176" t="str">
        <f t="shared" ca="1" si="26"/>
        <v>Cathy Swackhammer</v>
      </c>
      <c r="U176" s="10">
        <f t="shared" ca="1" si="22"/>
        <v>7500</v>
      </c>
      <c r="W176" s="10">
        <f t="shared" ca="1" si="23"/>
        <v>0</v>
      </c>
      <c r="X176" s="10">
        <f t="shared" ca="1" si="24"/>
        <v>67600</v>
      </c>
      <c r="Y176" s="10">
        <f t="shared" ca="1" si="25"/>
        <v>67600</v>
      </c>
    </row>
    <row r="177" spans="1:25" x14ac:dyDescent="0.25">
      <c r="A177" s="10">
        <f ca="1">IFERROR(RANK(Y177,$Y$5:$Y$1006,0)+COUNTIF(Y$4:$Y176,Y177),"")</f>
        <v>747</v>
      </c>
      <c r="B177">
        <f ca="1">IFERROR(RANK(C177,$C$5:$C$5001, 1) + COUNTIF(C$4:$C176, C177), "")</f>
        <v>747</v>
      </c>
      <c r="C177">
        <f t="shared" ca="1" si="19"/>
        <v>12</v>
      </c>
      <c r="D177" s="1" t="s">
        <v>6918</v>
      </c>
      <c r="E177" t="s">
        <v>1265</v>
      </c>
      <c r="F177" t="s">
        <v>1266</v>
      </c>
      <c r="G177" t="s">
        <v>1267</v>
      </c>
      <c r="H177" t="s">
        <v>1268</v>
      </c>
      <c r="I177" t="s">
        <v>1269</v>
      </c>
      <c r="J177">
        <v>82301</v>
      </c>
      <c r="K177" t="s">
        <v>1270</v>
      </c>
      <c r="L177" t="s">
        <v>1271</v>
      </c>
      <c r="M177" t="s">
        <v>1272</v>
      </c>
      <c r="N177" t="s">
        <v>1273</v>
      </c>
      <c r="O177" s="13">
        <v>429400</v>
      </c>
      <c r="P177" s="10">
        <v>173</v>
      </c>
      <c r="Q177" s="10">
        <f t="shared" ca="1" si="20"/>
        <v>588</v>
      </c>
      <c r="R177" t="str">
        <f t="shared" ca="1" si="21"/>
        <v>Leeann Miggo</v>
      </c>
      <c r="T177" t="str">
        <f t="shared" ca="1" si="26"/>
        <v>Cecil Drullard</v>
      </c>
      <c r="U177" s="10">
        <f t="shared" ca="1" si="22"/>
        <v>326100</v>
      </c>
      <c r="W177" s="10">
        <f t="shared" ca="1" si="23"/>
        <v>0</v>
      </c>
      <c r="X177" s="10">
        <f t="shared" ca="1" si="24"/>
        <v>4900</v>
      </c>
      <c r="Y177" s="10">
        <f t="shared" ca="1" si="25"/>
        <v>4900</v>
      </c>
    </row>
    <row r="178" spans="1:25" x14ac:dyDescent="0.25">
      <c r="A178" s="10" t="str">
        <f ca="1">IFERROR(RANK(Y178,$Y$5:$Y$1006,0)+COUNTIF(Y$4:$Y177,Y178),"")</f>
        <v/>
      </c>
      <c r="B178" t="str">
        <f ca="1">IFERROR(RANK(C178,$C$5:$C$5001, 1) + COUNTIF(C$4:$C177, C178), "")</f>
        <v/>
      </c>
      <c r="C178" t="str">
        <f t="shared" ca="1" si="19"/>
        <v/>
      </c>
      <c r="D178" s="1" t="s">
        <v>6919</v>
      </c>
      <c r="E178" t="s">
        <v>1274</v>
      </c>
      <c r="F178" t="s">
        <v>1275</v>
      </c>
      <c r="G178" t="s">
        <v>151</v>
      </c>
      <c r="H178" t="s">
        <v>152</v>
      </c>
      <c r="I178" t="s">
        <v>153</v>
      </c>
      <c r="J178">
        <v>68127</v>
      </c>
      <c r="K178" t="s">
        <v>1276</v>
      </c>
      <c r="L178" t="s">
        <v>1277</v>
      </c>
      <c r="M178" t="s">
        <v>1278</v>
      </c>
      <c r="N178" t="s">
        <v>1279</v>
      </c>
      <c r="O178" s="13">
        <v>749700</v>
      </c>
      <c r="P178" s="10">
        <v>174</v>
      </c>
      <c r="Q178" s="10">
        <f t="shared" ca="1" si="20"/>
        <v>301</v>
      </c>
      <c r="R178" t="str">
        <f t="shared" ca="1" si="21"/>
        <v>Dwain Saturnio</v>
      </c>
      <c r="T178" t="str">
        <f t="shared" ca="1" si="26"/>
        <v>Celeste Eriquez</v>
      </c>
      <c r="U178" s="10">
        <f t="shared" ca="1" si="22"/>
        <v>540900</v>
      </c>
      <c r="W178" s="10">
        <f t="shared" ca="1" si="23"/>
        <v>0</v>
      </c>
      <c r="X178" s="10" t="str">
        <f t="shared" ca="1" si="24"/>
        <v/>
      </c>
      <c r="Y178" s="10" t="str">
        <f t="shared" ca="1" si="25"/>
        <v/>
      </c>
    </row>
    <row r="179" spans="1:25" x14ac:dyDescent="0.25">
      <c r="A179" s="10">
        <f ca="1">IFERROR(RANK(Y179,$Y$5:$Y$1006,0)+COUNTIF(Y$4:$Y178,Y179),"")</f>
        <v>795</v>
      </c>
      <c r="B179">
        <f ca="1">IFERROR(RANK(C179,$C$5:$C$5001, 1) + COUNTIF(C$4:$C178, C179), "")</f>
        <v>795</v>
      </c>
      <c r="C179">
        <f t="shared" ca="1" si="19"/>
        <v>18</v>
      </c>
      <c r="D179" s="1" t="s">
        <v>6920</v>
      </c>
      <c r="E179" t="s">
        <v>1280</v>
      </c>
      <c r="F179" t="s">
        <v>1281</v>
      </c>
      <c r="G179" t="s">
        <v>380</v>
      </c>
      <c r="H179" t="s">
        <v>380</v>
      </c>
      <c r="I179" t="s">
        <v>252</v>
      </c>
      <c r="J179">
        <v>19106</v>
      </c>
      <c r="K179" t="s">
        <v>1282</v>
      </c>
      <c r="L179" t="s">
        <v>1283</v>
      </c>
      <c r="M179" t="s">
        <v>1284</v>
      </c>
      <c r="N179" t="s">
        <v>1285</v>
      </c>
      <c r="O179" s="13">
        <v>138600</v>
      </c>
      <c r="P179" s="10">
        <v>175</v>
      </c>
      <c r="Q179" s="10">
        <f t="shared" ca="1" si="20"/>
        <v>798</v>
      </c>
      <c r="R179" t="str">
        <f t="shared" ca="1" si="21"/>
        <v>Quentin Petrouits</v>
      </c>
      <c r="T179" t="str">
        <f t="shared" ca="1" si="26"/>
        <v>Celestine Niederhauser</v>
      </c>
      <c r="U179" s="10">
        <f t="shared" ca="1" si="22"/>
        <v>262400</v>
      </c>
      <c r="W179" s="10">
        <f t="shared" ca="1" si="23"/>
        <v>0</v>
      </c>
      <c r="X179" s="10">
        <f t="shared" ca="1" si="24"/>
        <v>100</v>
      </c>
      <c r="Y179" s="10">
        <f t="shared" ca="1" si="25"/>
        <v>100</v>
      </c>
    </row>
    <row r="180" spans="1:25" x14ac:dyDescent="0.25">
      <c r="A180" s="10">
        <f ca="1">IFERROR(RANK(Y180,$Y$5:$Y$1006,0)+COUNTIF(Y$4:$Y179,Y180),"")</f>
        <v>457</v>
      </c>
      <c r="B180">
        <f ca="1">IFERROR(RANK(C180,$C$5:$C$5001, 1) + COUNTIF(C$4:$C179, C180), "")</f>
        <v>457</v>
      </c>
      <c r="C180">
        <f t="shared" ca="1" si="19"/>
        <v>5</v>
      </c>
      <c r="D180" s="1" t="s">
        <v>6921</v>
      </c>
      <c r="E180" t="s">
        <v>1286</v>
      </c>
      <c r="F180" t="s">
        <v>1287</v>
      </c>
      <c r="G180" t="s">
        <v>1288</v>
      </c>
      <c r="H180" t="s">
        <v>1289</v>
      </c>
      <c r="I180" t="s">
        <v>229</v>
      </c>
      <c r="J180">
        <v>11385</v>
      </c>
      <c r="K180" t="s">
        <v>1290</v>
      </c>
      <c r="L180" t="s">
        <v>1291</v>
      </c>
      <c r="M180" t="s">
        <v>1292</v>
      </c>
      <c r="N180" t="s">
        <v>1293</v>
      </c>
      <c r="O180" s="13">
        <v>992500</v>
      </c>
      <c r="P180" s="10">
        <v>176</v>
      </c>
      <c r="Q180" s="10">
        <f t="shared" ca="1" si="20"/>
        <v>14</v>
      </c>
      <c r="R180" t="str">
        <f t="shared" ca="1" si="21"/>
        <v>Agustin Rief</v>
      </c>
      <c r="T180" t="str">
        <f t="shared" ca="1" si="26"/>
        <v>Celia Yerico</v>
      </c>
      <c r="U180" s="10">
        <f t="shared" ca="1" si="22"/>
        <v>484400</v>
      </c>
      <c r="W180" s="10">
        <f t="shared" ca="1" si="23"/>
        <v>0</v>
      </c>
      <c r="X180" s="10">
        <f t="shared" ca="1" si="24"/>
        <v>33900</v>
      </c>
      <c r="Y180" s="10">
        <f t="shared" ca="1" si="25"/>
        <v>33900</v>
      </c>
    </row>
    <row r="181" spans="1:25" x14ac:dyDescent="0.25">
      <c r="A181" s="10">
        <f ca="1">IFERROR(RANK(Y181,$Y$5:$Y$1006,0)+COUNTIF(Y$4:$Y180,Y181),"")</f>
        <v>398</v>
      </c>
      <c r="B181">
        <f ca="1">IFERROR(RANK(C181,$C$5:$C$5001, 1) + COUNTIF(C$4:$C180, C181), "")</f>
        <v>398</v>
      </c>
      <c r="C181">
        <f t="shared" ca="1" si="19"/>
        <v>4</v>
      </c>
      <c r="D181" s="1" t="s">
        <v>6922</v>
      </c>
      <c r="E181" t="s">
        <v>1294</v>
      </c>
      <c r="F181" t="s">
        <v>1295</v>
      </c>
      <c r="G181" t="s">
        <v>1296</v>
      </c>
      <c r="H181" t="s">
        <v>1297</v>
      </c>
      <c r="I181" t="s">
        <v>12</v>
      </c>
      <c r="J181">
        <v>93436</v>
      </c>
      <c r="K181" t="s">
        <v>1298</v>
      </c>
      <c r="L181" t="s">
        <v>1299</v>
      </c>
      <c r="M181" t="s">
        <v>1300</v>
      </c>
      <c r="N181" t="s">
        <v>1301</v>
      </c>
      <c r="O181" s="13">
        <v>195400</v>
      </c>
      <c r="P181" s="10">
        <v>177</v>
      </c>
      <c r="Q181" s="10">
        <f t="shared" ca="1" si="20"/>
        <v>489</v>
      </c>
      <c r="R181" t="str">
        <f t="shared" ca="1" si="21"/>
        <v>Jerald Kanarek</v>
      </c>
      <c r="T181" t="str">
        <f t="shared" ca="1" si="26"/>
        <v>Cesar Ruffin</v>
      </c>
      <c r="U181" s="10">
        <f t="shared" ca="1" si="22"/>
        <v>356400</v>
      </c>
      <c r="W181" s="10">
        <f t="shared" ca="1" si="23"/>
        <v>0</v>
      </c>
      <c r="X181" s="10">
        <f t="shared" ca="1" si="24"/>
        <v>39800</v>
      </c>
      <c r="Y181" s="10">
        <f t="shared" ca="1" si="25"/>
        <v>39800</v>
      </c>
    </row>
    <row r="182" spans="1:25" x14ac:dyDescent="0.25">
      <c r="A182" s="10">
        <f ca="1">IFERROR(RANK(Y182,$Y$5:$Y$1006,0)+COUNTIF(Y$4:$Y181,Y182),"")</f>
        <v>333</v>
      </c>
      <c r="B182">
        <f ca="1">IFERROR(RANK(C182,$C$5:$C$5001, 1) + COUNTIF(C$4:$C181, C182), "")</f>
        <v>333</v>
      </c>
      <c r="C182">
        <f t="shared" ca="1" si="19"/>
        <v>3</v>
      </c>
      <c r="D182" s="1" t="s">
        <v>6923</v>
      </c>
      <c r="E182" t="s">
        <v>1302</v>
      </c>
      <c r="F182" t="s">
        <v>1303</v>
      </c>
      <c r="G182" t="s">
        <v>1304</v>
      </c>
      <c r="H182" t="s">
        <v>599</v>
      </c>
      <c r="I182" t="s">
        <v>12</v>
      </c>
      <c r="J182">
        <v>94002</v>
      </c>
      <c r="K182" t="s">
        <v>1305</v>
      </c>
      <c r="L182" t="s">
        <v>1306</v>
      </c>
      <c r="M182" t="s">
        <v>1307</v>
      </c>
      <c r="N182" t="s">
        <v>1308</v>
      </c>
      <c r="O182" s="13">
        <v>775500</v>
      </c>
      <c r="P182" s="10">
        <v>178</v>
      </c>
      <c r="Q182" s="10">
        <f t="shared" ca="1" si="20"/>
        <v>285</v>
      </c>
      <c r="R182" t="str">
        <f t="shared" ca="1" si="21"/>
        <v>Dolores Eadens</v>
      </c>
      <c r="T182" t="str">
        <f t="shared" ca="1" si="26"/>
        <v>Chad Niffenegger</v>
      </c>
      <c r="U182" s="10">
        <f t="shared" ca="1" si="22"/>
        <v>610400</v>
      </c>
      <c r="W182" s="10">
        <f t="shared" ca="1" si="23"/>
        <v>0</v>
      </c>
      <c r="X182" s="10">
        <f t="shared" ca="1" si="24"/>
        <v>46300</v>
      </c>
      <c r="Y182" s="10">
        <f t="shared" ca="1" si="25"/>
        <v>46300</v>
      </c>
    </row>
    <row r="183" spans="1:25" x14ac:dyDescent="0.25">
      <c r="A183" s="10">
        <f ca="1">IFERROR(RANK(Y183,$Y$5:$Y$1006,0)+COUNTIF(Y$4:$Y182,Y183),"")</f>
        <v>334</v>
      </c>
      <c r="B183">
        <f ca="1">IFERROR(RANK(C183,$C$5:$C$5001, 1) + COUNTIF(C$4:$C182, C183), "")</f>
        <v>334</v>
      </c>
      <c r="C183">
        <f t="shared" ca="1" si="19"/>
        <v>3</v>
      </c>
      <c r="D183" s="1" t="s">
        <v>6924</v>
      </c>
      <c r="E183" t="s">
        <v>1309</v>
      </c>
      <c r="F183" t="s">
        <v>1310</v>
      </c>
      <c r="G183" t="s">
        <v>1311</v>
      </c>
      <c r="H183" t="s">
        <v>701</v>
      </c>
      <c r="I183" t="s">
        <v>422</v>
      </c>
      <c r="J183">
        <v>54115</v>
      </c>
      <c r="K183" t="s">
        <v>1312</v>
      </c>
      <c r="L183" t="s">
        <v>1313</v>
      </c>
      <c r="M183" t="s">
        <v>1314</v>
      </c>
      <c r="N183" t="s">
        <v>1315</v>
      </c>
      <c r="O183" s="13">
        <v>644300</v>
      </c>
      <c r="P183" s="10">
        <v>179</v>
      </c>
      <c r="Q183" s="10">
        <f t="shared" ca="1" si="20"/>
        <v>619</v>
      </c>
      <c r="R183" t="str">
        <f t="shared" ca="1" si="21"/>
        <v>Lisa Plewa</v>
      </c>
      <c r="T183" t="str">
        <f t="shared" ca="1" si="26"/>
        <v>Chadwick Casabona</v>
      </c>
      <c r="U183" s="10">
        <f t="shared" ca="1" si="22"/>
        <v>160500</v>
      </c>
      <c r="W183" s="10">
        <f t="shared" ca="1" si="23"/>
        <v>0</v>
      </c>
      <c r="X183" s="10">
        <f t="shared" ca="1" si="24"/>
        <v>46200</v>
      </c>
      <c r="Y183" s="10">
        <f t="shared" ca="1" si="25"/>
        <v>46200</v>
      </c>
    </row>
    <row r="184" spans="1:25" x14ac:dyDescent="0.25">
      <c r="A184" s="10">
        <f ca="1">IFERROR(RANK(Y184,$Y$5:$Y$1006,0)+COUNTIF(Y$4:$Y183,Y184),"")</f>
        <v>335</v>
      </c>
      <c r="B184">
        <f ca="1">IFERROR(RANK(C184,$C$5:$C$5001, 1) + COUNTIF(C$4:$C183, C184), "")</f>
        <v>335</v>
      </c>
      <c r="C184">
        <f t="shared" ca="1" si="19"/>
        <v>3</v>
      </c>
      <c r="D184" s="1" t="s">
        <v>6925</v>
      </c>
      <c r="E184" t="s">
        <v>1316</v>
      </c>
      <c r="F184" t="s">
        <v>1317</v>
      </c>
      <c r="G184" t="s">
        <v>1318</v>
      </c>
      <c r="H184" t="s">
        <v>581</v>
      </c>
      <c r="I184" t="s">
        <v>582</v>
      </c>
      <c r="J184">
        <v>27263</v>
      </c>
      <c r="K184" t="s">
        <v>1319</v>
      </c>
      <c r="L184" t="s">
        <v>1320</v>
      </c>
      <c r="M184" t="s">
        <v>1321</v>
      </c>
      <c r="N184" t="s">
        <v>1322</v>
      </c>
      <c r="O184" s="13">
        <v>733700</v>
      </c>
      <c r="P184" s="10">
        <v>180</v>
      </c>
      <c r="Q184" s="10">
        <f t="shared" ca="1" si="20"/>
        <v>719</v>
      </c>
      <c r="R184" t="str">
        <f t="shared" ca="1" si="21"/>
        <v>Mitch Larason</v>
      </c>
      <c r="T184" t="str">
        <f t="shared" ca="1" si="26"/>
        <v>Chadwick Sumlin</v>
      </c>
      <c r="U184" s="10">
        <f t="shared" ca="1" si="22"/>
        <v>94200</v>
      </c>
      <c r="W184" s="10">
        <f t="shared" ca="1" si="23"/>
        <v>0</v>
      </c>
      <c r="X184" s="10">
        <f t="shared" ca="1" si="24"/>
        <v>46100</v>
      </c>
      <c r="Y184" s="10">
        <f t="shared" ca="1" si="25"/>
        <v>46100</v>
      </c>
    </row>
    <row r="185" spans="1:25" x14ac:dyDescent="0.25">
      <c r="A185" s="10">
        <f ca="1">IFERROR(RANK(Y185,$Y$5:$Y$1006,0)+COUNTIF(Y$4:$Y184,Y185),"")</f>
        <v>336</v>
      </c>
      <c r="B185">
        <f ca="1">IFERROR(RANK(C185,$C$5:$C$5001, 1) + COUNTIF(C$4:$C184, C185), "")</f>
        <v>336</v>
      </c>
      <c r="C185">
        <f t="shared" ca="1" si="19"/>
        <v>3</v>
      </c>
      <c r="D185" s="1" t="s">
        <v>6926</v>
      </c>
      <c r="E185" t="s">
        <v>1323</v>
      </c>
      <c r="F185" t="s">
        <v>1324</v>
      </c>
      <c r="G185" t="s">
        <v>1325</v>
      </c>
      <c r="H185" t="s">
        <v>1326</v>
      </c>
      <c r="I185" t="s">
        <v>252</v>
      </c>
      <c r="J185">
        <v>18049</v>
      </c>
      <c r="K185" t="s">
        <v>1327</v>
      </c>
      <c r="L185" t="s">
        <v>1328</v>
      </c>
      <c r="M185" t="s">
        <v>1329</v>
      </c>
      <c r="N185" t="s">
        <v>1330</v>
      </c>
      <c r="O185" s="13">
        <v>78400</v>
      </c>
      <c r="P185" s="10">
        <v>181</v>
      </c>
      <c r="Q185" s="10">
        <f t="shared" ca="1" si="20"/>
        <v>772</v>
      </c>
      <c r="R185" t="str">
        <f t="shared" ca="1" si="21"/>
        <v>Pamala Bedson</v>
      </c>
      <c r="T185" t="str">
        <f t="shared" ca="1" si="26"/>
        <v>Chadwick Vanclief</v>
      </c>
      <c r="U185" s="10">
        <f t="shared" ca="1" si="22"/>
        <v>381900</v>
      </c>
      <c r="W185" s="10">
        <f t="shared" ca="1" si="23"/>
        <v>0</v>
      </c>
      <c r="X185" s="10">
        <f t="shared" ca="1" si="24"/>
        <v>46000</v>
      </c>
      <c r="Y185" s="10">
        <f t="shared" ca="1" si="25"/>
        <v>46000</v>
      </c>
    </row>
    <row r="186" spans="1:25" x14ac:dyDescent="0.25">
      <c r="A186" s="10">
        <f ca="1">IFERROR(RANK(Y186,$Y$5:$Y$1006,0)+COUNTIF(Y$4:$Y185,Y186),"")</f>
        <v>337</v>
      </c>
      <c r="B186">
        <f ca="1">IFERROR(RANK(C186,$C$5:$C$5001, 1) + COUNTIF(C$4:$C185, C186), "")</f>
        <v>337</v>
      </c>
      <c r="C186">
        <f t="shared" ca="1" si="19"/>
        <v>3</v>
      </c>
      <c r="D186" s="1" t="s">
        <v>6927</v>
      </c>
      <c r="E186" t="s">
        <v>1331</v>
      </c>
      <c r="F186" t="s">
        <v>1332</v>
      </c>
      <c r="G186" t="s">
        <v>889</v>
      </c>
      <c r="H186" t="s">
        <v>212</v>
      </c>
      <c r="I186" t="s">
        <v>12</v>
      </c>
      <c r="J186">
        <v>92806</v>
      </c>
      <c r="K186" t="s">
        <v>1333</v>
      </c>
      <c r="L186" t="s">
        <v>1334</v>
      </c>
      <c r="M186" t="s">
        <v>1335</v>
      </c>
      <c r="N186" t="s">
        <v>1336</v>
      </c>
      <c r="O186" s="13">
        <v>449300</v>
      </c>
      <c r="P186" s="10">
        <v>182</v>
      </c>
      <c r="Q186" s="10">
        <f t="shared" ca="1" si="20"/>
        <v>788</v>
      </c>
      <c r="R186" t="str">
        <f t="shared" ca="1" si="21"/>
        <v>Phoebe Ketler</v>
      </c>
      <c r="T186" t="str">
        <f t="shared" ca="1" si="26"/>
        <v>Chantel Chmiel</v>
      </c>
      <c r="U186" s="10">
        <f t="shared" ca="1" si="22"/>
        <v>523900</v>
      </c>
      <c r="W186" s="10">
        <f t="shared" ca="1" si="23"/>
        <v>0</v>
      </c>
      <c r="X186" s="10">
        <f t="shared" ca="1" si="24"/>
        <v>45900</v>
      </c>
      <c r="Y186" s="10">
        <f t="shared" ca="1" si="25"/>
        <v>45900</v>
      </c>
    </row>
    <row r="187" spans="1:25" x14ac:dyDescent="0.25">
      <c r="A187" s="10">
        <f ca="1">IFERROR(RANK(Y187,$Y$5:$Y$1006,0)+COUNTIF(Y$4:$Y186,Y187),"")</f>
        <v>338</v>
      </c>
      <c r="B187">
        <f ca="1">IFERROR(RANK(C187,$C$5:$C$5001, 1) + COUNTIF(C$4:$C186, C187), "")</f>
        <v>338</v>
      </c>
      <c r="C187">
        <f t="shared" ca="1" si="19"/>
        <v>3</v>
      </c>
      <c r="D187" s="1" t="s">
        <v>6928</v>
      </c>
      <c r="E187" t="s">
        <v>1337</v>
      </c>
      <c r="F187" t="s">
        <v>1338</v>
      </c>
      <c r="G187" t="s">
        <v>1339</v>
      </c>
      <c r="H187" t="s">
        <v>275</v>
      </c>
      <c r="I187" t="s">
        <v>170</v>
      </c>
      <c r="J187">
        <v>8861</v>
      </c>
      <c r="K187" t="s">
        <v>1340</v>
      </c>
      <c r="L187" t="s">
        <v>1341</v>
      </c>
      <c r="M187" t="s">
        <v>1342</v>
      </c>
      <c r="N187" t="s">
        <v>1343</v>
      </c>
      <c r="O187" s="13">
        <v>694700</v>
      </c>
      <c r="P187" s="10">
        <v>183</v>
      </c>
      <c r="Q187" s="10">
        <f t="shared" ca="1" si="20"/>
        <v>919</v>
      </c>
      <c r="R187" t="str">
        <f t="shared" ca="1" si="21"/>
        <v>Tanner Lanese</v>
      </c>
      <c r="T187" t="str">
        <f t="shared" ca="1" si="26"/>
        <v>Charla Beren</v>
      </c>
      <c r="U187" s="10">
        <f t="shared" ca="1" si="22"/>
        <v>485000</v>
      </c>
      <c r="W187" s="10">
        <f t="shared" ca="1" si="23"/>
        <v>0</v>
      </c>
      <c r="X187" s="10">
        <f t="shared" ca="1" si="24"/>
        <v>45800</v>
      </c>
      <c r="Y187" s="10">
        <f t="shared" ca="1" si="25"/>
        <v>45800</v>
      </c>
    </row>
    <row r="188" spans="1:25" x14ac:dyDescent="0.25">
      <c r="A188" s="10">
        <f ca="1">IFERROR(RANK(Y188,$Y$5:$Y$1006,0)+COUNTIF(Y$4:$Y187,Y188),"")</f>
        <v>339</v>
      </c>
      <c r="B188">
        <f ca="1">IFERROR(RANK(C188,$C$5:$C$5001, 1) + COUNTIF(C$4:$C187, C188), "")</f>
        <v>339</v>
      </c>
      <c r="C188">
        <f t="shared" ca="1" si="19"/>
        <v>3</v>
      </c>
      <c r="D188" s="1" t="s">
        <v>6929</v>
      </c>
      <c r="E188" t="s">
        <v>1344</v>
      </c>
      <c r="F188" t="s">
        <v>1345</v>
      </c>
      <c r="G188" t="s">
        <v>1346</v>
      </c>
      <c r="H188" t="s">
        <v>911</v>
      </c>
      <c r="I188" t="s">
        <v>170</v>
      </c>
      <c r="J188">
        <v>8077</v>
      </c>
      <c r="K188" t="s">
        <v>1347</v>
      </c>
      <c r="L188" t="s">
        <v>1348</v>
      </c>
      <c r="M188" t="s">
        <v>1349</v>
      </c>
      <c r="N188" t="s">
        <v>1350</v>
      </c>
      <c r="O188" s="13">
        <v>524000</v>
      </c>
      <c r="P188" s="10">
        <v>184</v>
      </c>
      <c r="Q188" s="10">
        <f t="shared" ca="1" si="20"/>
        <v>832</v>
      </c>
      <c r="R188" t="str">
        <f t="shared" ca="1" si="21"/>
        <v>Roberta Petersson</v>
      </c>
      <c r="T188" t="str">
        <f t="shared" ca="1" si="26"/>
        <v>Charla Titman</v>
      </c>
      <c r="U188" s="10">
        <f t="shared" ca="1" si="22"/>
        <v>769100</v>
      </c>
      <c r="W188" s="10">
        <f t="shared" ca="1" si="23"/>
        <v>0</v>
      </c>
      <c r="X188" s="10">
        <f t="shared" ca="1" si="24"/>
        <v>45700</v>
      </c>
      <c r="Y188" s="10">
        <f t="shared" ca="1" si="25"/>
        <v>45700</v>
      </c>
    </row>
    <row r="189" spans="1:25" x14ac:dyDescent="0.25">
      <c r="A189" s="10">
        <f ca="1">IFERROR(RANK(Y189,$Y$5:$Y$1006,0)+COUNTIF(Y$4:$Y188,Y189),"")</f>
        <v>340</v>
      </c>
      <c r="B189">
        <f ca="1">IFERROR(RANK(C189,$C$5:$C$5001, 1) + COUNTIF(C$4:$C188, C189), "")</f>
        <v>340</v>
      </c>
      <c r="C189">
        <f t="shared" ca="1" si="19"/>
        <v>3</v>
      </c>
      <c r="D189" s="1" t="s">
        <v>6930</v>
      </c>
      <c r="E189" t="s">
        <v>1351</v>
      </c>
      <c r="F189" t="s">
        <v>1352</v>
      </c>
      <c r="G189" t="s">
        <v>1353</v>
      </c>
      <c r="H189" t="s">
        <v>195</v>
      </c>
      <c r="I189" t="s">
        <v>229</v>
      </c>
      <c r="J189">
        <v>14411</v>
      </c>
      <c r="K189" t="s">
        <v>1354</v>
      </c>
      <c r="L189" t="s">
        <v>1355</v>
      </c>
      <c r="M189" t="s">
        <v>1356</v>
      </c>
      <c r="N189" t="s">
        <v>1357</v>
      </c>
      <c r="O189" s="13">
        <v>517800</v>
      </c>
      <c r="P189" s="10">
        <v>185</v>
      </c>
      <c r="Q189" s="10">
        <f t="shared" ca="1" si="20"/>
        <v>921</v>
      </c>
      <c r="R189" t="str">
        <f t="shared" ca="1" si="21"/>
        <v>Taryn Romash</v>
      </c>
      <c r="T189" t="str">
        <f t="shared" ca="1" si="26"/>
        <v>Charley Bagsby</v>
      </c>
      <c r="U189" s="10">
        <f t="shared" ca="1" si="22"/>
        <v>877400</v>
      </c>
      <c r="W189" s="10">
        <f t="shared" ca="1" si="23"/>
        <v>0</v>
      </c>
      <c r="X189" s="10">
        <f t="shared" ca="1" si="24"/>
        <v>45600</v>
      </c>
      <c r="Y189" s="10">
        <f t="shared" ca="1" si="25"/>
        <v>45600</v>
      </c>
    </row>
    <row r="190" spans="1:25" x14ac:dyDescent="0.25">
      <c r="A190" s="10">
        <f ca="1">IFERROR(RANK(Y190,$Y$5:$Y$1006,0)+COUNTIF(Y$4:$Y189,Y190),"")</f>
        <v>341</v>
      </c>
      <c r="B190">
        <f ca="1">IFERROR(RANK(C190,$C$5:$C$5001, 1) + COUNTIF(C$4:$C189, C190), "")</f>
        <v>341</v>
      </c>
      <c r="C190">
        <f t="shared" ca="1" si="19"/>
        <v>3</v>
      </c>
      <c r="D190" s="1" t="s">
        <v>6931</v>
      </c>
      <c r="E190" t="s">
        <v>1358</v>
      </c>
      <c r="F190" t="s">
        <v>1359</v>
      </c>
      <c r="G190" t="s">
        <v>1360</v>
      </c>
      <c r="H190" t="s">
        <v>178</v>
      </c>
      <c r="I190" t="s">
        <v>12</v>
      </c>
      <c r="J190">
        <v>90232</v>
      </c>
      <c r="K190" t="s">
        <v>1361</v>
      </c>
      <c r="L190" t="s">
        <v>1362</v>
      </c>
      <c r="M190" t="s">
        <v>1363</v>
      </c>
      <c r="N190" t="s">
        <v>1364</v>
      </c>
      <c r="O190" s="13">
        <v>758300</v>
      </c>
      <c r="P190" s="10">
        <v>186</v>
      </c>
      <c r="Q190" s="10">
        <f t="shared" ca="1" si="20"/>
        <v>202</v>
      </c>
      <c r="R190" t="str">
        <f t="shared" ca="1" si="21"/>
        <v>Chuck Bubis</v>
      </c>
      <c r="T190" t="str">
        <f t="shared" ca="1" si="26"/>
        <v>Charlie Tarabokija</v>
      </c>
      <c r="U190" s="10">
        <f t="shared" ca="1" si="22"/>
        <v>343100</v>
      </c>
      <c r="W190" s="10">
        <f t="shared" ca="1" si="23"/>
        <v>0</v>
      </c>
      <c r="X190" s="10">
        <f t="shared" ca="1" si="24"/>
        <v>45500</v>
      </c>
      <c r="Y190" s="10">
        <f t="shared" ca="1" si="25"/>
        <v>45500</v>
      </c>
    </row>
    <row r="191" spans="1:25" x14ac:dyDescent="0.25">
      <c r="A191" s="10">
        <f ca="1">IFERROR(RANK(Y191,$Y$5:$Y$1006,0)+COUNTIF(Y$4:$Y190,Y191),"")</f>
        <v>342</v>
      </c>
      <c r="B191">
        <f ca="1">IFERROR(RANK(C191,$C$5:$C$5001, 1) + COUNTIF(C$4:$C190, C191), "")</f>
        <v>342</v>
      </c>
      <c r="C191">
        <f t="shared" ca="1" si="19"/>
        <v>3</v>
      </c>
      <c r="D191" s="1" t="s">
        <v>6932</v>
      </c>
      <c r="E191" t="s">
        <v>1365</v>
      </c>
      <c r="F191" t="s">
        <v>1366</v>
      </c>
      <c r="G191" t="s">
        <v>1367</v>
      </c>
      <c r="H191" t="s">
        <v>630</v>
      </c>
      <c r="I191" t="s">
        <v>827</v>
      </c>
      <c r="J191">
        <v>63049</v>
      </c>
      <c r="K191" t="s">
        <v>1368</v>
      </c>
      <c r="L191" t="s">
        <v>1369</v>
      </c>
      <c r="M191" t="s">
        <v>1370</v>
      </c>
      <c r="N191" t="s">
        <v>1371</v>
      </c>
      <c r="O191" s="13">
        <v>668300</v>
      </c>
      <c r="P191" s="10">
        <v>187</v>
      </c>
      <c r="Q191" s="10">
        <f t="shared" ca="1" si="20"/>
        <v>951</v>
      </c>
      <c r="R191" t="str">
        <f t="shared" ca="1" si="21"/>
        <v>Twila Moore</v>
      </c>
      <c r="T191" t="str">
        <f t="shared" ca="1" si="26"/>
        <v>Chas Brechbill</v>
      </c>
      <c r="U191" s="10">
        <f t="shared" ca="1" si="22"/>
        <v>8200</v>
      </c>
      <c r="W191" s="10">
        <f t="shared" ca="1" si="23"/>
        <v>0</v>
      </c>
      <c r="X191" s="10">
        <f t="shared" ca="1" si="24"/>
        <v>45400</v>
      </c>
      <c r="Y191" s="10">
        <f t="shared" ca="1" si="25"/>
        <v>45400</v>
      </c>
    </row>
    <row r="192" spans="1:25" x14ac:dyDescent="0.25">
      <c r="A192" s="10">
        <f ca="1">IFERROR(RANK(Y192,$Y$5:$Y$1006,0)+COUNTIF(Y$4:$Y191,Y192),"")</f>
        <v>343</v>
      </c>
      <c r="B192">
        <f ca="1">IFERROR(RANK(C192,$C$5:$C$5001, 1) + COUNTIF(C$4:$C191, C192), "")</f>
        <v>343</v>
      </c>
      <c r="C192">
        <f t="shared" ca="1" si="19"/>
        <v>3</v>
      </c>
      <c r="D192" s="1" t="s">
        <v>6933</v>
      </c>
      <c r="E192" t="s">
        <v>1372</v>
      </c>
      <c r="F192" t="s">
        <v>1373</v>
      </c>
      <c r="G192" t="s">
        <v>1374</v>
      </c>
      <c r="H192" t="s">
        <v>1374</v>
      </c>
      <c r="I192" t="s">
        <v>75</v>
      </c>
      <c r="J192">
        <v>49440</v>
      </c>
      <c r="K192" t="s">
        <v>1375</v>
      </c>
      <c r="L192" t="s">
        <v>1376</v>
      </c>
      <c r="M192" t="s">
        <v>1377</v>
      </c>
      <c r="N192" t="s">
        <v>1378</v>
      </c>
      <c r="O192" s="13">
        <v>946500</v>
      </c>
      <c r="P192" s="10">
        <v>188</v>
      </c>
      <c r="Q192" s="10">
        <f t="shared" ca="1" si="20"/>
        <v>879</v>
      </c>
      <c r="R192" t="str">
        <f t="shared" ca="1" si="21"/>
        <v>Shayla Montecalvo</v>
      </c>
      <c r="T192" t="str">
        <f t="shared" ca="1" si="26"/>
        <v>Chas Sebo</v>
      </c>
      <c r="U192" s="10">
        <f t="shared" ca="1" si="22"/>
        <v>364200</v>
      </c>
      <c r="W192" s="10">
        <f t="shared" ca="1" si="23"/>
        <v>0</v>
      </c>
      <c r="X192" s="10">
        <f t="shared" ca="1" si="24"/>
        <v>45300</v>
      </c>
      <c r="Y192" s="10">
        <f t="shared" ca="1" si="25"/>
        <v>45300</v>
      </c>
    </row>
    <row r="193" spans="1:25" x14ac:dyDescent="0.25">
      <c r="A193" s="10">
        <f ca="1">IFERROR(RANK(Y193,$Y$5:$Y$1006,0)+COUNTIF(Y$4:$Y192,Y193),"")</f>
        <v>344</v>
      </c>
      <c r="B193">
        <f ca="1">IFERROR(RANK(C193,$C$5:$C$5001, 1) + COUNTIF(C$4:$C192, C193), "")</f>
        <v>344</v>
      </c>
      <c r="C193">
        <f t="shared" ca="1" si="19"/>
        <v>3</v>
      </c>
      <c r="D193" s="1" t="s">
        <v>6934</v>
      </c>
      <c r="E193" t="s">
        <v>1379</v>
      </c>
      <c r="F193" t="s">
        <v>1380</v>
      </c>
      <c r="G193" t="s">
        <v>527</v>
      </c>
      <c r="H193" t="s">
        <v>528</v>
      </c>
      <c r="I193" t="s">
        <v>90</v>
      </c>
      <c r="J193">
        <v>77244</v>
      </c>
      <c r="K193" t="s">
        <v>1381</v>
      </c>
      <c r="L193" t="s">
        <v>1382</v>
      </c>
      <c r="M193" t="s">
        <v>1383</v>
      </c>
      <c r="N193" t="s">
        <v>1384</v>
      </c>
      <c r="O193" s="13">
        <v>692300</v>
      </c>
      <c r="P193" s="10">
        <v>189</v>
      </c>
      <c r="Q193" s="10">
        <f t="shared" ca="1" si="20"/>
        <v>554</v>
      </c>
      <c r="R193" t="str">
        <f t="shared" ca="1" si="21"/>
        <v>Kristie Segner</v>
      </c>
      <c r="T193" t="str">
        <f t="shared" ca="1" si="26"/>
        <v>Chase Rosamond</v>
      </c>
      <c r="U193" s="10">
        <f t="shared" ca="1" si="22"/>
        <v>99000</v>
      </c>
      <c r="W193" s="10">
        <f t="shared" ca="1" si="23"/>
        <v>0</v>
      </c>
      <c r="X193" s="10">
        <f t="shared" ca="1" si="24"/>
        <v>45200</v>
      </c>
      <c r="Y193" s="10">
        <f t="shared" ca="1" si="25"/>
        <v>45200</v>
      </c>
    </row>
    <row r="194" spans="1:25" x14ac:dyDescent="0.25">
      <c r="A194" s="10">
        <f ca="1">IFERROR(RANK(Y194,$Y$5:$Y$1006,0)+COUNTIF(Y$4:$Y193,Y194),"")</f>
        <v>345</v>
      </c>
      <c r="B194">
        <f ca="1">IFERROR(RANK(C194,$C$5:$C$5001, 1) + COUNTIF(C$4:$C193, C194), "")</f>
        <v>345</v>
      </c>
      <c r="C194">
        <f t="shared" ca="1" si="19"/>
        <v>3</v>
      </c>
      <c r="D194" s="1" t="s">
        <v>6935</v>
      </c>
      <c r="E194" t="s">
        <v>1385</v>
      </c>
      <c r="F194" t="s">
        <v>1386</v>
      </c>
      <c r="G194" t="s">
        <v>1387</v>
      </c>
      <c r="H194" t="s">
        <v>1388</v>
      </c>
      <c r="I194" t="s">
        <v>90</v>
      </c>
      <c r="J194">
        <v>78415</v>
      </c>
      <c r="K194" t="s">
        <v>1389</v>
      </c>
      <c r="L194" t="s">
        <v>1390</v>
      </c>
      <c r="M194" t="s">
        <v>1391</v>
      </c>
      <c r="N194" t="s">
        <v>1392</v>
      </c>
      <c r="O194" s="13">
        <v>143800</v>
      </c>
      <c r="P194" s="10">
        <v>190</v>
      </c>
      <c r="Q194" s="10">
        <f t="shared" ca="1" si="20"/>
        <v>329</v>
      </c>
      <c r="R194" t="str">
        <f t="shared" ca="1" si="21"/>
        <v>Erma Kleinke</v>
      </c>
      <c r="T194" t="str">
        <f t="shared" ca="1" si="26"/>
        <v>Chauncey Jeffcoat</v>
      </c>
      <c r="U194" s="10">
        <f t="shared" ca="1" si="22"/>
        <v>273500</v>
      </c>
      <c r="W194" s="10">
        <f t="shared" ca="1" si="23"/>
        <v>0</v>
      </c>
      <c r="X194" s="10">
        <f t="shared" ca="1" si="24"/>
        <v>45100</v>
      </c>
      <c r="Y194" s="10">
        <f t="shared" ca="1" si="25"/>
        <v>45100</v>
      </c>
    </row>
    <row r="195" spans="1:25" x14ac:dyDescent="0.25">
      <c r="A195" s="10">
        <f ca="1">IFERROR(RANK(Y195,$Y$5:$Y$1006,0)+COUNTIF(Y$4:$Y194,Y195),"")</f>
        <v>589</v>
      </c>
      <c r="B195">
        <f ca="1">IFERROR(RANK(C195,$C$5:$C$5001, 1) + COUNTIF(C$4:$C194, C195), "")</f>
        <v>589</v>
      </c>
      <c r="C195">
        <f t="shared" ca="1" si="19"/>
        <v>7</v>
      </c>
      <c r="D195" s="1" t="s">
        <v>6936</v>
      </c>
      <c r="E195" t="s">
        <v>1393</v>
      </c>
      <c r="F195" t="s">
        <v>1266</v>
      </c>
      <c r="G195" t="s">
        <v>1267</v>
      </c>
      <c r="H195" t="s">
        <v>1268</v>
      </c>
      <c r="I195" t="s">
        <v>1269</v>
      </c>
      <c r="J195">
        <v>82301</v>
      </c>
      <c r="K195" t="s">
        <v>1394</v>
      </c>
      <c r="L195" t="s">
        <v>1395</v>
      </c>
      <c r="M195" t="s">
        <v>1396</v>
      </c>
      <c r="N195" t="s">
        <v>1397</v>
      </c>
      <c r="O195" s="13">
        <v>549300</v>
      </c>
      <c r="P195" s="10">
        <v>191</v>
      </c>
      <c r="Q195" s="10">
        <f t="shared" ca="1" si="20"/>
        <v>936</v>
      </c>
      <c r="R195" t="str">
        <f t="shared" ca="1" si="21"/>
        <v>Toby Twiford</v>
      </c>
      <c r="T195" t="str">
        <f t="shared" ca="1" si="26"/>
        <v>Chelsea Strevell</v>
      </c>
      <c r="U195" s="10">
        <f t="shared" ca="1" si="22"/>
        <v>34200</v>
      </c>
      <c r="W195" s="10">
        <f t="shared" ca="1" si="23"/>
        <v>0</v>
      </c>
      <c r="X195" s="10">
        <f t="shared" ca="1" si="24"/>
        <v>20700</v>
      </c>
      <c r="Y195" s="10">
        <f t="shared" ca="1" si="25"/>
        <v>20700</v>
      </c>
    </row>
    <row r="196" spans="1:25" x14ac:dyDescent="0.25">
      <c r="A196" s="10" t="str">
        <f ca="1">IFERROR(RANK(Y196,$Y$5:$Y$1006,0)+COUNTIF(Y$4:$Y195,Y196),"")</f>
        <v/>
      </c>
      <c r="B196" t="str">
        <f ca="1">IFERROR(RANK(C196,$C$5:$C$5001, 1) + COUNTIF(C$4:$C195, C196), "")</f>
        <v/>
      </c>
      <c r="C196" t="str">
        <f t="shared" ca="1" si="19"/>
        <v/>
      </c>
      <c r="D196" s="1" t="s">
        <v>6937</v>
      </c>
      <c r="E196" t="s">
        <v>1398</v>
      </c>
      <c r="F196" t="s">
        <v>1399</v>
      </c>
      <c r="G196" t="s">
        <v>1400</v>
      </c>
      <c r="H196" t="s">
        <v>1401</v>
      </c>
      <c r="I196" t="s">
        <v>760</v>
      </c>
      <c r="J196">
        <v>6517</v>
      </c>
      <c r="K196" t="s">
        <v>1402</v>
      </c>
      <c r="L196" t="s">
        <v>1403</v>
      </c>
      <c r="M196" t="s">
        <v>1404</v>
      </c>
      <c r="N196" t="s">
        <v>1405</v>
      </c>
      <c r="O196" s="13">
        <v>971700</v>
      </c>
      <c r="P196" s="10">
        <v>192</v>
      </c>
      <c r="Q196" s="10">
        <f t="shared" ca="1" si="20"/>
        <v>30</v>
      </c>
      <c r="R196" t="str">
        <f t="shared" ca="1" si="21"/>
        <v>Alma Cove</v>
      </c>
      <c r="T196" t="str">
        <f t="shared" ca="1" si="26"/>
        <v>Cheri Hepfer</v>
      </c>
      <c r="U196" s="10">
        <f t="shared" ca="1" si="22"/>
        <v>850000</v>
      </c>
      <c r="W196" s="10">
        <f t="shared" ca="1" si="23"/>
        <v>0</v>
      </c>
      <c r="X196" s="10" t="str">
        <f t="shared" ca="1" si="24"/>
        <v/>
      </c>
      <c r="Y196" s="10" t="str">
        <f t="shared" ca="1" si="25"/>
        <v/>
      </c>
    </row>
    <row r="197" spans="1:25" x14ac:dyDescent="0.25">
      <c r="A197" s="10" t="str">
        <f ca="1">IFERROR(RANK(Y197,$Y$5:$Y$1006,0)+COUNTIF(Y$4:$Y196,Y197),"")</f>
        <v/>
      </c>
      <c r="B197" t="str">
        <f ca="1">IFERROR(RANK(C197,$C$5:$C$5001, 1) + COUNTIF(C$4:$C196, C197), "")</f>
        <v/>
      </c>
      <c r="C197" t="str">
        <f t="shared" ca="1" si="19"/>
        <v/>
      </c>
      <c r="D197" s="1" t="s">
        <v>6938</v>
      </c>
      <c r="E197" t="s">
        <v>1406</v>
      </c>
      <c r="F197" t="s">
        <v>1407</v>
      </c>
      <c r="G197" t="s">
        <v>1408</v>
      </c>
      <c r="H197" t="s">
        <v>1289</v>
      </c>
      <c r="I197" t="s">
        <v>229</v>
      </c>
      <c r="J197">
        <v>11432</v>
      </c>
      <c r="K197" t="s">
        <v>1409</v>
      </c>
      <c r="L197" t="s">
        <v>1410</v>
      </c>
      <c r="M197" t="s">
        <v>1411</v>
      </c>
      <c r="N197" t="s">
        <v>1412</v>
      </c>
      <c r="O197" s="13">
        <v>140000</v>
      </c>
      <c r="P197" s="10">
        <v>193</v>
      </c>
      <c r="Q197" s="10">
        <f t="shared" ca="1" si="20"/>
        <v>163</v>
      </c>
      <c r="R197" t="str">
        <f t="shared" ca="1" si="21"/>
        <v>Carmen Becker</v>
      </c>
      <c r="T197" t="str">
        <f t="shared" ca="1" si="26"/>
        <v>Cherry Crouser</v>
      </c>
      <c r="U197" s="10">
        <f t="shared" ca="1" si="22"/>
        <v>609000</v>
      </c>
      <c r="W197" s="10">
        <f t="shared" ca="1" si="23"/>
        <v>0</v>
      </c>
      <c r="X197" s="10" t="str">
        <f t="shared" ca="1" si="24"/>
        <v/>
      </c>
      <c r="Y197" s="10" t="str">
        <f t="shared" ca="1" si="25"/>
        <v/>
      </c>
    </row>
    <row r="198" spans="1:25" x14ac:dyDescent="0.25">
      <c r="A198" s="10">
        <f ca="1">IFERROR(RANK(Y198,$Y$5:$Y$1006,0)+COUNTIF(Y$4:$Y197,Y198),"")</f>
        <v>721</v>
      </c>
      <c r="B198">
        <f ca="1">IFERROR(RANK(C198,$C$5:$C$5001, 1) + COUNTIF(C$4:$C197, C198), "")</f>
        <v>721</v>
      </c>
      <c r="C198">
        <f t="shared" ref="C198:C261" ca="1" si="27">IFERROR(SEARCH($C$2,T198,1),"")</f>
        <v>11</v>
      </c>
      <c r="D198" s="1" t="s">
        <v>6939</v>
      </c>
      <c r="E198" t="s">
        <v>1413</v>
      </c>
      <c r="F198" t="s">
        <v>1414</v>
      </c>
      <c r="G198" t="s">
        <v>151</v>
      </c>
      <c r="H198" t="s">
        <v>152</v>
      </c>
      <c r="I198" t="s">
        <v>153</v>
      </c>
      <c r="J198">
        <v>68127</v>
      </c>
      <c r="K198" t="s">
        <v>1415</v>
      </c>
      <c r="L198" t="s">
        <v>1416</v>
      </c>
      <c r="M198" t="s">
        <v>1417</v>
      </c>
      <c r="N198" t="s">
        <v>1418</v>
      </c>
      <c r="O198" s="13">
        <v>153500</v>
      </c>
      <c r="P198" s="10">
        <v>194</v>
      </c>
      <c r="Q198" s="10">
        <f t="shared" ref="Q198:Q261" ca="1" si="28">COUNTIF($R$5:$R$1005,"&lt;"&amp;R198)+1</f>
        <v>593</v>
      </c>
      <c r="R198" t="str">
        <f t="shared" ref="R198:R261" ca="1" si="29">INDIRECT($B$2&amp;ROW())</f>
        <v>Leo Casacchia</v>
      </c>
      <c r="T198" t="str">
        <f t="shared" ca="1" si="26"/>
        <v>Chester Giannattasio</v>
      </c>
      <c r="U198" s="10">
        <f t="shared" ref="U198:U261" ca="1" si="30">IFERROR(VLOOKUP(T198,INDIRECT($B$2&amp;5&amp;":"&amp;ADDRESS(3000, COLUMN($O$3))), COLUMN($O$3)-COLUMN(INDIRECT($B$2&amp;5))+1, FALSE),0)</f>
        <v>461200</v>
      </c>
      <c r="W198" s="10">
        <f t="shared" ref="W198:W261" ca="1" si="31">IFERROR(RANK(U198,$U$5:$U$1006,1)*$W$3,"")</f>
        <v>0</v>
      </c>
      <c r="X198" s="10">
        <f t="shared" ref="X198:X261" ca="1" si="32">IFERROR(RANK(B198,$B$5:$B$1006,0)*$X$3,"")</f>
        <v>7500</v>
      </c>
      <c r="Y198" s="10">
        <f t="shared" ref="Y198:Y261" ca="1" si="33">IFERROR(W198+X198,"")</f>
        <v>7500</v>
      </c>
    </row>
    <row r="199" spans="1:25" x14ac:dyDescent="0.25">
      <c r="A199" s="10">
        <f ca="1">IFERROR(RANK(Y199,$Y$5:$Y$1006,0)+COUNTIF(Y$4:$Y198,Y199),"")</f>
        <v>722</v>
      </c>
      <c r="B199">
        <f ca="1">IFERROR(RANK(C199,$C$5:$C$5001, 1) + COUNTIF(C$4:$C198, C199), "")</f>
        <v>722</v>
      </c>
      <c r="C199">
        <f t="shared" ca="1" si="27"/>
        <v>11</v>
      </c>
      <c r="D199" s="1" t="s">
        <v>6940</v>
      </c>
      <c r="E199" t="s">
        <v>1419</v>
      </c>
      <c r="F199" t="s">
        <v>1420</v>
      </c>
      <c r="G199" t="s">
        <v>1177</v>
      </c>
      <c r="H199" t="s">
        <v>1421</v>
      </c>
      <c r="I199" t="s">
        <v>75</v>
      </c>
      <c r="J199">
        <v>48170</v>
      </c>
      <c r="K199" t="s">
        <v>1422</v>
      </c>
      <c r="L199" t="s">
        <v>1423</v>
      </c>
      <c r="M199" t="s">
        <v>1424</v>
      </c>
      <c r="N199" t="s">
        <v>1425</v>
      </c>
      <c r="O199" s="13">
        <v>101500</v>
      </c>
      <c r="P199" s="10">
        <v>195</v>
      </c>
      <c r="Q199" s="10">
        <f t="shared" ca="1" si="28"/>
        <v>924</v>
      </c>
      <c r="R199" t="str">
        <f t="shared" ca="1" si="29"/>
        <v>Tessa Broxton</v>
      </c>
      <c r="T199" t="str">
        <f t="shared" ca="1" si="26"/>
        <v>Chet Weinmann</v>
      </c>
      <c r="U199" s="10">
        <f t="shared" ca="1" si="30"/>
        <v>594800</v>
      </c>
      <c r="W199" s="10">
        <f t="shared" ca="1" si="31"/>
        <v>0</v>
      </c>
      <c r="X199" s="10">
        <f t="shared" ca="1" si="32"/>
        <v>7400</v>
      </c>
      <c r="Y199" s="10">
        <f t="shared" ca="1" si="33"/>
        <v>7400</v>
      </c>
    </row>
    <row r="200" spans="1:25" x14ac:dyDescent="0.25">
      <c r="A200" s="10">
        <f ca="1">IFERROR(RANK(Y200,$Y$5:$Y$1006,0)+COUNTIF(Y$4:$Y199,Y200),"")</f>
        <v>531</v>
      </c>
      <c r="B200">
        <f ca="1">IFERROR(RANK(C200,$C$5:$C$5001, 1) + COUNTIF(C$4:$C199, C200), "")</f>
        <v>531</v>
      </c>
      <c r="C200">
        <f t="shared" ca="1" si="27"/>
        <v>6</v>
      </c>
      <c r="D200" s="1" t="s">
        <v>6941</v>
      </c>
      <c r="E200" t="s">
        <v>1426</v>
      </c>
      <c r="F200" t="s">
        <v>1427</v>
      </c>
      <c r="G200" t="s">
        <v>1428</v>
      </c>
      <c r="H200" t="s">
        <v>599</v>
      </c>
      <c r="I200" t="s">
        <v>12</v>
      </c>
      <c r="J200">
        <v>94070</v>
      </c>
      <c r="K200" t="s">
        <v>1429</v>
      </c>
      <c r="L200" t="s">
        <v>1430</v>
      </c>
      <c r="M200" t="s">
        <v>1431</v>
      </c>
      <c r="N200" t="s">
        <v>1432</v>
      </c>
      <c r="O200" s="13">
        <v>310000</v>
      </c>
      <c r="P200" s="10">
        <v>196</v>
      </c>
      <c r="Q200" s="10">
        <f t="shared" ca="1" si="28"/>
        <v>511</v>
      </c>
      <c r="R200" t="str">
        <f t="shared" ca="1" si="29"/>
        <v>Joseph Mcsweeny</v>
      </c>
      <c r="T200" t="str">
        <f t="shared" ca="1" si="26"/>
        <v>Chi Yamaki</v>
      </c>
      <c r="U200" s="10">
        <f t="shared" ca="1" si="30"/>
        <v>129900</v>
      </c>
      <c r="W200" s="10">
        <f t="shared" ca="1" si="31"/>
        <v>0</v>
      </c>
      <c r="X200" s="10">
        <f t="shared" ca="1" si="32"/>
        <v>26500</v>
      </c>
      <c r="Y200" s="10">
        <f t="shared" ca="1" si="33"/>
        <v>26500</v>
      </c>
    </row>
    <row r="201" spans="1:25" x14ac:dyDescent="0.25">
      <c r="A201" s="10">
        <f ca="1">IFERROR(RANK(Y201,$Y$5:$Y$1006,0)+COUNTIF(Y$4:$Y200,Y201),"")</f>
        <v>590</v>
      </c>
      <c r="B201">
        <f ca="1">IFERROR(RANK(C201,$C$5:$C$5001, 1) + COUNTIF(C$4:$C200, C201), "")</f>
        <v>590</v>
      </c>
      <c r="C201">
        <f t="shared" ca="1" si="27"/>
        <v>7</v>
      </c>
      <c r="D201" s="1" t="s">
        <v>6942</v>
      </c>
      <c r="E201" t="s">
        <v>1433</v>
      </c>
      <c r="F201" t="s">
        <v>1434</v>
      </c>
      <c r="G201" t="s">
        <v>1435</v>
      </c>
      <c r="H201" t="s">
        <v>1436</v>
      </c>
      <c r="I201" t="s">
        <v>90</v>
      </c>
      <c r="J201">
        <v>76301</v>
      </c>
      <c r="K201" t="s">
        <v>1437</v>
      </c>
      <c r="L201" t="s">
        <v>1438</v>
      </c>
      <c r="M201" t="s">
        <v>1439</v>
      </c>
      <c r="N201" t="s">
        <v>1440</v>
      </c>
      <c r="O201" s="13">
        <v>152300</v>
      </c>
      <c r="P201" s="10">
        <v>197</v>
      </c>
      <c r="Q201" s="10">
        <f t="shared" ca="1" si="28"/>
        <v>568</v>
      </c>
      <c r="R201" t="str">
        <f t="shared" ca="1" si="29"/>
        <v>Larissa Catalfamo</v>
      </c>
      <c r="T201" t="str">
        <f t="shared" ca="1" si="26"/>
        <v>Christa Carwile</v>
      </c>
      <c r="U201" s="10">
        <f t="shared" ca="1" si="30"/>
        <v>462700</v>
      </c>
      <c r="W201" s="10">
        <f t="shared" ca="1" si="31"/>
        <v>0</v>
      </c>
      <c r="X201" s="10">
        <f t="shared" ca="1" si="32"/>
        <v>20600</v>
      </c>
      <c r="Y201" s="10">
        <f t="shared" ca="1" si="33"/>
        <v>20600</v>
      </c>
    </row>
    <row r="202" spans="1:25" x14ac:dyDescent="0.25">
      <c r="A202" s="10">
        <f ca="1">IFERROR(RANK(Y202,$Y$5:$Y$1006,0)+COUNTIF(Y$4:$Y201,Y202),"")</f>
        <v>591</v>
      </c>
      <c r="B202">
        <f ca="1">IFERROR(RANK(C202,$C$5:$C$5001, 1) + COUNTIF(C$4:$C201, C202), "")</f>
        <v>591</v>
      </c>
      <c r="C202">
        <f t="shared" ca="1" si="27"/>
        <v>7</v>
      </c>
      <c r="D202" s="1" t="s">
        <v>6943</v>
      </c>
      <c r="E202" t="s">
        <v>1441</v>
      </c>
      <c r="F202" t="s">
        <v>1442</v>
      </c>
      <c r="G202" t="s">
        <v>1443</v>
      </c>
      <c r="H202" t="s">
        <v>152</v>
      </c>
      <c r="I202" t="s">
        <v>422</v>
      </c>
      <c r="J202">
        <v>54880</v>
      </c>
      <c r="K202" t="s">
        <v>1444</v>
      </c>
      <c r="L202" t="s">
        <v>1445</v>
      </c>
      <c r="M202" t="s">
        <v>1446</v>
      </c>
      <c r="N202" t="s">
        <v>1447</v>
      </c>
      <c r="O202" s="13">
        <v>408700</v>
      </c>
      <c r="P202" s="10">
        <v>198</v>
      </c>
      <c r="Q202" s="10">
        <f t="shared" ca="1" si="28"/>
        <v>203</v>
      </c>
      <c r="R202" t="str">
        <f t="shared" ca="1" si="29"/>
        <v>Chuck Cuningham</v>
      </c>
      <c r="T202" t="str">
        <f t="shared" ca="1" si="26"/>
        <v>Christal Dul</v>
      </c>
      <c r="U202" s="10">
        <f t="shared" ca="1" si="30"/>
        <v>783400</v>
      </c>
      <c r="W202" s="10">
        <f t="shared" ca="1" si="31"/>
        <v>0</v>
      </c>
      <c r="X202" s="10">
        <f t="shared" ca="1" si="32"/>
        <v>20500</v>
      </c>
      <c r="Y202" s="10">
        <f t="shared" ca="1" si="33"/>
        <v>20500</v>
      </c>
    </row>
    <row r="203" spans="1:25" x14ac:dyDescent="0.25">
      <c r="A203" s="10">
        <f ca="1">IFERROR(RANK(Y203,$Y$5:$Y$1006,0)+COUNTIF(Y$4:$Y202,Y203),"")</f>
        <v>630</v>
      </c>
      <c r="B203">
        <f ca="1">IFERROR(RANK(C203,$C$5:$C$5001, 1) + COUNTIF(C$4:$C202, C203), "")</f>
        <v>630</v>
      </c>
      <c r="C203">
        <f t="shared" ca="1" si="27"/>
        <v>8</v>
      </c>
      <c r="D203" s="1" t="s">
        <v>6944</v>
      </c>
      <c r="E203" t="s">
        <v>1448</v>
      </c>
      <c r="F203" t="s">
        <v>1449</v>
      </c>
      <c r="G203" t="s">
        <v>1450</v>
      </c>
      <c r="H203" t="s">
        <v>1451</v>
      </c>
      <c r="I203" t="s">
        <v>90</v>
      </c>
      <c r="J203">
        <v>78217</v>
      </c>
      <c r="K203" t="s">
        <v>1452</v>
      </c>
      <c r="L203" t="s">
        <v>1453</v>
      </c>
      <c r="M203" t="s">
        <v>1454</v>
      </c>
      <c r="N203" t="s">
        <v>1455</v>
      </c>
      <c r="O203" s="13">
        <v>92200</v>
      </c>
      <c r="P203" s="10">
        <v>199</v>
      </c>
      <c r="Q203" s="10">
        <f t="shared" ca="1" si="28"/>
        <v>880</v>
      </c>
      <c r="R203" t="str">
        <f t="shared" ca="1" si="29"/>
        <v>Shayne Spece</v>
      </c>
      <c r="T203" t="str">
        <f t="shared" ca="1" si="26"/>
        <v>Christian Domianus</v>
      </c>
      <c r="U203" s="10">
        <f t="shared" ca="1" si="30"/>
        <v>794900</v>
      </c>
      <c r="W203" s="10">
        <f t="shared" ca="1" si="31"/>
        <v>0</v>
      </c>
      <c r="X203" s="10">
        <f t="shared" ca="1" si="32"/>
        <v>16600</v>
      </c>
      <c r="Y203" s="10">
        <f t="shared" ca="1" si="33"/>
        <v>16600</v>
      </c>
    </row>
    <row r="204" spans="1:25" x14ac:dyDescent="0.25">
      <c r="A204" s="10" t="str">
        <f ca="1">IFERROR(RANK(Y204,$Y$5:$Y$1006,0)+COUNTIF(Y$4:$Y203,Y204),"")</f>
        <v/>
      </c>
      <c r="B204" t="str">
        <f ca="1">IFERROR(RANK(C204,$C$5:$C$5001, 1) + COUNTIF(C$4:$C203, C204), "")</f>
        <v/>
      </c>
      <c r="C204" t="str">
        <f t="shared" ca="1" si="27"/>
        <v/>
      </c>
      <c r="D204" s="1" t="s">
        <v>6945</v>
      </c>
      <c r="E204" t="s">
        <v>1456</v>
      </c>
      <c r="F204" t="s">
        <v>1457</v>
      </c>
      <c r="G204" t="s">
        <v>1458</v>
      </c>
      <c r="H204" t="s">
        <v>1459</v>
      </c>
      <c r="I204" t="s">
        <v>422</v>
      </c>
      <c r="J204">
        <v>53715</v>
      </c>
      <c r="K204" t="s">
        <v>1460</v>
      </c>
      <c r="L204" t="s">
        <v>1461</v>
      </c>
      <c r="M204" t="s">
        <v>1462</v>
      </c>
      <c r="N204" t="s">
        <v>1463</v>
      </c>
      <c r="O204" s="13">
        <v>971900</v>
      </c>
      <c r="P204" s="10">
        <v>200</v>
      </c>
      <c r="Q204" s="10">
        <f t="shared" ca="1" si="28"/>
        <v>21</v>
      </c>
      <c r="R204" t="str">
        <f t="shared" ca="1" si="29"/>
        <v>Alexandra Ayuso</v>
      </c>
      <c r="T204" t="str">
        <f t="shared" ca="1" si="26"/>
        <v>Christie Hiske</v>
      </c>
      <c r="U204" s="10">
        <f t="shared" ca="1" si="30"/>
        <v>622200</v>
      </c>
      <c r="W204" s="10">
        <f t="shared" ca="1" si="31"/>
        <v>0</v>
      </c>
      <c r="X204" s="10" t="str">
        <f t="shared" ca="1" si="32"/>
        <v/>
      </c>
      <c r="Y204" s="10" t="str">
        <f t="shared" ca="1" si="33"/>
        <v/>
      </c>
    </row>
    <row r="205" spans="1:25" x14ac:dyDescent="0.25">
      <c r="A205" s="10">
        <f ca="1">IFERROR(RANK(Y205,$Y$5:$Y$1006,0)+COUNTIF(Y$4:$Y204,Y205),"")</f>
        <v>592</v>
      </c>
      <c r="B205">
        <f ca="1">IFERROR(RANK(C205,$C$5:$C$5001, 1) + COUNTIF(C$4:$C204, C205), "")</f>
        <v>592</v>
      </c>
      <c r="C205">
        <f t="shared" ca="1" si="27"/>
        <v>7</v>
      </c>
      <c r="D205" s="1" t="s">
        <v>6946</v>
      </c>
      <c r="E205" t="s">
        <v>1464</v>
      </c>
      <c r="F205" t="s">
        <v>1465</v>
      </c>
      <c r="G205" t="s">
        <v>341</v>
      </c>
      <c r="H205" t="s">
        <v>341</v>
      </c>
      <c r="I205" t="s">
        <v>342</v>
      </c>
      <c r="J205">
        <v>96815</v>
      </c>
      <c r="K205" t="s">
        <v>1466</v>
      </c>
      <c r="L205" t="s">
        <v>1467</v>
      </c>
      <c r="M205" t="s">
        <v>1468</v>
      </c>
      <c r="N205" t="s">
        <v>1469</v>
      </c>
      <c r="O205" s="13">
        <v>549100</v>
      </c>
      <c r="P205" s="10">
        <v>201</v>
      </c>
      <c r="Q205" s="10">
        <f t="shared" ca="1" si="28"/>
        <v>257</v>
      </c>
      <c r="R205" t="str">
        <f t="shared" ca="1" si="29"/>
        <v>Debra Elmo</v>
      </c>
      <c r="T205" t="str">
        <f t="shared" ca="1" si="26"/>
        <v>Chrystal Halfacre</v>
      </c>
      <c r="U205" s="10">
        <f t="shared" ca="1" si="30"/>
        <v>58400</v>
      </c>
      <c r="W205" s="10">
        <f t="shared" ca="1" si="31"/>
        <v>0</v>
      </c>
      <c r="X205" s="10">
        <f t="shared" ca="1" si="32"/>
        <v>20400</v>
      </c>
      <c r="Y205" s="10">
        <f t="shared" ca="1" si="33"/>
        <v>20400</v>
      </c>
    </row>
    <row r="206" spans="1:25" x14ac:dyDescent="0.25">
      <c r="A206" s="10" t="str">
        <f ca="1">IFERROR(RANK(Y206,$Y$5:$Y$1006,0)+COUNTIF(Y$4:$Y205,Y206),"")</f>
        <v/>
      </c>
      <c r="B206" t="str">
        <f ca="1">IFERROR(RANK(C206,$C$5:$C$5001, 1) + COUNTIF(C$4:$C205, C206), "")</f>
        <v/>
      </c>
      <c r="C206" t="str">
        <f t="shared" ca="1" si="27"/>
        <v/>
      </c>
      <c r="D206" s="1" t="s">
        <v>6947</v>
      </c>
      <c r="E206" t="s">
        <v>1470</v>
      </c>
      <c r="F206" t="s">
        <v>1471</v>
      </c>
      <c r="G206" t="s">
        <v>1472</v>
      </c>
      <c r="H206" t="s">
        <v>1472</v>
      </c>
      <c r="I206" t="s">
        <v>12</v>
      </c>
      <c r="J206">
        <v>92505</v>
      </c>
      <c r="K206" t="s">
        <v>1473</v>
      </c>
      <c r="L206" t="s">
        <v>1474</v>
      </c>
      <c r="M206" t="s">
        <v>1475</v>
      </c>
      <c r="N206" t="s">
        <v>1476</v>
      </c>
      <c r="O206" s="13">
        <v>914500</v>
      </c>
      <c r="P206" s="10">
        <v>202</v>
      </c>
      <c r="Q206" s="10">
        <f t="shared" ca="1" si="28"/>
        <v>139</v>
      </c>
      <c r="R206" t="str">
        <f t="shared" ca="1" si="29"/>
        <v>Bridgette Struchen</v>
      </c>
      <c r="T206" t="str">
        <f t="shared" ca="1" si="26"/>
        <v>Chuck Bubis</v>
      </c>
      <c r="U206" s="10">
        <f t="shared" ca="1" si="30"/>
        <v>758300</v>
      </c>
      <c r="W206" s="10">
        <f t="shared" ca="1" si="31"/>
        <v>0</v>
      </c>
      <c r="X206" s="10" t="str">
        <f t="shared" ca="1" si="32"/>
        <v/>
      </c>
      <c r="Y206" s="10" t="str">
        <f t="shared" ca="1" si="33"/>
        <v/>
      </c>
    </row>
    <row r="207" spans="1:25" x14ac:dyDescent="0.25">
      <c r="A207" s="10">
        <f ca="1">IFERROR(RANK(Y207,$Y$5:$Y$1006,0)+COUNTIF(Y$4:$Y206,Y207),"")</f>
        <v>778</v>
      </c>
      <c r="B207">
        <f ca="1">IFERROR(RANK(C207,$C$5:$C$5001, 1) + COUNTIF(C$4:$C206, C207), "")</f>
        <v>778</v>
      </c>
      <c r="C207">
        <f t="shared" ca="1" si="27"/>
        <v>14</v>
      </c>
      <c r="D207" s="1" t="s">
        <v>6948</v>
      </c>
      <c r="E207" t="s">
        <v>1477</v>
      </c>
      <c r="F207" t="s">
        <v>1457</v>
      </c>
      <c r="G207" t="s">
        <v>1458</v>
      </c>
      <c r="H207" t="s">
        <v>1459</v>
      </c>
      <c r="I207" t="s">
        <v>422</v>
      </c>
      <c r="J207">
        <v>53715</v>
      </c>
      <c r="K207" t="s">
        <v>1478</v>
      </c>
      <c r="L207" t="s">
        <v>1479</v>
      </c>
      <c r="M207" t="s">
        <v>1480</v>
      </c>
      <c r="N207" t="s">
        <v>1481</v>
      </c>
      <c r="O207" s="13">
        <v>106800</v>
      </c>
      <c r="P207" s="10">
        <v>203</v>
      </c>
      <c r="Q207" s="10">
        <f t="shared" ca="1" si="28"/>
        <v>442</v>
      </c>
      <c r="R207" t="str">
        <f t="shared" ca="1" si="29"/>
        <v>Humberto Eudy</v>
      </c>
      <c r="T207" t="str">
        <f t="shared" ca="1" si="26"/>
        <v>Chuck Cuningham</v>
      </c>
      <c r="U207" s="10">
        <f t="shared" ca="1" si="30"/>
        <v>408700</v>
      </c>
      <c r="W207" s="10">
        <f t="shared" ca="1" si="31"/>
        <v>0</v>
      </c>
      <c r="X207" s="10">
        <f t="shared" ca="1" si="32"/>
        <v>1800</v>
      </c>
      <c r="Y207" s="10">
        <f t="shared" ca="1" si="33"/>
        <v>1800</v>
      </c>
    </row>
    <row r="208" spans="1:25" x14ac:dyDescent="0.25">
      <c r="A208" s="10">
        <f ca="1">IFERROR(RANK(Y208,$Y$5:$Y$1006,0)+COUNTIF(Y$4:$Y207,Y208),"")</f>
        <v>695</v>
      </c>
      <c r="B208">
        <f ca="1">IFERROR(RANK(C208,$C$5:$C$5001, 1) + COUNTIF(C$4:$C207, C208), "")</f>
        <v>695</v>
      </c>
      <c r="C208">
        <f t="shared" ca="1" si="27"/>
        <v>10</v>
      </c>
      <c r="D208" s="1" t="s">
        <v>6949</v>
      </c>
      <c r="E208" t="s">
        <v>1482</v>
      </c>
      <c r="F208" t="s">
        <v>1483</v>
      </c>
      <c r="G208" t="s">
        <v>341</v>
      </c>
      <c r="H208" t="s">
        <v>341</v>
      </c>
      <c r="I208" t="s">
        <v>342</v>
      </c>
      <c r="J208">
        <v>96819</v>
      </c>
      <c r="K208" t="s">
        <v>1484</v>
      </c>
      <c r="L208" t="s">
        <v>1485</v>
      </c>
      <c r="M208" t="s">
        <v>1486</v>
      </c>
      <c r="N208" t="s">
        <v>1487</v>
      </c>
      <c r="O208" s="13">
        <v>546200</v>
      </c>
      <c r="P208" s="10">
        <v>204</v>
      </c>
      <c r="Q208" s="10">
        <f t="shared" ca="1" si="28"/>
        <v>842</v>
      </c>
      <c r="R208" t="str">
        <f t="shared" ca="1" si="29"/>
        <v>Rosalee Quealy</v>
      </c>
      <c r="T208" t="str">
        <f t="shared" ca="1" si="26"/>
        <v>Chuck Mcpartland</v>
      </c>
      <c r="U208" s="10">
        <f t="shared" ca="1" si="30"/>
        <v>123500</v>
      </c>
      <c r="W208" s="10">
        <f t="shared" ca="1" si="31"/>
        <v>0</v>
      </c>
      <c r="X208" s="10">
        <f t="shared" ca="1" si="32"/>
        <v>10100</v>
      </c>
      <c r="Y208" s="10">
        <f t="shared" ca="1" si="33"/>
        <v>10100</v>
      </c>
    </row>
    <row r="209" spans="1:25" x14ac:dyDescent="0.25">
      <c r="A209" s="10" t="str">
        <f ca="1">IFERROR(RANK(Y209,$Y$5:$Y$1006,0)+COUNTIF(Y$4:$Y208,Y209),"")</f>
        <v/>
      </c>
      <c r="B209" t="str">
        <f ca="1">IFERROR(RANK(C209,$C$5:$C$5001, 1) + COUNTIF(C$4:$C208, C209), "")</f>
        <v/>
      </c>
      <c r="C209" t="str">
        <f t="shared" ca="1" si="27"/>
        <v/>
      </c>
      <c r="D209" s="1" t="s">
        <v>6950</v>
      </c>
      <c r="E209" t="s">
        <v>1488</v>
      </c>
      <c r="F209" t="s">
        <v>1489</v>
      </c>
      <c r="G209" t="s">
        <v>1490</v>
      </c>
      <c r="H209" t="s">
        <v>1491</v>
      </c>
      <c r="I209" t="s">
        <v>102</v>
      </c>
      <c r="J209">
        <v>20763</v>
      </c>
      <c r="K209" t="s">
        <v>1492</v>
      </c>
      <c r="L209" t="s">
        <v>1493</v>
      </c>
      <c r="M209" t="s">
        <v>1494</v>
      </c>
      <c r="N209" t="s">
        <v>1495</v>
      </c>
      <c r="O209" s="13">
        <v>500100</v>
      </c>
      <c r="P209" s="10">
        <v>205</v>
      </c>
      <c r="Q209" s="10">
        <f t="shared" ca="1" si="28"/>
        <v>769</v>
      </c>
      <c r="R209" t="str">
        <f t="shared" ca="1" si="29"/>
        <v>Pablo Pikula</v>
      </c>
      <c r="T209" t="str">
        <f t="shared" ca="1" si="26"/>
        <v>Cindy Dundon</v>
      </c>
      <c r="U209" s="10">
        <f t="shared" ca="1" si="30"/>
        <v>727000</v>
      </c>
      <c r="W209" s="10">
        <f t="shared" ca="1" si="31"/>
        <v>0</v>
      </c>
      <c r="X209" s="10" t="str">
        <f t="shared" ca="1" si="32"/>
        <v/>
      </c>
      <c r="Y209" s="10" t="str">
        <f t="shared" ca="1" si="33"/>
        <v/>
      </c>
    </row>
    <row r="210" spans="1:25" x14ac:dyDescent="0.25">
      <c r="A210" s="10">
        <f ca="1">IFERROR(RANK(Y210,$Y$5:$Y$1006,0)+COUNTIF(Y$4:$Y209,Y210),"")</f>
        <v>346</v>
      </c>
      <c r="B210">
        <f ca="1">IFERROR(RANK(C210,$C$5:$C$5001, 1) + COUNTIF(C$4:$C209, C210), "")</f>
        <v>346</v>
      </c>
      <c r="C210">
        <f t="shared" ca="1" si="27"/>
        <v>3</v>
      </c>
      <c r="D210" s="1" t="s">
        <v>6951</v>
      </c>
      <c r="E210" t="s">
        <v>1496</v>
      </c>
      <c r="F210" t="s">
        <v>1497</v>
      </c>
      <c r="G210" t="s">
        <v>1498</v>
      </c>
      <c r="H210" t="s">
        <v>1499</v>
      </c>
      <c r="I210" t="s">
        <v>1500</v>
      </c>
      <c r="J210">
        <v>85204</v>
      </c>
      <c r="K210" t="s">
        <v>1501</v>
      </c>
      <c r="L210" t="s">
        <v>1502</v>
      </c>
      <c r="M210" t="s">
        <v>1503</v>
      </c>
      <c r="N210" t="s">
        <v>1504</v>
      </c>
      <c r="O210" s="13">
        <v>493000</v>
      </c>
      <c r="P210" s="10">
        <v>206</v>
      </c>
      <c r="Q210" s="10">
        <f t="shared" ca="1" si="28"/>
        <v>5</v>
      </c>
      <c r="R210" t="str">
        <f t="shared" ca="1" si="29"/>
        <v>Ada Tschache</v>
      </c>
      <c r="T210" t="str">
        <f t="shared" ca="1" si="26"/>
        <v>Claire Plumbar</v>
      </c>
      <c r="U210" s="10">
        <f t="shared" ca="1" si="30"/>
        <v>537500</v>
      </c>
      <c r="W210" s="10">
        <f t="shared" ca="1" si="31"/>
        <v>0</v>
      </c>
      <c r="X210" s="10">
        <f t="shared" ca="1" si="32"/>
        <v>45000</v>
      </c>
      <c r="Y210" s="10">
        <f t="shared" ca="1" si="33"/>
        <v>45000</v>
      </c>
    </row>
    <row r="211" spans="1:25" x14ac:dyDescent="0.25">
      <c r="A211" s="10">
        <f ca="1">IFERROR(RANK(Y211,$Y$5:$Y$1006,0)+COUNTIF(Y$4:$Y210,Y211),"")</f>
        <v>347</v>
      </c>
      <c r="B211">
        <f ca="1">IFERROR(RANK(C211,$C$5:$C$5001, 1) + COUNTIF(C$4:$C210, C211), "")</f>
        <v>347</v>
      </c>
      <c r="C211">
        <f t="shared" ca="1" si="27"/>
        <v>3</v>
      </c>
      <c r="D211" s="1" t="s">
        <v>6952</v>
      </c>
      <c r="E211" t="s">
        <v>1505</v>
      </c>
      <c r="F211" t="s">
        <v>1506</v>
      </c>
      <c r="G211" t="s">
        <v>1507</v>
      </c>
      <c r="H211" t="s">
        <v>300</v>
      </c>
      <c r="I211" t="s">
        <v>90</v>
      </c>
      <c r="J211">
        <v>75668</v>
      </c>
      <c r="K211" t="s">
        <v>1508</v>
      </c>
      <c r="L211" t="s">
        <v>1509</v>
      </c>
      <c r="M211" t="s">
        <v>1510</v>
      </c>
      <c r="N211" t="s">
        <v>1511</v>
      </c>
      <c r="O211" s="13">
        <v>957200</v>
      </c>
      <c r="P211" s="10">
        <v>207</v>
      </c>
      <c r="Q211" s="10">
        <f t="shared" ca="1" si="28"/>
        <v>93</v>
      </c>
      <c r="R211" t="str">
        <f t="shared" ca="1" si="29"/>
        <v>Aurora Bulls</v>
      </c>
      <c r="T211" t="str">
        <f t="shared" ca="1" si="26"/>
        <v>Clara Reyer</v>
      </c>
      <c r="U211" s="10">
        <f t="shared" ca="1" si="30"/>
        <v>77400</v>
      </c>
      <c r="W211" s="10">
        <f t="shared" ca="1" si="31"/>
        <v>0</v>
      </c>
      <c r="X211" s="10">
        <f t="shared" ca="1" si="32"/>
        <v>44900</v>
      </c>
      <c r="Y211" s="10">
        <f t="shared" ca="1" si="33"/>
        <v>44900</v>
      </c>
    </row>
    <row r="212" spans="1:25" x14ac:dyDescent="0.25">
      <c r="A212" s="10">
        <f ca="1">IFERROR(RANK(Y212,$Y$5:$Y$1006,0)+COUNTIF(Y$4:$Y211,Y212),"")</f>
        <v>348</v>
      </c>
      <c r="B212">
        <f ca="1">IFERROR(RANK(C212,$C$5:$C$5001, 1) + COUNTIF(C$4:$C211, C212), "")</f>
        <v>348</v>
      </c>
      <c r="C212">
        <f t="shared" ca="1" si="27"/>
        <v>3</v>
      </c>
      <c r="D212" s="1" t="s">
        <v>6953</v>
      </c>
      <c r="E212" t="s">
        <v>1512</v>
      </c>
      <c r="F212" t="s">
        <v>1513</v>
      </c>
      <c r="G212" t="s">
        <v>1514</v>
      </c>
      <c r="H212" t="s">
        <v>1515</v>
      </c>
      <c r="I212" t="s">
        <v>252</v>
      </c>
      <c r="J212">
        <v>19057</v>
      </c>
      <c r="K212" t="s">
        <v>1516</v>
      </c>
      <c r="L212" t="s">
        <v>1517</v>
      </c>
      <c r="M212" t="s">
        <v>1518</v>
      </c>
      <c r="N212" t="s">
        <v>1519</v>
      </c>
      <c r="O212" s="13">
        <v>556700</v>
      </c>
      <c r="P212" s="10">
        <v>208</v>
      </c>
      <c r="Q212" s="10">
        <f t="shared" ca="1" si="28"/>
        <v>604</v>
      </c>
      <c r="R212" t="str">
        <f t="shared" ca="1" si="29"/>
        <v>Lesa Brandler</v>
      </c>
      <c r="T212" t="str">
        <f t="shared" ca="1" si="26"/>
        <v>Clarissa Schaub</v>
      </c>
      <c r="U212" s="10">
        <f t="shared" ca="1" si="30"/>
        <v>530300</v>
      </c>
      <c r="W212" s="10">
        <f t="shared" ca="1" si="31"/>
        <v>0</v>
      </c>
      <c r="X212" s="10">
        <f t="shared" ca="1" si="32"/>
        <v>44800</v>
      </c>
      <c r="Y212" s="10">
        <f t="shared" ca="1" si="33"/>
        <v>44800</v>
      </c>
    </row>
    <row r="213" spans="1:25" x14ac:dyDescent="0.25">
      <c r="A213" s="10">
        <f ca="1">IFERROR(RANK(Y213,$Y$5:$Y$1006,0)+COUNTIF(Y$4:$Y212,Y213),"")</f>
        <v>349</v>
      </c>
      <c r="B213">
        <f ca="1">IFERROR(RANK(C213,$C$5:$C$5001, 1) + COUNTIF(C$4:$C212, C213), "")</f>
        <v>349</v>
      </c>
      <c r="C213">
        <f t="shared" ca="1" si="27"/>
        <v>3</v>
      </c>
      <c r="D213" s="1" t="s">
        <v>6954</v>
      </c>
      <c r="E213" t="s">
        <v>1520</v>
      </c>
      <c r="F213" t="s">
        <v>1521</v>
      </c>
      <c r="G213" t="s">
        <v>1522</v>
      </c>
      <c r="H213" t="s">
        <v>1523</v>
      </c>
      <c r="I213" t="s">
        <v>196</v>
      </c>
      <c r="J213">
        <v>70380</v>
      </c>
      <c r="K213" t="s">
        <v>1524</v>
      </c>
      <c r="L213" t="s">
        <v>1525</v>
      </c>
      <c r="M213" t="s">
        <v>1526</v>
      </c>
      <c r="N213" t="s">
        <v>1527</v>
      </c>
      <c r="O213" s="13">
        <v>470300</v>
      </c>
      <c r="P213" s="10">
        <v>209</v>
      </c>
      <c r="Q213" s="10">
        <f t="shared" ca="1" si="28"/>
        <v>235</v>
      </c>
      <c r="R213" t="str">
        <f t="shared" ca="1" si="29"/>
        <v>Crystal Russett</v>
      </c>
      <c r="T213" t="str">
        <f t="shared" ca="1" si="26"/>
        <v>Clark Strothmann</v>
      </c>
      <c r="U213" s="10">
        <f t="shared" ca="1" si="30"/>
        <v>436900</v>
      </c>
      <c r="W213" s="10">
        <f t="shared" ca="1" si="31"/>
        <v>0</v>
      </c>
      <c r="X213" s="10">
        <f t="shared" ca="1" si="32"/>
        <v>44700</v>
      </c>
      <c r="Y213" s="10">
        <f t="shared" ca="1" si="33"/>
        <v>44700</v>
      </c>
    </row>
    <row r="214" spans="1:25" x14ac:dyDescent="0.25">
      <c r="A214" s="10">
        <f ca="1">IFERROR(RANK(Y214,$Y$5:$Y$1006,0)+COUNTIF(Y$4:$Y213,Y214),"")</f>
        <v>350</v>
      </c>
      <c r="B214">
        <f ca="1">IFERROR(RANK(C214,$C$5:$C$5001, 1) + COUNTIF(C$4:$C213, C214), "")</f>
        <v>350</v>
      </c>
      <c r="C214">
        <f t="shared" ca="1" si="27"/>
        <v>3</v>
      </c>
      <c r="D214" s="1" t="s">
        <v>6955</v>
      </c>
      <c r="E214" t="s">
        <v>1528</v>
      </c>
      <c r="F214" t="s">
        <v>1529</v>
      </c>
      <c r="G214" t="s">
        <v>1530</v>
      </c>
      <c r="H214" t="s">
        <v>292</v>
      </c>
      <c r="I214" t="s">
        <v>12</v>
      </c>
      <c r="J214">
        <v>95138</v>
      </c>
      <c r="K214" t="s">
        <v>1531</v>
      </c>
      <c r="L214" t="s">
        <v>1532</v>
      </c>
      <c r="M214" t="s">
        <v>1533</v>
      </c>
      <c r="N214" t="s">
        <v>1534</v>
      </c>
      <c r="O214" s="13">
        <v>264700</v>
      </c>
      <c r="P214" s="10">
        <v>210</v>
      </c>
      <c r="Q214" s="10">
        <f t="shared" ca="1" si="28"/>
        <v>239</v>
      </c>
      <c r="R214" t="str">
        <f t="shared" ca="1" si="29"/>
        <v>Damian Adell</v>
      </c>
      <c r="T214" t="str">
        <f t="shared" ca="1" si="26"/>
        <v>Claude Muthana</v>
      </c>
      <c r="U214" s="10">
        <f t="shared" ca="1" si="30"/>
        <v>483900</v>
      </c>
      <c r="W214" s="10">
        <f t="shared" ca="1" si="31"/>
        <v>0</v>
      </c>
      <c r="X214" s="10">
        <f t="shared" ca="1" si="32"/>
        <v>44600</v>
      </c>
      <c r="Y214" s="10">
        <f t="shared" ca="1" si="33"/>
        <v>44600</v>
      </c>
    </row>
    <row r="215" spans="1:25" x14ac:dyDescent="0.25">
      <c r="A215" s="10">
        <f ca="1">IFERROR(RANK(Y215,$Y$5:$Y$1006,0)+COUNTIF(Y$4:$Y214,Y215),"")</f>
        <v>351</v>
      </c>
      <c r="B215">
        <f ca="1">IFERROR(RANK(C215,$C$5:$C$5001, 1) + COUNTIF(C$4:$C214, C215), "")</f>
        <v>351</v>
      </c>
      <c r="C215">
        <f t="shared" ca="1" si="27"/>
        <v>3</v>
      </c>
      <c r="D215" s="1" t="s">
        <v>6956</v>
      </c>
      <c r="E215" t="s">
        <v>1535</v>
      </c>
      <c r="F215" t="s">
        <v>1536</v>
      </c>
      <c r="G215" t="s">
        <v>1537</v>
      </c>
      <c r="H215" t="s">
        <v>1538</v>
      </c>
      <c r="I215" t="s">
        <v>342</v>
      </c>
      <c r="J215">
        <v>96720</v>
      </c>
      <c r="K215" t="s">
        <v>1539</v>
      </c>
      <c r="L215" t="s">
        <v>1540</v>
      </c>
      <c r="M215" t="s">
        <v>1541</v>
      </c>
      <c r="N215" t="s">
        <v>1542</v>
      </c>
      <c r="O215" s="13">
        <v>528700</v>
      </c>
      <c r="P215" s="10">
        <v>211</v>
      </c>
      <c r="Q215" s="10">
        <f t="shared" ca="1" si="28"/>
        <v>95</v>
      </c>
      <c r="R215" t="str">
        <f t="shared" ca="1" si="29"/>
        <v>Aurora Wunsch</v>
      </c>
      <c r="T215" t="str">
        <f t="shared" ca="1" si="26"/>
        <v>Clay Cote</v>
      </c>
      <c r="U215" s="10">
        <f t="shared" ca="1" si="30"/>
        <v>134300</v>
      </c>
      <c r="W215" s="10">
        <f t="shared" ca="1" si="31"/>
        <v>0</v>
      </c>
      <c r="X215" s="10">
        <f t="shared" ca="1" si="32"/>
        <v>44500</v>
      </c>
      <c r="Y215" s="10">
        <f t="shared" ca="1" si="33"/>
        <v>44500</v>
      </c>
    </row>
    <row r="216" spans="1:25" x14ac:dyDescent="0.25">
      <c r="A216" s="10">
        <f ca="1">IFERROR(RANK(Y216,$Y$5:$Y$1006,0)+COUNTIF(Y$4:$Y215,Y216),"")</f>
        <v>748</v>
      </c>
      <c r="B216">
        <f ca="1">IFERROR(RANK(C216,$C$5:$C$5001, 1) + COUNTIF(C$4:$C215, C216), "")</f>
        <v>748</v>
      </c>
      <c r="C216">
        <f t="shared" ca="1" si="27"/>
        <v>12</v>
      </c>
      <c r="D216" s="1" t="s">
        <v>6957</v>
      </c>
      <c r="E216" t="s">
        <v>1543</v>
      </c>
      <c r="F216" t="s">
        <v>1544</v>
      </c>
      <c r="G216" t="s">
        <v>1545</v>
      </c>
      <c r="H216" t="s">
        <v>935</v>
      </c>
      <c r="I216" t="s">
        <v>170</v>
      </c>
      <c r="J216">
        <v>7410</v>
      </c>
      <c r="K216" t="s">
        <v>1546</v>
      </c>
      <c r="L216" t="s">
        <v>1547</v>
      </c>
      <c r="M216" t="s">
        <v>1548</v>
      </c>
      <c r="N216" t="s">
        <v>1549</v>
      </c>
      <c r="O216" s="13">
        <v>104300</v>
      </c>
      <c r="P216" s="10">
        <v>212</v>
      </c>
      <c r="Q216" s="10">
        <f t="shared" ca="1" si="28"/>
        <v>612</v>
      </c>
      <c r="R216" t="str">
        <f t="shared" ca="1" si="29"/>
        <v>Lilly Paciolla</v>
      </c>
      <c r="T216" t="str">
        <f t="shared" ca="1" si="26"/>
        <v>Cliff Gottwald</v>
      </c>
      <c r="U216" s="10">
        <f t="shared" ca="1" si="30"/>
        <v>391000</v>
      </c>
      <c r="W216" s="10">
        <f t="shared" ca="1" si="31"/>
        <v>0</v>
      </c>
      <c r="X216" s="10">
        <f t="shared" ca="1" si="32"/>
        <v>4800</v>
      </c>
      <c r="Y216" s="10">
        <f t="shared" ca="1" si="33"/>
        <v>4800</v>
      </c>
    </row>
    <row r="217" spans="1:25" x14ac:dyDescent="0.25">
      <c r="A217" s="10">
        <f ca="1">IFERROR(RANK(Y217,$Y$5:$Y$1006,0)+COUNTIF(Y$4:$Y216,Y217),"")</f>
        <v>723</v>
      </c>
      <c r="B217">
        <f ca="1">IFERROR(RANK(C217,$C$5:$C$5001, 1) + COUNTIF(C$4:$C216, C217), "")</f>
        <v>723</v>
      </c>
      <c r="C217">
        <f t="shared" ca="1" si="27"/>
        <v>11</v>
      </c>
      <c r="D217" s="1" t="s">
        <v>6958</v>
      </c>
      <c r="E217" t="s">
        <v>1550</v>
      </c>
      <c r="F217" t="s">
        <v>1551</v>
      </c>
      <c r="G217" t="s">
        <v>1552</v>
      </c>
      <c r="H217" t="s">
        <v>536</v>
      </c>
      <c r="I217" t="s">
        <v>458</v>
      </c>
      <c r="J217">
        <v>60605</v>
      </c>
      <c r="K217" t="s">
        <v>1553</v>
      </c>
      <c r="L217" t="s">
        <v>1554</v>
      </c>
      <c r="M217" t="s">
        <v>1555</v>
      </c>
      <c r="N217" t="s">
        <v>1556</v>
      </c>
      <c r="O217" s="13">
        <v>244900</v>
      </c>
      <c r="P217" s="10">
        <v>213</v>
      </c>
      <c r="Q217" s="10">
        <f t="shared" ca="1" si="28"/>
        <v>807</v>
      </c>
      <c r="R217" t="str">
        <f t="shared" ca="1" si="29"/>
        <v>Ray Pinchbeck</v>
      </c>
      <c r="T217" t="str">
        <f t="shared" ref="T217:T280" ca="1" si="34">VLOOKUP(P217,$Q:$R,2,FALSE)</f>
        <v>Clifford Nakao</v>
      </c>
      <c r="U217" s="10">
        <f t="shared" ca="1" si="30"/>
        <v>908500</v>
      </c>
      <c r="W217" s="10">
        <f t="shared" ca="1" si="31"/>
        <v>0</v>
      </c>
      <c r="X217" s="10">
        <f t="shared" ca="1" si="32"/>
        <v>7300</v>
      </c>
      <c r="Y217" s="10">
        <f t="shared" ca="1" si="33"/>
        <v>7300</v>
      </c>
    </row>
    <row r="218" spans="1:25" x14ac:dyDescent="0.25">
      <c r="A218" s="10">
        <f ca="1">IFERROR(RANK(Y218,$Y$5:$Y$1006,0)+COUNTIF(Y$4:$Y217,Y218),"")</f>
        <v>779</v>
      </c>
      <c r="B218">
        <f ca="1">IFERROR(RANK(C218,$C$5:$C$5001, 1) + COUNTIF(C$4:$C217, C218), "")</f>
        <v>779</v>
      </c>
      <c r="C218">
        <f t="shared" ca="1" si="27"/>
        <v>14</v>
      </c>
      <c r="D218" s="1" t="s">
        <v>6959</v>
      </c>
      <c r="E218" t="s">
        <v>1557</v>
      </c>
      <c r="F218" t="s">
        <v>1558</v>
      </c>
      <c r="G218" t="s">
        <v>716</v>
      </c>
      <c r="H218" t="s">
        <v>212</v>
      </c>
      <c r="I218" t="s">
        <v>12</v>
      </c>
      <c r="J218">
        <v>92704</v>
      </c>
      <c r="K218" t="s">
        <v>1559</v>
      </c>
      <c r="L218" t="s">
        <v>1560</v>
      </c>
      <c r="M218" t="s">
        <v>1561</v>
      </c>
      <c r="N218" t="s">
        <v>1562</v>
      </c>
      <c r="O218" s="13">
        <v>21600</v>
      </c>
      <c r="P218" s="10">
        <v>214</v>
      </c>
      <c r="Q218" s="10">
        <f t="shared" ca="1" si="28"/>
        <v>462</v>
      </c>
      <c r="R218" t="str">
        <f t="shared" ca="1" si="29"/>
        <v>Ivy Fietsam</v>
      </c>
      <c r="T218" t="str">
        <f t="shared" ca="1" si="34"/>
        <v>Clifford Servan</v>
      </c>
      <c r="U218" s="10">
        <f t="shared" ca="1" si="30"/>
        <v>39400</v>
      </c>
      <c r="W218" s="10">
        <f t="shared" ca="1" si="31"/>
        <v>0</v>
      </c>
      <c r="X218" s="10">
        <f t="shared" ca="1" si="32"/>
        <v>1700</v>
      </c>
      <c r="Y218" s="10">
        <f t="shared" ca="1" si="33"/>
        <v>1700</v>
      </c>
    </row>
    <row r="219" spans="1:25" x14ac:dyDescent="0.25">
      <c r="A219" s="10" t="str">
        <f ca="1">IFERROR(RANK(Y219,$Y$5:$Y$1006,0)+COUNTIF(Y$4:$Y218,Y219),"")</f>
        <v/>
      </c>
      <c r="B219" t="str">
        <f ca="1">IFERROR(RANK(C219,$C$5:$C$5001, 1) + COUNTIF(C$4:$C218, C219), "")</f>
        <v/>
      </c>
      <c r="C219" t="str">
        <f t="shared" ca="1" si="27"/>
        <v/>
      </c>
      <c r="D219" s="1" t="s">
        <v>6960</v>
      </c>
      <c r="E219" t="s">
        <v>1563</v>
      </c>
      <c r="F219" t="s">
        <v>1457</v>
      </c>
      <c r="G219" t="s">
        <v>1458</v>
      </c>
      <c r="H219" t="s">
        <v>1459</v>
      </c>
      <c r="I219" t="s">
        <v>422</v>
      </c>
      <c r="J219">
        <v>53715</v>
      </c>
      <c r="K219" t="s">
        <v>1564</v>
      </c>
      <c r="L219" t="s">
        <v>1565</v>
      </c>
      <c r="M219" t="s">
        <v>1566</v>
      </c>
      <c r="N219" t="s">
        <v>1567</v>
      </c>
      <c r="O219" s="13">
        <v>485300</v>
      </c>
      <c r="P219" s="10">
        <v>215</v>
      </c>
      <c r="Q219" s="10">
        <f t="shared" ca="1" si="28"/>
        <v>141</v>
      </c>
      <c r="R219" t="str">
        <f t="shared" ca="1" si="29"/>
        <v>Brock Hom</v>
      </c>
      <c r="T219" t="str">
        <f t="shared" ca="1" si="34"/>
        <v>Clinton Bergh</v>
      </c>
      <c r="U219" s="10">
        <f t="shared" ca="1" si="30"/>
        <v>521300</v>
      </c>
      <c r="W219" s="10">
        <f t="shared" ca="1" si="31"/>
        <v>0</v>
      </c>
      <c r="X219" s="10" t="str">
        <f t="shared" ca="1" si="32"/>
        <v/>
      </c>
      <c r="Y219" s="10" t="str">
        <f t="shared" ca="1" si="33"/>
        <v/>
      </c>
    </row>
    <row r="220" spans="1:25" x14ac:dyDescent="0.25">
      <c r="A220" s="10">
        <f ca="1">IFERROR(RANK(Y220,$Y$5:$Y$1006,0)+COUNTIF(Y$4:$Y219,Y220),"")</f>
        <v>532</v>
      </c>
      <c r="B220">
        <f ca="1">IFERROR(RANK(C220,$C$5:$C$5001, 1) + COUNTIF(C$4:$C219, C220), "")</f>
        <v>532</v>
      </c>
      <c r="C220">
        <f t="shared" ca="1" si="27"/>
        <v>6</v>
      </c>
      <c r="D220" s="1" t="s">
        <v>6961</v>
      </c>
      <c r="E220" t="s">
        <v>1568</v>
      </c>
      <c r="F220" t="s">
        <v>1569</v>
      </c>
      <c r="G220" t="s">
        <v>1450</v>
      </c>
      <c r="H220" t="s">
        <v>1451</v>
      </c>
      <c r="I220" t="s">
        <v>90</v>
      </c>
      <c r="J220">
        <v>78217</v>
      </c>
      <c r="K220" t="s">
        <v>1570</v>
      </c>
      <c r="L220" t="s">
        <v>1571</v>
      </c>
      <c r="M220" t="s">
        <v>1572</v>
      </c>
      <c r="N220" t="s">
        <v>1573</v>
      </c>
      <c r="O220" s="13">
        <v>20000</v>
      </c>
      <c r="P220" s="10">
        <v>216</v>
      </c>
      <c r="Q220" s="10">
        <f t="shared" ca="1" si="28"/>
        <v>16</v>
      </c>
      <c r="R220" t="str">
        <f t="shared" ca="1" si="29"/>
        <v>Alan Ulmen</v>
      </c>
      <c r="T220" t="str">
        <f t="shared" ca="1" si="34"/>
        <v>Coleman Bequette</v>
      </c>
      <c r="U220" s="10">
        <f t="shared" ca="1" si="30"/>
        <v>489100</v>
      </c>
      <c r="W220" s="10">
        <f t="shared" ca="1" si="31"/>
        <v>0</v>
      </c>
      <c r="X220" s="10">
        <f t="shared" ca="1" si="32"/>
        <v>26400</v>
      </c>
      <c r="Y220" s="10">
        <f t="shared" ca="1" si="33"/>
        <v>26400</v>
      </c>
    </row>
    <row r="221" spans="1:25" x14ac:dyDescent="0.25">
      <c r="A221" s="10">
        <f ca="1">IFERROR(RANK(Y221,$Y$5:$Y$1006,0)+COUNTIF(Y$4:$Y220,Y221),"")</f>
        <v>533</v>
      </c>
      <c r="B221">
        <f ca="1">IFERROR(RANK(C221,$C$5:$C$5001, 1) + COUNTIF(C$4:$C220, C221), "")</f>
        <v>533</v>
      </c>
      <c r="C221">
        <f t="shared" ca="1" si="27"/>
        <v>6</v>
      </c>
      <c r="D221" s="1" t="s">
        <v>6962</v>
      </c>
      <c r="E221" t="s">
        <v>1574</v>
      </c>
      <c r="F221" t="s">
        <v>1575</v>
      </c>
      <c r="G221" t="s">
        <v>1552</v>
      </c>
      <c r="H221" t="s">
        <v>536</v>
      </c>
      <c r="I221" t="s">
        <v>458</v>
      </c>
      <c r="J221">
        <v>60607</v>
      </c>
      <c r="K221" t="s">
        <v>1576</v>
      </c>
      <c r="L221" t="s">
        <v>1577</v>
      </c>
      <c r="M221" t="s">
        <v>1578</v>
      </c>
      <c r="N221" t="s">
        <v>1579</v>
      </c>
      <c r="O221" s="13">
        <v>233200</v>
      </c>
      <c r="P221" s="10">
        <v>217</v>
      </c>
      <c r="Q221" s="10">
        <f t="shared" ca="1" si="28"/>
        <v>650</v>
      </c>
      <c r="R221" t="str">
        <f t="shared" ca="1" si="29"/>
        <v>Mae Facundo</v>
      </c>
      <c r="T221" t="str">
        <f t="shared" ca="1" si="34"/>
        <v>Coleman Larock</v>
      </c>
      <c r="U221" s="10">
        <f t="shared" ca="1" si="30"/>
        <v>365400</v>
      </c>
      <c r="W221" s="10">
        <f t="shared" ca="1" si="31"/>
        <v>0</v>
      </c>
      <c r="X221" s="10">
        <f t="shared" ca="1" si="32"/>
        <v>26300</v>
      </c>
      <c r="Y221" s="10">
        <f t="shared" ca="1" si="33"/>
        <v>26300</v>
      </c>
    </row>
    <row r="222" spans="1:25" x14ac:dyDescent="0.25">
      <c r="A222" s="10" t="str">
        <f ca="1">IFERROR(RANK(Y222,$Y$5:$Y$1006,0)+COUNTIF(Y$4:$Y221,Y222),"")</f>
        <v/>
      </c>
      <c r="B222" t="str">
        <f ca="1">IFERROR(RANK(C222,$C$5:$C$5001, 1) + COUNTIF(C$4:$C221, C222), "")</f>
        <v/>
      </c>
      <c r="C222" t="str">
        <f t="shared" ca="1" si="27"/>
        <v/>
      </c>
      <c r="D222" s="1" t="s">
        <v>6963</v>
      </c>
      <c r="E222" t="s">
        <v>1580</v>
      </c>
      <c r="F222" t="s">
        <v>1581</v>
      </c>
      <c r="G222" t="s">
        <v>1582</v>
      </c>
      <c r="H222" t="s">
        <v>826</v>
      </c>
      <c r="I222" t="s">
        <v>187</v>
      </c>
      <c r="J222">
        <v>97502</v>
      </c>
      <c r="K222" t="s">
        <v>1583</v>
      </c>
      <c r="L222" t="s">
        <v>1584</v>
      </c>
      <c r="M222" t="s">
        <v>1585</v>
      </c>
      <c r="N222" t="s">
        <v>1586</v>
      </c>
      <c r="O222" s="13">
        <v>188900</v>
      </c>
      <c r="P222" s="10">
        <v>218</v>
      </c>
      <c r="Q222" s="10">
        <f t="shared" ca="1" si="28"/>
        <v>560</v>
      </c>
      <c r="R222" t="str">
        <f t="shared" ca="1" si="29"/>
        <v>Kyle Savers</v>
      </c>
      <c r="T222" t="str">
        <f t="shared" ca="1" si="34"/>
        <v>Collin Temp</v>
      </c>
      <c r="U222" s="10">
        <f t="shared" ca="1" si="30"/>
        <v>825900</v>
      </c>
      <c r="W222" s="10">
        <f t="shared" ca="1" si="31"/>
        <v>0</v>
      </c>
      <c r="X222" s="10" t="str">
        <f t="shared" ca="1" si="32"/>
        <v/>
      </c>
      <c r="Y222" s="10" t="str">
        <f t="shared" ca="1" si="33"/>
        <v/>
      </c>
    </row>
    <row r="223" spans="1:25" x14ac:dyDescent="0.25">
      <c r="A223" s="10">
        <f ca="1">IFERROR(RANK(Y223,$Y$5:$Y$1006,0)+COUNTIF(Y$4:$Y222,Y223),"")</f>
        <v>780</v>
      </c>
      <c r="B223">
        <f ca="1">IFERROR(RANK(C223,$C$5:$C$5001, 1) + COUNTIF(C$4:$C222, C223), "")</f>
        <v>780</v>
      </c>
      <c r="C223">
        <f t="shared" ca="1" si="27"/>
        <v>14</v>
      </c>
      <c r="D223" s="1" t="s">
        <v>6964</v>
      </c>
      <c r="E223" t="s">
        <v>1587</v>
      </c>
      <c r="F223" t="s">
        <v>1588</v>
      </c>
      <c r="G223" t="s">
        <v>759</v>
      </c>
      <c r="H223" t="s">
        <v>1131</v>
      </c>
      <c r="I223" t="s">
        <v>170</v>
      </c>
      <c r="J223">
        <v>7004</v>
      </c>
      <c r="K223" t="s">
        <v>1589</v>
      </c>
      <c r="L223" t="s">
        <v>1590</v>
      </c>
      <c r="M223" t="s">
        <v>1591</v>
      </c>
      <c r="N223" t="s">
        <v>1592</v>
      </c>
      <c r="O223" s="13">
        <v>134300</v>
      </c>
      <c r="P223" s="10">
        <v>219</v>
      </c>
      <c r="Q223" s="10">
        <f t="shared" ca="1" si="28"/>
        <v>211</v>
      </c>
      <c r="R223" t="str">
        <f t="shared" ca="1" si="29"/>
        <v>Clay Cote</v>
      </c>
      <c r="T223" t="str">
        <f t="shared" ca="1" si="34"/>
        <v>Colton Courseault</v>
      </c>
      <c r="U223" s="10">
        <f t="shared" ca="1" si="30"/>
        <v>27000</v>
      </c>
      <c r="W223" s="10">
        <f t="shared" ca="1" si="31"/>
        <v>0</v>
      </c>
      <c r="X223" s="10">
        <f t="shared" ca="1" si="32"/>
        <v>1600</v>
      </c>
      <c r="Y223" s="10">
        <f t="shared" ca="1" si="33"/>
        <v>1600</v>
      </c>
    </row>
    <row r="224" spans="1:25" x14ac:dyDescent="0.25">
      <c r="A224" s="10" t="str">
        <f ca="1">IFERROR(RANK(Y224,$Y$5:$Y$1006,0)+COUNTIF(Y$4:$Y223,Y224),"")</f>
        <v/>
      </c>
      <c r="B224" t="str">
        <f ca="1">IFERROR(RANK(C224,$C$5:$C$5001, 1) + COUNTIF(C$4:$C223, C224), "")</f>
        <v/>
      </c>
      <c r="C224" t="str">
        <f t="shared" ca="1" si="27"/>
        <v/>
      </c>
      <c r="D224" s="1" t="s">
        <v>6965</v>
      </c>
      <c r="E224" t="s">
        <v>1593</v>
      </c>
      <c r="F224" t="s">
        <v>1594</v>
      </c>
      <c r="G224" t="s">
        <v>1595</v>
      </c>
      <c r="H224" t="s">
        <v>126</v>
      </c>
      <c r="I224" t="s">
        <v>90</v>
      </c>
      <c r="J224">
        <v>75061</v>
      </c>
      <c r="K224" t="s">
        <v>1596</v>
      </c>
      <c r="L224" t="s">
        <v>1597</v>
      </c>
      <c r="M224" t="s">
        <v>1598</v>
      </c>
      <c r="N224" t="s">
        <v>1599</v>
      </c>
      <c r="O224" s="13">
        <v>189500</v>
      </c>
      <c r="P224" s="10">
        <v>220</v>
      </c>
      <c r="Q224" s="10">
        <f t="shared" ca="1" si="28"/>
        <v>809</v>
      </c>
      <c r="R224" t="str">
        <f t="shared" ca="1" si="29"/>
        <v>Raymond Kleeman</v>
      </c>
      <c r="T224" t="str">
        <f t="shared" ca="1" si="34"/>
        <v>Colton Crofton</v>
      </c>
      <c r="U224" s="10">
        <f t="shared" ca="1" si="30"/>
        <v>395300</v>
      </c>
      <c r="W224" s="10">
        <f t="shared" ca="1" si="31"/>
        <v>0</v>
      </c>
      <c r="X224" s="10" t="str">
        <f t="shared" ca="1" si="32"/>
        <v/>
      </c>
      <c r="Y224" s="10" t="str">
        <f t="shared" ca="1" si="33"/>
        <v/>
      </c>
    </row>
    <row r="225" spans="1:25" x14ac:dyDescent="0.25">
      <c r="A225" s="10">
        <f ca="1">IFERROR(RANK(Y225,$Y$5:$Y$1006,0)+COUNTIF(Y$4:$Y224,Y225),"")</f>
        <v>762</v>
      </c>
      <c r="B225">
        <f ca="1">IFERROR(RANK(C225,$C$5:$C$5001, 1) + COUNTIF(C$4:$C224, C225), "")</f>
        <v>762</v>
      </c>
      <c r="C225">
        <f t="shared" ca="1" si="27"/>
        <v>13</v>
      </c>
      <c r="D225" s="1" t="s">
        <v>6966</v>
      </c>
      <c r="E225" t="s">
        <v>1600</v>
      </c>
      <c r="F225" t="s">
        <v>1601</v>
      </c>
      <c r="G225" t="s">
        <v>380</v>
      </c>
      <c r="H225" t="s">
        <v>380</v>
      </c>
      <c r="I225" t="s">
        <v>252</v>
      </c>
      <c r="J225">
        <v>19151</v>
      </c>
      <c r="K225" t="s">
        <v>1602</v>
      </c>
      <c r="L225" t="s">
        <v>1603</v>
      </c>
      <c r="M225" t="s">
        <v>1604</v>
      </c>
      <c r="N225" t="s">
        <v>1605</v>
      </c>
      <c r="O225" s="13">
        <v>78800</v>
      </c>
      <c r="P225" s="10">
        <v>221</v>
      </c>
      <c r="Q225" s="10">
        <f t="shared" ca="1" si="28"/>
        <v>803</v>
      </c>
      <c r="R225" t="str">
        <f t="shared" ca="1" si="29"/>
        <v>Ralph Gerland</v>
      </c>
      <c r="T225" t="str">
        <f t="shared" ca="1" si="34"/>
        <v>Concepcion Mainor</v>
      </c>
      <c r="U225" s="10">
        <f t="shared" ca="1" si="30"/>
        <v>634900</v>
      </c>
      <c r="W225" s="10">
        <f t="shared" ca="1" si="31"/>
        <v>0</v>
      </c>
      <c r="X225" s="10">
        <f t="shared" ca="1" si="32"/>
        <v>3400</v>
      </c>
      <c r="Y225" s="10">
        <f t="shared" ca="1" si="33"/>
        <v>3400</v>
      </c>
    </row>
    <row r="226" spans="1:25" x14ac:dyDescent="0.25">
      <c r="A226" s="10">
        <f ca="1">IFERROR(RANK(Y226,$Y$5:$Y$1006,0)+COUNTIF(Y$4:$Y225,Y226),"")</f>
        <v>781</v>
      </c>
      <c r="B226">
        <f ca="1">IFERROR(RANK(C226,$C$5:$C$5001, 1) + COUNTIF(C$4:$C225, C226), "")</f>
        <v>781</v>
      </c>
      <c r="C226">
        <f t="shared" ca="1" si="27"/>
        <v>14</v>
      </c>
      <c r="D226" s="1" t="s">
        <v>6967</v>
      </c>
      <c r="E226" t="s">
        <v>1606</v>
      </c>
      <c r="F226" t="s">
        <v>1607</v>
      </c>
      <c r="G226" t="s">
        <v>1608</v>
      </c>
      <c r="H226" t="s">
        <v>11</v>
      </c>
      <c r="I226" t="s">
        <v>12</v>
      </c>
      <c r="J226">
        <v>91942</v>
      </c>
      <c r="K226" t="s">
        <v>1609</v>
      </c>
      <c r="L226" t="s">
        <v>1610</v>
      </c>
      <c r="M226" t="s">
        <v>1611</v>
      </c>
      <c r="N226" t="s">
        <v>1612</v>
      </c>
      <c r="O226" s="13">
        <v>518700</v>
      </c>
      <c r="P226" s="10">
        <v>222</v>
      </c>
      <c r="Q226" s="10">
        <f t="shared" ca="1" si="28"/>
        <v>559</v>
      </c>
      <c r="R226" t="str">
        <f t="shared" ca="1" si="29"/>
        <v>Kurt Cloonan</v>
      </c>
      <c r="T226" t="str">
        <f t="shared" ca="1" si="34"/>
        <v>Connie Greenhalgh</v>
      </c>
      <c r="U226" s="10">
        <f t="shared" ca="1" si="30"/>
        <v>769400</v>
      </c>
      <c r="W226" s="10">
        <f t="shared" ca="1" si="31"/>
        <v>0</v>
      </c>
      <c r="X226" s="10">
        <f t="shared" ca="1" si="32"/>
        <v>1500</v>
      </c>
      <c r="Y226" s="10">
        <f t="shared" ca="1" si="33"/>
        <v>1500</v>
      </c>
    </row>
    <row r="227" spans="1:25" x14ac:dyDescent="0.25">
      <c r="A227" s="10">
        <f ca="1">IFERROR(RANK(Y227,$Y$5:$Y$1006,0)+COUNTIF(Y$4:$Y226,Y227),"")</f>
        <v>458</v>
      </c>
      <c r="B227">
        <f ca="1">IFERROR(RANK(C227,$C$5:$C$5001, 1) + COUNTIF(C$4:$C226, C227), "")</f>
        <v>458</v>
      </c>
      <c r="C227">
        <f t="shared" ca="1" si="27"/>
        <v>5</v>
      </c>
      <c r="D227" s="1" t="s">
        <v>6968</v>
      </c>
      <c r="E227" t="s">
        <v>1613</v>
      </c>
      <c r="F227" t="s">
        <v>1614</v>
      </c>
      <c r="G227" t="s">
        <v>1615</v>
      </c>
      <c r="H227" t="s">
        <v>1616</v>
      </c>
      <c r="I227" t="s">
        <v>170</v>
      </c>
      <c r="J227">
        <v>7062</v>
      </c>
      <c r="K227" t="s">
        <v>1617</v>
      </c>
      <c r="L227" t="s">
        <v>1618</v>
      </c>
      <c r="M227" t="s">
        <v>1619</v>
      </c>
      <c r="N227" t="s">
        <v>1620</v>
      </c>
      <c r="O227" s="13">
        <v>808100</v>
      </c>
      <c r="P227" s="10">
        <v>223</v>
      </c>
      <c r="Q227" s="10">
        <f t="shared" ca="1" si="28"/>
        <v>316</v>
      </c>
      <c r="R227" t="str">
        <f t="shared" ca="1" si="29"/>
        <v>Eloise Nill</v>
      </c>
      <c r="T227" t="str">
        <f t="shared" ca="1" si="34"/>
        <v>Conrad Gornick</v>
      </c>
      <c r="U227" s="10">
        <f t="shared" ca="1" si="30"/>
        <v>700700</v>
      </c>
      <c r="W227" s="10">
        <f t="shared" ca="1" si="31"/>
        <v>0</v>
      </c>
      <c r="X227" s="10">
        <f t="shared" ca="1" si="32"/>
        <v>33800</v>
      </c>
      <c r="Y227" s="10">
        <f t="shared" ca="1" si="33"/>
        <v>33800</v>
      </c>
    </row>
    <row r="228" spans="1:25" x14ac:dyDescent="0.25">
      <c r="A228" s="10">
        <f ca="1">IFERROR(RANK(Y228,$Y$5:$Y$1006,0)+COUNTIF(Y$4:$Y227,Y228),"")</f>
        <v>459</v>
      </c>
      <c r="B228">
        <f ca="1">IFERROR(RANK(C228,$C$5:$C$5001, 1) + COUNTIF(C$4:$C227, C228), "")</f>
        <v>459</v>
      </c>
      <c r="C228">
        <f t="shared" ca="1" si="27"/>
        <v>5</v>
      </c>
      <c r="D228" s="1" t="s">
        <v>6969</v>
      </c>
      <c r="E228" t="s">
        <v>1621</v>
      </c>
      <c r="F228" t="s">
        <v>1622</v>
      </c>
      <c r="G228" t="s">
        <v>1623</v>
      </c>
      <c r="H228" t="s">
        <v>1131</v>
      </c>
      <c r="I228" t="s">
        <v>170</v>
      </c>
      <c r="J228">
        <v>7052</v>
      </c>
      <c r="K228" t="s">
        <v>1624</v>
      </c>
      <c r="L228" t="s">
        <v>1625</v>
      </c>
      <c r="M228" t="s">
        <v>1626</v>
      </c>
      <c r="N228" t="s">
        <v>1627</v>
      </c>
      <c r="O228" s="13">
        <v>559800</v>
      </c>
      <c r="P228" s="10">
        <v>224</v>
      </c>
      <c r="Q228" s="10">
        <f t="shared" ca="1" si="28"/>
        <v>866</v>
      </c>
      <c r="R228" t="str">
        <f t="shared" ca="1" si="29"/>
        <v>Santiago Rector</v>
      </c>
      <c r="T228" t="str">
        <f t="shared" ca="1" si="34"/>
        <v>Conrad Rosu</v>
      </c>
      <c r="U228" s="10">
        <f t="shared" ca="1" si="30"/>
        <v>146500</v>
      </c>
      <c r="W228" s="10">
        <f t="shared" ca="1" si="31"/>
        <v>0</v>
      </c>
      <c r="X228" s="10">
        <f t="shared" ca="1" si="32"/>
        <v>33700</v>
      </c>
      <c r="Y228" s="10">
        <f t="shared" ca="1" si="33"/>
        <v>33700</v>
      </c>
    </row>
    <row r="229" spans="1:25" x14ac:dyDescent="0.25">
      <c r="A229" s="10" t="str">
        <f ca="1">IFERROR(RANK(Y229,$Y$5:$Y$1006,0)+COUNTIF(Y$4:$Y228,Y229),"")</f>
        <v/>
      </c>
      <c r="B229" t="str">
        <f ca="1">IFERROR(RANK(C229,$C$5:$C$5001, 1) + COUNTIF(C$4:$C228, C229), "")</f>
        <v/>
      </c>
      <c r="C229" t="str">
        <f t="shared" ca="1" si="27"/>
        <v/>
      </c>
      <c r="D229" s="1" t="s">
        <v>6970</v>
      </c>
      <c r="E229" t="s">
        <v>1628</v>
      </c>
      <c r="F229" t="s">
        <v>1629</v>
      </c>
      <c r="G229" t="s">
        <v>227</v>
      </c>
      <c r="H229" t="s">
        <v>228</v>
      </c>
      <c r="I229" t="s">
        <v>229</v>
      </c>
      <c r="J229">
        <v>11221</v>
      </c>
      <c r="K229" t="s">
        <v>1630</v>
      </c>
      <c r="L229" t="s">
        <v>1631</v>
      </c>
      <c r="M229" t="s">
        <v>1632</v>
      </c>
      <c r="N229" t="s">
        <v>1633</v>
      </c>
      <c r="O229" s="13">
        <v>227600</v>
      </c>
      <c r="P229" s="10">
        <v>225</v>
      </c>
      <c r="Q229" s="10">
        <f t="shared" ca="1" si="28"/>
        <v>776</v>
      </c>
      <c r="R229" t="str">
        <f t="shared" ca="1" si="29"/>
        <v>Patricia Bunner</v>
      </c>
      <c r="T229" t="str">
        <f t="shared" ca="1" si="34"/>
        <v>Corine Dettinger</v>
      </c>
      <c r="U229" s="10">
        <f t="shared" ca="1" si="30"/>
        <v>377300</v>
      </c>
      <c r="W229" s="10">
        <f t="shared" ca="1" si="31"/>
        <v>0</v>
      </c>
      <c r="X229" s="10" t="str">
        <f t="shared" ca="1" si="32"/>
        <v/>
      </c>
      <c r="Y229" s="10" t="str">
        <f t="shared" ca="1" si="33"/>
        <v/>
      </c>
    </row>
    <row r="230" spans="1:25" x14ac:dyDescent="0.25">
      <c r="A230" s="10">
        <f ca="1">IFERROR(RANK(Y230,$Y$5:$Y$1006,0)+COUNTIF(Y$4:$Y229,Y230),"")</f>
        <v>660</v>
      </c>
      <c r="B230">
        <f ca="1">IFERROR(RANK(C230,$C$5:$C$5001, 1) + COUNTIF(C$4:$C229, C230), "")</f>
        <v>660</v>
      </c>
      <c r="C230">
        <f t="shared" ca="1" si="27"/>
        <v>9</v>
      </c>
      <c r="D230" s="1" t="s">
        <v>6971</v>
      </c>
      <c r="E230" t="s">
        <v>1634</v>
      </c>
      <c r="F230" t="s">
        <v>1635</v>
      </c>
      <c r="G230" t="s">
        <v>527</v>
      </c>
      <c r="H230" t="s">
        <v>528</v>
      </c>
      <c r="I230" t="s">
        <v>90</v>
      </c>
      <c r="J230">
        <v>77040</v>
      </c>
      <c r="K230" t="s">
        <v>1636</v>
      </c>
      <c r="L230" t="s">
        <v>1637</v>
      </c>
      <c r="M230" t="s">
        <v>1638</v>
      </c>
      <c r="N230" t="s">
        <v>1639</v>
      </c>
      <c r="O230" s="13">
        <v>686700</v>
      </c>
      <c r="P230" s="10">
        <v>226</v>
      </c>
      <c r="Q230" s="10">
        <f t="shared" ca="1" si="28"/>
        <v>142</v>
      </c>
      <c r="R230" t="str">
        <f t="shared" ca="1" si="29"/>
        <v>Brock Reisenauer</v>
      </c>
      <c r="T230" t="str">
        <f t="shared" ca="1" si="34"/>
        <v>Corinne Arnholtz</v>
      </c>
      <c r="U230" s="10">
        <f t="shared" ca="1" si="30"/>
        <v>93400</v>
      </c>
      <c r="W230" s="10">
        <f t="shared" ca="1" si="31"/>
        <v>0</v>
      </c>
      <c r="X230" s="10">
        <f t="shared" ca="1" si="32"/>
        <v>13600</v>
      </c>
      <c r="Y230" s="10">
        <f t="shared" ca="1" si="33"/>
        <v>13600</v>
      </c>
    </row>
    <row r="231" spans="1:25" x14ac:dyDescent="0.25">
      <c r="A231" s="10">
        <f ca="1">IFERROR(RANK(Y231,$Y$5:$Y$1006,0)+COUNTIF(Y$4:$Y230,Y231),"")</f>
        <v>696</v>
      </c>
      <c r="B231">
        <f ca="1">IFERROR(RANK(C231,$C$5:$C$5001, 1) + COUNTIF(C$4:$C230, C231), "")</f>
        <v>696</v>
      </c>
      <c r="C231">
        <f t="shared" ca="1" si="27"/>
        <v>10</v>
      </c>
      <c r="D231" s="1" t="s">
        <v>6972</v>
      </c>
      <c r="E231" t="s">
        <v>1640</v>
      </c>
      <c r="F231" t="s">
        <v>1641</v>
      </c>
      <c r="G231" t="s">
        <v>1642</v>
      </c>
      <c r="H231" t="s">
        <v>1643</v>
      </c>
      <c r="I231" t="s">
        <v>28</v>
      </c>
      <c r="J231">
        <v>43615</v>
      </c>
      <c r="K231" t="s">
        <v>1644</v>
      </c>
      <c r="L231" t="s">
        <v>1645</v>
      </c>
      <c r="M231" t="s">
        <v>1646</v>
      </c>
      <c r="N231" t="s">
        <v>1647</v>
      </c>
      <c r="O231" s="13">
        <v>875500</v>
      </c>
      <c r="P231" s="10">
        <v>227</v>
      </c>
      <c r="Q231" s="10">
        <f t="shared" ca="1" si="28"/>
        <v>274</v>
      </c>
      <c r="R231" t="str">
        <f t="shared" ca="1" si="29"/>
        <v>Dennis Pocchia</v>
      </c>
      <c r="T231" t="str">
        <f t="shared" ca="1" si="34"/>
        <v>Corinne Langon</v>
      </c>
      <c r="U231" s="10">
        <f t="shared" ca="1" si="30"/>
        <v>427300</v>
      </c>
      <c r="W231" s="10">
        <f t="shared" ca="1" si="31"/>
        <v>0</v>
      </c>
      <c r="X231" s="10">
        <f t="shared" ca="1" si="32"/>
        <v>10000</v>
      </c>
      <c r="Y231" s="10">
        <f t="shared" ca="1" si="33"/>
        <v>10000</v>
      </c>
    </row>
    <row r="232" spans="1:25" x14ac:dyDescent="0.25">
      <c r="A232" s="10">
        <f ca="1">IFERROR(RANK(Y232,$Y$5:$Y$1006,0)+COUNTIF(Y$4:$Y231,Y232),"")</f>
        <v>697</v>
      </c>
      <c r="B232">
        <f ca="1">IFERROR(RANK(C232,$C$5:$C$5001, 1) + COUNTIF(C$4:$C231, C232), "")</f>
        <v>697</v>
      </c>
      <c r="C232">
        <f t="shared" ca="1" si="27"/>
        <v>10</v>
      </c>
      <c r="D232" s="1" t="s">
        <v>6973</v>
      </c>
      <c r="E232" t="s">
        <v>1648</v>
      </c>
      <c r="F232" t="s">
        <v>1649</v>
      </c>
      <c r="G232" t="s">
        <v>1650</v>
      </c>
      <c r="H232" t="s">
        <v>1223</v>
      </c>
      <c r="I232" t="s">
        <v>90</v>
      </c>
      <c r="J232">
        <v>78596</v>
      </c>
      <c r="K232" t="s">
        <v>1651</v>
      </c>
      <c r="L232" t="s">
        <v>1652</v>
      </c>
      <c r="M232" t="s">
        <v>1653</v>
      </c>
      <c r="N232" t="s">
        <v>1654</v>
      </c>
      <c r="O232" s="13">
        <v>31000</v>
      </c>
      <c r="P232" s="10">
        <v>228</v>
      </c>
      <c r="Q232" s="10">
        <f t="shared" ca="1" si="28"/>
        <v>452</v>
      </c>
      <c r="R232" t="str">
        <f t="shared" ca="1" si="29"/>
        <v>Isabell Guevara</v>
      </c>
      <c r="T232" t="str">
        <f t="shared" ca="1" si="34"/>
        <v>Cortez Blanks</v>
      </c>
      <c r="U232" s="10">
        <f t="shared" ca="1" si="30"/>
        <v>67800</v>
      </c>
      <c r="W232" s="10">
        <f t="shared" ca="1" si="31"/>
        <v>0</v>
      </c>
      <c r="X232" s="10">
        <f t="shared" ca="1" si="32"/>
        <v>9900</v>
      </c>
      <c r="Y232" s="10">
        <f t="shared" ca="1" si="33"/>
        <v>9900</v>
      </c>
    </row>
    <row r="233" spans="1:25" x14ac:dyDescent="0.25">
      <c r="A233" s="10" t="str">
        <f ca="1">IFERROR(RANK(Y233,$Y$5:$Y$1006,0)+COUNTIF(Y$4:$Y232,Y233),"")</f>
        <v/>
      </c>
      <c r="B233" t="str">
        <f ca="1">IFERROR(RANK(C233,$C$5:$C$5001, 1) + COUNTIF(C$4:$C232, C233), "")</f>
        <v/>
      </c>
      <c r="C233" t="str">
        <f t="shared" ca="1" si="27"/>
        <v/>
      </c>
      <c r="D233" s="1" t="s">
        <v>6974</v>
      </c>
      <c r="E233" t="s">
        <v>1655</v>
      </c>
      <c r="F233" t="s">
        <v>1656</v>
      </c>
      <c r="G233" t="s">
        <v>1657</v>
      </c>
      <c r="H233" t="s">
        <v>1658</v>
      </c>
      <c r="I233" t="s">
        <v>90</v>
      </c>
      <c r="J233">
        <v>78840</v>
      </c>
      <c r="K233" t="s">
        <v>1659</v>
      </c>
      <c r="L233" t="s">
        <v>1660</v>
      </c>
      <c r="M233" t="s">
        <v>1661</v>
      </c>
      <c r="N233" t="s">
        <v>1662</v>
      </c>
      <c r="O233" s="13">
        <v>64800</v>
      </c>
      <c r="P233" s="10">
        <v>229</v>
      </c>
      <c r="Q233" s="10">
        <f t="shared" ca="1" si="28"/>
        <v>42</v>
      </c>
      <c r="R233" t="str">
        <f t="shared" ca="1" si="29"/>
        <v>Amie Laudat</v>
      </c>
      <c r="T233" t="str">
        <f t="shared" ca="1" si="34"/>
        <v>Cortez Kloster</v>
      </c>
      <c r="U233" s="10">
        <f t="shared" ca="1" si="30"/>
        <v>688400</v>
      </c>
      <c r="W233" s="10">
        <f t="shared" ca="1" si="31"/>
        <v>0</v>
      </c>
      <c r="X233" s="10" t="str">
        <f t="shared" ca="1" si="32"/>
        <v/>
      </c>
      <c r="Y233" s="10" t="str">
        <f t="shared" ca="1" si="33"/>
        <v/>
      </c>
    </row>
    <row r="234" spans="1:25" x14ac:dyDescent="0.25">
      <c r="A234" s="10">
        <f ca="1">IFERROR(RANK(Y234,$Y$5:$Y$1006,0)+COUNTIF(Y$4:$Y233,Y234),"")</f>
        <v>661</v>
      </c>
      <c r="B234">
        <f ca="1">IFERROR(RANK(C234,$C$5:$C$5001, 1) + COUNTIF(C$4:$C233, C234), "")</f>
        <v>661</v>
      </c>
      <c r="C234">
        <f t="shared" ca="1" si="27"/>
        <v>9</v>
      </c>
      <c r="D234" s="1" t="s">
        <v>6975</v>
      </c>
      <c r="E234" t="s">
        <v>1663</v>
      </c>
      <c r="F234" t="s">
        <v>1664</v>
      </c>
      <c r="G234" t="s">
        <v>1665</v>
      </c>
      <c r="H234" t="s">
        <v>1666</v>
      </c>
      <c r="I234" t="s">
        <v>1186</v>
      </c>
      <c r="J234">
        <v>55379</v>
      </c>
      <c r="K234" t="s">
        <v>1667</v>
      </c>
      <c r="L234" t="s">
        <v>1668</v>
      </c>
      <c r="M234" t="s">
        <v>1669</v>
      </c>
      <c r="N234" t="s">
        <v>1670</v>
      </c>
      <c r="O234" s="13">
        <v>88100</v>
      </c>
      <c r="P234" s="10">
        <v>230</v>
      </c>
      <c r="Q234" s="10">
        <f t="shared" ca="1" si="28"/>
        <v>715</v>
      </c>
      <c r="R234" t="str">
        <f t="shared" ca="1" si="29"/>
        <v>Mildred Hamara</v>
      </c>
      <c r="T234" t="str">
        <f t="shared" ca="1" si="34"/>
        <v>Cortney Argueta</v>
      </c>
      <c r="U234" s="10">
        <f t="shared" ca="1" si="30"/>
        <v>720500</v>
      </c>
      <c r="W234" s="10">
        <f t="shared" ca="1" si="31"/>
        <v>0</v>
      </c>
      <c r="X234" s="10">
        <f t="shared" ca="1" si="32"/>
        <v>13500</v>
      </c>
      <c r="Y234" s="10">
        <f t="shared" ca="1" si="33"/>
        <v>13500</v>
      </c>
    </row>
    <row r="235" spans="1:25" x14ac:dyDescent="0.25">
      <c r="A235" s="10">
        <f ca="1">IFERROR(RANK(Y235,$Y$5:$Y$1006,0)+COUNTIF(Y$4:$Y234,Y235),"")</f>
        <v>763</v>
      </c>
      <c r="B235">
        <f ca="1">IFERROR(RANK(C235,$C$5:$C$5001, 1) + COUNTIF(C$4:$C234, C235), "")</f>
        <v>763</v>
      </c>
      <c r="C235">
        <f t="shared" ca="1" si="27"/>
        <v>13</v>
      </c>
      <c r="D235" s="1" t="s">
        <v>6976</v>
      </c>
      <c r="E235" t="s">
        <v>1671</v>
      </c>
      <c r="F235" t="s">
        <v>1672</v>
      </c>
      <c r="G235" t="s">
        <v>1552</v>
      </c>
      <c r="H235" t="s">
        <v>536</v>
      </c>
      <c r="I235" t="s">
        <v>458</v>
      </c>
      <c r="J235">
        <v>60618</v>
      </c>
      <c r="K235" t="s">
        <v>1673</v>
      </c>
      <c r="L235" t="s">
        <v>1674</v>
      </c>
      <c r="M235" t="s">
        <v>1675</v>
      </c>
      <c r="N235" t="s">
        <v>1676</v>
      </c>
      <c r="O235" s="13">
        <v>474800</v>
      </c>
      <c r="P235" s="10">
        <v>231</v>
      </c>
      <c r="Q235" s="10">
        <f t="shared" ca="1" si="28"/>
        <v>62</v>
      </c>
      <c r="R235" t="str">
        <f t="shared" ca="1" si="29"/>
        <v>Annie Kamrath</v>
      </c>
      <c r="T235" t="str">
        <f t="shared" ca="1" si="34"/>
        <v>Cristopher Lazar</v>
      </c>
      <c r="U235" s="10">
        <f t="shared" ca="1" si="30"/>
        <v>936900</v>
      </c>
      <c r="W235" s="10">
        <f t="shared" ca="1" si="31"/>
        <v>0</v>
      </c>
      <c r="X235" s="10">
        <f t="shared" ca="1" si="32"/>
        <v>3300</v>
      </c>
      <c r="Y235" s="10">
        <f t="shared" ca="1" si="33"/>
        <v>3300</v>
      </c>
    </row>
    <row r="236" spans="1:25" x14ac:dyDescent="0.25">
      <c r="A236" s="10" t="str">
        <f ca="1">IFERROR(RANK(Y236,$Y$5:$Y$1006,0)+COUNTIF(Y$4:$Y235,Y236),"")</f>
        <v/>
      </c>
      <c r="B236" t="str">
        <f ca="1">IFERROR(RANK(C236,$C$5:$C$5001, 1) + COUNTIF(C$4:$C235, C236), "")</f>
        <v/>
      </c>
      <c r="C236" t="str">
        <f t="shared" ca="1" si="27"/>
        <v/>
      </c>
      <c r="D236" s="1" t="s">
        <v>6977</v>
      </c>
      <c r="E236" t="s">
        <v>1677</v>
      </c>
      <c r="F236" t="s">
        <v>1678</v>
      </c>
      <c r="G236" t="s">
        <v>1679</v>
      </c>
      <c r="H236" t="s">
        <v>11</v>
      </c>
      <c r="I236" t="s">
        <v>12</v>
      </c>
      <c r="J236">
        <v>92054</v>
      </c>
      <c r="K236" t="s">
        <v>1680</v>
      </c>
      <c r="L236" t="s">
        <v>1681</v>
      </c>
      <c r="M236" t="s">
        <v>1682</v>
      </c>
      <c r="N236" t="s">
        <v>1683</v>
      </c>
      <c r="O236" s="13">
        <v>624500</v>
      </c>
      <c r="P236" s="10">
        <v>232</v>
      </c>
      <c r="Q236" s="10">
        <f t="shared" ca="1" si="28"/>
        <v>969</v>
      </c>
      <c r="R236" t="str">
        <f t="shared" ca="1" si="29"/>
        <v>Vivian Endicott</v>
      </c>
      <c r="T236" t="str">
        <f t="shared" ca="1" si="34"/>
        <v>Cruz Boeckx</v>
      </c>
      <c r="U236" s="10">
        <f t="shared" ca="1" si="30"/>
        <v>850800</v>
      </c>
      <c r="W236" s="10">
        <f t="shared" ca="1" si="31"/>
        <v>0</v>
      </c>
      <c r="X236" s="10" t="str">
        <f t="shared" ca="1" si="32"/>
        <v/>
      </c>
      <c r="Y236" s="10" t="str">
        <f t="shared" ca="1" si="33"/>
        <v/>
      </c>
    </row>
    <row r="237" spans="1:25" x14ac:dyDescent="0.25">
      <c r="A237" s="10">
        <f ca="1">IFERROR(RANK(Y237,$Y$5:$Y$1006,0)+COUNTIF(Y$4:$Y236,Y237),"")</f>
        <v>631</v>
      </c>
      <c r="B237">
        <f ca="1">IFERROR(RANK(C237,$C$5:$C$5001, 1) + COUNTIF(C$4:$C236, C237), "")</f>
        <v>631</v>
      </c>
      <c r="C237">
        <f t="shared" ca="1" si="27"/>
        <v>8</v>
      </c>
      <c r="D237" s="1" t="s">
        <v>6978</v>
      </c>
      <c r="E237" t="s">
        <v>1684</v>
      </c>
      <c r="F237" t="s">
        <v>1685</v>
      </c>
      <c r="G237" t="s">
        <v>244</v>
      </c>
      <c r="H237" t="s">
        <v>244</v>
      </c>
      <c r="I237" t="s">
        <v>170</v>
      </c>
      <c r="J237">
        <v>8873</v>
      </c>
      <c r="K237" t="s">
        <v>1686</v>
      </c>
      <c r="L237" t="s">
        <v>1687</v>
      </c>
      <c r="M237" t="s">
        <v>1688</v>
      </c>
      <c r="N237" t="s">
        <v>1689</v>
      </c>
      <c r="O237" s="13">
        <v>606300</v>
      </c>
      <c r="P237" s="10">
        <v>233</v>
      </c>
      <c r="Q237" s="10">
        <f t="shared" ca="1" si="28"/>
        <v>884</v>
      </c>
      <c r="R237" t="str">
        <f t="shared" ca="1" si="29"/>
        <v>Sheldon Litke</v>
      </c>
      <c r="T237" t="str">
        <f t="shared" ca="1" si="34"/>
        <v>Cruz Cragle</v>
      </c>
      <c r="U237" s="10">
        <f t="shared" ca="1" si="30"/>
        <v>46200</v>
      </c>
      <c r="W237" s="10">
        <f t="shared" ca="1" si="31"/>
        <v>0</v>
      </c>
      <c r="X237" s="10">
        <f t="shared" ca="1" si="32"/>
        <v>16500</v>
      </c>
      <c r="Y237" s="10">
        <f t="shared" ca="1" si="33"/>
        <v>16500</v>
      </c>
    </row>
    <row r="238" spans="1:25" x14ac:dyDescent="0.25">
      <c r="A238" s="10">
        <f ca="1">IFERROR(RANK(Y238,$Y$5:$Y$1006,0)+COUNTIF(Y$4:$Y237,Y238),"")</f>
        <v>632</v>
      </c>
      <c r="B238">
        <f ca="1">IFERROR(RANK(C238,$C$5:$C$5001, 1) + COUNTIF(C$4:$C237, C238), "")</f>
        <v>632</v>
      </c>
      <c r="C238">
        <f t="shared" ca="1" si="27"/>
        <v>8</v>
      </c>
      <c r="D238" s="1" t="s">
        <v>6979</v>
      </c>
      <c r="E238" t="s">
        <v>1690</v>
      </c>
      <c r="F238" t="s">
        <v>1691</v>
      </c>
      <c r="G238" t="s">
        <v>1692</v>
      </c>
      <c r="H238" t="s">
        <v>1693</v>
      </c>
      <c r="I238" t="s">
        <v>458</v>
      </c>
      <c r="J238">
        <v>60191</v>
      </c>
      <c r="K238" t="s">
        <v>1694</v>
      </c>
      <c r="L238" t="s">
        <v>1695</v>
      </c>
      <c r="M238" t="s">
        <v>1696</v>
      </c>
      <c r="N238" t="s">
        <v>1697</v>
      </c>
      <c r="O238" s="13">
        <v>405600</v>
      </c>
      <c r="P238" s="10">
        <v>234</v>
      </c>
      <c r="Q238" s="10">
        <f t="shared" ca="1" si="28"/>
        <v>15</v>
      </c>
      <c r="R238" t="str">
        <f t="shared" ca="1" si="29"/>
        <v>Agustin Slothower</v>
      </c>
      <c r="T238" t="str">
        <f t="shared" ca="1" si="34"/>
        <v>Cruz Scafe</v>
      </c>
      <c r="U238" s="10">
        <f t="shared" ca="1" si="30"/>
        <v>161500</v>
      </c>
      <c r="W238" s="10">
        <f t="shared" ca="1" si="31"/>
        <v>0</v>
      </c>
      <c r="X238" s="10">
        <f t="shared" ca="1" si="32"/>
        <v>16400</v>
      </c>
      <c r="Y238" s="10">
        <f t="shared" ca="1" si="33"/>
        <v>16400</v>
      </c>
    </row>
    <row r="239" spans="1:25" x14ac:dyDescent="0.25">
      <c r="A239" s="10">
        <f ca="1">IFERROR(RANK(Y239,$Y$5:$Y$1006,0)+COUNTIF(Y$4:$Y238,Y239),"")</f>
        <v>534</v>
      </c>
      <c r="B239">
        <f ca="1">IFERROR(RANK(C239,$C$5:$C$5001, 1) + COUNTIF(C$4:$C238, C239), "")</f>
        <v>534</v>
      </c>
      <c r="C239">
        <f t="shared" ca="1" si="27"/>
        <v>6</v>
      </c>
      <c r="D239" s="1" t="s">
        <v>6980</v>
      </c>
      <c r="E239" t="s">
        <v>1698</v>
      </c>
      <c r="F239" t="s">
        <v>1699</v>
      </c>
      <c r="G239" t="s">
        <v>1700</v>
      </c>
      <c r="H239" t="s">
        <v>1289</v>
      </c>
      <c r="I239" t="s">
        <v>229</v>
      </c>
      <c r="J239">
        <v>11354</v>
      </c>
      <c r="K239" t="s">
        <v>1701</v>
      </c>
      <c r="L239" t="s">
        <v>1702</v>
      </c>
      <c r="M239" t="s">
        <v>1703</v>
      </c>
      <c r="N239" t="s">
        <v>1704</v>
      </c>
      <c r="O239" s="13">
        <v>287000</v>
      </c>
      <c r="P239" s="10">
        <v>235</v>
      </c>
      <c r="Q239" s="10">
        <f t="shared" ca="1" si="28"/>
        <v>549</v>
      </c>
      <c r="R239" t="str">
        <f t="shared" ca="1" si="29"/>
        <v>Kieth Fumagalli</v>
      </c>
      <c r="T239" t="str">
        <f t="shared" ca="1" si="34"/>
        <v>Crystal Russett</v>
      </c>
      <c r="U239" s="10">
        <f t="shared" ca="1" si="30"/>
        <v>470300</v>
      </c>
      <c r="W239" s="10">
        <f t="shared" ca="1" si="31"/>
        <v>0</v>
      </c>
      <c r="X239" s="10">
        <f t="shared" ca="1" si="32"/>
        <v>26200</v>
      </c>
      <c r="Y239" s="10">
        <f t="shared" ca="1" si="33"/>
        <v>26200</v>
      </c>
    </row>
    <row r="240" spans="1:25" x14ac:dyDescent="0.25">
      <c r="A240" s="10" t="str">
        <f ca="1">IFERROR(RANK(Y240,$Y$5:$Y$1006,0)+COUNTIF(Y$4:$Y239,Y240),"")</f>
        <v/>
      </c>
      <c r="B240" t="str">
        <f ca="1">IFERROR(RANK(C240,$C$5:$C$5001, 1) + COUNTIF(C$4:$C239, C240), "")</f>
        <v/>
      </c>
      <c r="C240" t="str">
        <f t="shared" ca="1" si="27"/>
        <v/>
      </c>
      <c r="D240" s="1" t="s">
        <v>6981</v>
      </c>
      <c r="E240" t="s">
        <v>1705</v>
      </c>
      <c r="F240" t="s">
        <v>1706</v>
      </c>
      <c r="G240" t="s">
        <v>948</v>
      </c>
      <c r="H240" t="s">
        <v>949</v>
      </c>
      <c r="I240" t="s">
        <v>229</v>
      </c>
      <c r="J240">
        <v>14622</v>
      </c>
      <c r="K240" t="s">
        <v>1707</v>
      </c>
      <c r="L240" t="s">
        <v>1708</v>
      </c>
      <c r="M240" t="s">
        <v>1709</v>
      </c>
      <c r="N240" t="s">
        <v>1710</v>
      </c>
      <c r="O240" s="13">
        <v>583300</v>
      </c>
      <c r="P240" s="10">
        <v>236</v>
      </c>
      <c r="Q240" s="10">
        <f t="shared" ca="1" si="28"/>
        <v>46</v>
      </c>
      <c r="R240" t="str">
        <f t="shared" ca="1" si="29"/>
        <v>Andre Flatley</v>
      </c>
      <c r="T240" t="str">
        <f t="shared" ca="1" si="34"/>
        <v>Curt Bleggi</v>
      </c>
      <c r="U240" s="10">
        <f t="shared" ca="1" si="30"/>
        <v>992300</v>
      </c>
      <c r="W240" s="10">
        <f t="shared" ca="1" si="31"/>
        <v>0</v>
      </c>
      <c r="X240" s="10" t="str">
        <f t="shared" ca="1" si="32"/>
        <v/>
      </c>
      <c r="Y240" s="10" t="str">
        <f t="shared" ca="1" si="33"/>
        <v/>
      </c>
    </row>
    <row r="241" spans="1:25" x14ac:dyDescent="0.25">
      <c r="A241" s="10">
        <f ca="1">IFERROR(RANK(Y241,$Y$5:$Y$1006,0)+COUNTIF(Y$4:$Y240,Y241),"")</f>
        <v>121</v>
      </c>
      <c r="B241">
        <f ca="1">IFERROR(RANK(C241,$C$5:$C$5001, 1) + COUNTIF(C$4:$C240, C241), "")</f>
        <v>121</v>
      </c>
      <c r="C241">
        <f t="shared" ca="1" si="27"/>
        <v>2</v>
      </c>
      <c r="D241" s="1" t="s">
        <v>6982</v>
      </c>
      <c r="E241" t="s">
        <v>1711</v>
      </c>
      <c r="F241" t="s">
        <v>1712</v>
      </c>
      <c r="G241" t="s">
        <v>227</v>
      </c>
      <c r="H241" t="s">
        <v>228</v>
      </c>
      <c r="I241" t="s">
        <v>229</v>
      </c>
      <c r="J241">
        <v>11215</v>
      </c>
      <c r="K241" t="s">
        <v>1713</v>
      </c>
      <c r="L241" t="s">
        <v>1714</v>
      </c>
      <c r="M241" t="s">
        <v>1715</v>
      </c>
      <c r="N241" t="s">
        <v>1716</v>
      </c>
      <c r="O241" s="13">
        <v>417300</v>
      </c>
      <c r="P241" s="10">
        <v>237</v>
      </c>
      <c r="Q241" s="10">
        <f t="shared" ca="1" si="28"/>
        <v>39</v>
      </c>
      <c r="R241" t="str">
        <f t="shared" ca="1" si="29"/>
        <v>Amber Weigert</v>
      </c>
      <c r="T241" t="str">
        <f t="shared" ca="1" si="34"/>
        <v>Daisy Stoudamire</v>
      </c>
      <c r="U241" s="10">
        <f t="shared" ca="1" si="30"/>
        <v>702300</v>
      </c>
      <c r="W241" s="10">
        <f t="shared" ca="1" si="31"/>
        <v>0</v>
      </c>
      <c r="X241" s="10">
        <f t="shared" ca="1" si="32"/>
        <v>67500</v>
      </c>
      <c r="Y241" s="10">
        <f t="shared" ca="1" si="33"/>
        <v>67500</v>
      </c>
    </row>
    <row r="242" spans="1:25" x14ac:dyDescent="0.25">
      <c r="A242" s="10">
        <f ca="1">IFERROR(RANK(Y242,$Y$5:$Y$1006,0)+COUNTIF(Y$4:$Y241,Y242),"")</f>
        <v>122</v>
      </c>
      <c r="B242">
        <f ca="1">IFERROR(RANK(C242,$C$5:$C$5001, 1) + COUNTIF(C$4:$C241, C242), "")</f>
        <v>122</v>
      </c>
      <c r="C242">
        <f t="shared" ca="1" si="27"/>
        <v>2</v>
      </c>
      <c r="D242" s="1" t="s">
        <v>6983</v>
      </c>
      <c r="E242" t="s">
        <v>1717</v>
      </c>
      <c r="F242" t="s">
        <v>1718</v>
      </c>
      <c r="G242" t="s">
        <v>421</v>
      </c>
      <c r="H242" t="s">
        <v>421</v>
      </c>
      <c r="I242" t="s">
        <v>422</v>
      </c>
      <c r="J242">
        <v>53216</v>
      </c>
      <c r="K242" t="s">
        <v>1719</v>
      </c>
      <c r="L242" t="s">
        <v>1720</v>
      </c>
      <c r="M242" t="s">
        <v>1721</v>
      </c>
      <c r="N242" t="s">
        <v>1722</v>
      </c>
      <c r="O242" s="13">
        <v>762700</v>
      </c>
      <c r="P242" s="10">
        <v>238</v>
      </c>
      <c r="Q242" s="10">
        <f t="shared" ca="1" si="28"/>
        <v>533</v>
      </c>
      <c r="R242" t="str">
        <f t="shared" ca="1" si="29"/>
        <v>Kathi Demetrakos</v>
      </c>
      <c r="T242" t="str">
        <f t="shared" ca="1" si="34"/>
        <v>Dalton Calix</v>
      </c>
      <c r="U242" s="10">
        <f t="shared" ca="1" si="30"/>
        <v>343800</v>
      </c>
      <c r="W242" s="10">
        <f t="shared" ca="1" si="31"/>
        <v>0</v>
      </c>
      <c r="X242" s="10">
        <f t="shared" ca="1" si="32"/>
        <v>67400</v>
      </c>
      <c r="Y242" s="10">
        <f t="shared" ca="1" si="33"/>
        <v>67400</v>
      </c>
    </row>
    <row r="243" spans="1:25" x14ac:dyDescent="0.25">
      <c r="A243" s="10">
        <f ca="1">IFERROR(RANK(Y243,$Y$5:$Y$1006,0)+COUNTIF(Y$4:$Y242,Y243),"")</f>
        <v>123</v>
      </c>
      <c r="B243">
        <f ca="1">IFERROR(RANK(C243,$C$5:$C$5001, 1) + COUNTIF(C$4:$C242, C243), "")</f>
        <v>123</v>
      </c>
      <c r="C243">
        <f t="shared" ca="1" si="27"/>
        <v>2</v>
      </c>
      <c r="D243" s="1" t="s">
        <v>6984</v>
      </c>
      <c r="E243" t="s">
        <v>1723</v>
      </c>
      <c r="F243" t="s">
        <v>1724</v>
      </c>
      <c r="G243" t="s">
        <v>1725</v>
      </c>
      <c r="H243" t="s">
        <v>292</v>
      </c>
      <c r="I243" t="s">
        <v>12</v>
      </c>
      <c r="J243">
        <v>94086</v>
      </c>
      <c r="K243" t="s">
        <v>1726</v>
      </c>
      <c r="L243" t="s">
        <v>1727</v>
      </c>
      <c r="M243" t="s">
        <v>1728</v>
      </c>
      <c r="N243" t="s">
        <v>1729</v>
      </c>
      <c r="O243" s="13">
        <v>622200</v>
      </c>
      <c r="P243" s="10">
        <v>239</v>
      </c>
      <c r="Q243" s="10">
        <f t="shared" ca="1" si="28"/>
        <v>200</v>
      </c>
      <c r="R243" t="str">
        <f t="shared" ca="1" si="29"/>
        <v>Christie Hiske</v>
      </c>
      <c r="T243" t="str">
        <f t="shared" ca="1" si="34"/>
        <v>Damian Adell</v>
      </c>
      <c r="U243" s="10">
        <f t="shared" ca="1" si="30"/>
        <v>264700</v>
      </c>
      <c r="W243" s="10">
        <f t="shared" ca="1" si="31"/>
        <v>0</v>
      </c>
      <c r="X243" s="10">
        <f t="shared" ca="1" si="32"/>
        <v>67300</v>
      </c>
      <c r="Y243" s="10">
        <f t="shared" ca="1" si="33"/>
        <v>67300</v>
      </c>
    </row>
    <row r="244" spans="1:25" x14ac:dyDescent="0.25">
      <c r="A244" s="10">
        <f ca="1">IFERROR(RANK(Y244,$Y$5:$Y$1006,0)+COUNTIF(Y$4:$Y243,Y244),"")</f>
        <v>124</v>
      </c>
      <c r="B244">
        <f ca="1">IFERROR(RANK(C244,$C$5:$C$5001, 1) + COUNTIF(C$4:$C243, C244), "")</f>
        <v>124</v>
      </c>
      <c r="C244">
        <f t="shared" ca="1" si="27"/>
        <v>2</v>
      </c>
      <c r="D244" s="1" t="s">
        <v>6985</v>
      </c>
      <c r="E244" t="s">
        <v>1730</v>
      </c>
      <c r="F244" t="s">
        <v>1731</v>
      </c>
      <c r="G244" t="s">
        <v>1732</v>
      </c>
      <c r="H244" t="s">
        <v>1733</v>
      </c>
      <c r="I244" t="s">
        <v>252</v>
      </c>
      <c r="J244">
        <v>19380</v>
      </c>
      <c r="K244" t="s">
        <v>1734</v>
      </c>
      <c r="L244" t="s">
        <v>1735</v>
      </c>
      <c r="M244" t="s">
        <v>1736</v>
      </c>
      <c r="N244" t="s">
        <v>1737</v>
      </c>
      <c r="O244" s="13">
        <v>6900</v>
      </c>
      <c r="P244" s="10">
        <v>240</v>
      </c>
      <c r="Q244" s="10">
        <f t="shared" ca="1" si="28"/>
        <v>392</v>
      </c>
      <c r="R244" t="str">
        <f t="shared" ca="1" si="29"/>
        <v>Gilbert Dorman</v>
      </c>
      <c r="T244" t="str">
        <f t="shared" ca="1" si="34"/>
        <v>Dana Crimes</v>
      </c>
      <c r="U244" s="10">
        <f t="shared" ca="1" si="30"/>
        <v>375100</v>
      </c>
      <c r="W244" s="10">
        <f t="shared" ca="1" si="31"/>
        <v>0</v>
      </c>
      <c r="X244" s="10">
        <f t="shared" ca="1" si="32"/>
        <v>67200</v>
      </c>
      <c r="Y244" s="10">
        <f t="shared" ca="1" si="33"/>
        <v>67200</v>
      </c>
    </row>
    <row r="245" spans="1:25" x14ac:dyDescent="0.25">
      <c r="A245" s="10">
        <f ca="1">IFERROR(RANK(Y245,$Y$5:$Y$1006,0)+COUNTIF(Y$4:$Y244,Y245),"")</f>
        <v>125</v>
      </c>
      <c r="B245">
        <f ca="1">IFERROR(RANK(C245,$C$5:$C$5001, 1) + COUNTIF(C$4:$C244, C245), "")</f>
        <v>125</v>
      </c>
      <c r="C245">
        <f t="shared" ca="1" si="27"/>
        <v>2</v>
      </c>
      <c r="D245" s="1" t="s">
        <v>6986</v>
      </c>
      <c r="E245" t="s">
        <v>1738</v>
      </c>
      <c r="F245" t="s">
        <v>1739</v>
      </c>
      <c r="G245" t="s">
        <v>1740</v>
      </c>
      <c r="H245" t="s">
        <v>1169</v>
      </c>
      <c r="I245" t="s">
        <v>252</v>
      </c>
      <c r="J245">
        <v>19008</v>
      </c>
      <c r="K245" t="s">
        <v>1741</v>
      </c>
      <c r="L245" t="s">
        <v>1742</v>
      </c>
      <c r="M245" t="s">
        <v>1743</v>
      </c>
      <c r="N245" t="s">
        <v>1744</v>
      </c>
      <c r="O245" s="13">
        <v>331700</v>
      </c>
      <c r="P245" s="10">
        <v>241</v>
      </c>
      <c r="Q245" s="10">
        <f t="shared" ca="1" si="28"/>
        <v>808</v>
      </c>
      <c r="R245" t="str">
        <f t="shared" ca="1" si="29"/>
        <v>Raymond Catanzaro</v>
      </c>
      <c r="T245" t="str">
        <f t="shared" ca="1" si="34"/>
        <v>Dane Mohlke</v>
      </c>
      <c r="U245" s="10">
        <f t="shared" ca="1" si="30"/>
        <v>405500</v>
      </c>
      <c r="W245" s="10">
        <f t="shared" ca="1" si="31"/>
        <v>0</v>
      </c>
      <c r="X245" s="10">
        <f t="shared" ca="1" si="32"/>
        <v>67100</v>
      </c>
      <c r="Y245" s="10">
        <f t="shared" ca="1" si="33"/>
        <v>67100</v>
      </c>
    </row>
    <row r="246" spans="1:25" x14ac:dyDescent="0.25">
      <c r="A246" s="10">
        <f ca="1">IFERROR(RANK(Y246,$Y$5:$Y$1006,0)+COUNTIF(Y$4:$Y245,Y246),"")</f>
        <v>126</v>
      </c>
      <c r="B246">
        <f ca="1">IFERROR(RANK(C246,$C$5:$C$5001, 1) + COUNTIF(C$4:$C245, C246), "")</f>
        <v>126</v>
      </c>
      <c r="C246">
        <f t="shared" ca="1" si="27"/>
        <v>2</v>
      </c>
      <c r="D246" s="1" t="s">
        <v>6987</v>
      </c>
      <c r="E246" t="s">
        <v>1745</v>
      </c>
      <c r="F246" t="s">
        <v>1746</v>
      </c>
      <c r="G246" t="s">
        <v>1747</v>
      </c>
      <c r="H246" t="s">
        <v>1747</v>
      </c>
      <c r="I246" t="s">
        <v>229</v>
      </c>
      <c r="J246">
        <v>10011</v>
      </c>
      <c r="K246" t="s">
        <v>1748</v>
      </c>
      <c r="L246" t="s">
        <v>1749</v>
      </c>
      <c r="M246" t="s">
        <v>1750</v>
      </c>
      <c r="N246" t="s">
        <v>1751</v>
      </c>
      <c r="O246" s="13">
        <v>414800</v>
      </c>
      <c r="P246" s="10">
        <v>242</v>
      </c>
      <c r="Q246" s="10">
        <f t="shared" ca="1" si="28"/>
        <v>261</v>
      </c>
      <c r="R246" t="str">
        <f t="shared" ca="1" si="29"/>
        <v>Deidre Dunlap</v>
      </c>
      <c r="T246" t="str">
        <f t="shared" ca="1" si="34"/>
        <v>Dane Puhr</v>
      </c>
      <c r="U246" s="10">
        <f t="shared" ca="1" si="30"/>
        <v>107600</v>
      </c>
      <c r="W246" s="10">
        <f t="shared" ca="1" si="31"/>
        <v>0</v>
      </c>
      <c r="X246" s="10">
        <f t="shared" ca="1" si="32"/>
        <v>67000</v>
      </c>
      <c r="Y246" s="10">
        <f t="shared" ca="1" si="33"/>
        <v>67000</v>
      </c>
    </row>
    <row r="247" spans="1:25" x14ac:dyDescent="0.25">
      <c r="A247" s="10">
        <f ca="1">IFERROR(RANK(Y247,$Y$5:$Y$1006,0)+COUNTIF(Y$4:$Y246,Y247),"")</f>
        <v>127</v>
      </c>
      <c r="B247">
        <f ca="1">IFERROR(RANK(C247,$C$5:$C$5001, 1) + COUNTIF(C$4:$C246, C247), "")</f>
        <v>127</v>
      </c>
      <c r="C247">
        <f t="shared" ca="1" si="27"/>
        <v>2</v>
      </c>
      <c r="D247" s="1" t="s">
        <v>6988</v>
      </c>
      <c r="E247" t="s">
        <v>1752</v>
      </c>
      <c r="F247" t="s">
        <v>1753</v>
      </c>
      <c r="G247" t="s">
        <v>1754</v>
      </c>
      <c r="H247" t="s">
        <v>1499</v>
      </c>
      <c r="I247" t="s">
        <v>1500</v>
      </c>
      <c r="J247">
        <v>85381</v>
      </c>
      <c r="K247" t="s">
        <v>1755</v>
      </c>
      <c r="L247" t="s">
        <v>1756</v>
      </c>
      <c r="M247" t="s">
        <v>1757</v>
      </c>
      <c r="N247" t="s">
        <v>1758</v>
      </c>
      <c r="O247" s="13">
        <v>569300</v>
      </c>
      <c r="P247" s="10">
        <v>243</v>
      </c>
      <c r="Q247" s="10">
        <f t="shared" ca="1" si="28"/>
        <v>722</v>
      </c>
      <c r="R247" t="str">
        <f t="shared" ca="1" si="29"/>
        <v>Mollie Mendonca</v>
      </c>
      <c r="T247" t="str">
        <f t="shared" ca="1" si="34"/>
        <v>Danette Gaebler</v>
      </c>
      <c r="U247" s="10">
        <f t="shared" ca="1" si="30"/>
        <v>697000</v>
      </c>
      <c r="W247" s="10">
        <f t="shared" ca="1" si="31"/>
        <v>0</v>
      </c>
      <c r="X247" s="10">
        <f t="shared" ca="1" si="32"/>
        <v>66900</v>
      </c>
      <c r="Y247" s="10">
        <f t="shared" ca="1" si="33"/>
        <v>66900</v>
      </c>
    </row>
    <row r="248" spans="1:25" x14ac:dyDescent="0.25">
      <c r="A248" s="10">
        <f ca="1">IFERROR(RANK(Y248,$Y$5:$Y$1006,0)+COUNTIF(Y$4:$Y247,Y248),"")</f>
        <v>128</v>
      </c>
      <c r="B248">
        <f ca="1">IFERROR(RANK(C248,$C$5:$C$5001, 1) + COUNTIF(C$4:$C247, C248), "")</f>
        <v>128</v>
      </c>
      <c r="C248">
        <f t="shared" ca="1" si="27"/>
        <v>2</v>
      </c>
      <c r="D248" s="1" t="s">
        <v>6989</v>
      </c>
      <c r="E248" t="s">
        <v>1759</v>
      </c>
      <c r="F248" t="s">
        <v>1718</v>
      </c>
      <c r="G248" t="s">
        <v>421</v>
      </c>
      <c r="H248" t="s">
        <v>421</v>
      </c>
      <c r="I248" t="s">
        <v>422</v>
      </c>
      <c r="J248">
        <v>53216</v>
      </c>
      <c r="K248" t="s">
        <v>1760</v>
      </c>
      <c r="L248" t="s">
        <v>1761</v>
      </c>
      <c r="M248" t="s">
        <v>1762</v>
      </c>
      <c r="N248" t="s">
        <v>1763</v>
      </c>
      <c r="O248" s="13">
        <v>48400</v>
      </c>
      <c r="P248" s="10">
        <v>244</v>
      </c>
      <c r="Q248" s="10">
        <f t="shared" ca="1" si="28"/>
        <v>527</v>
      </c>
      <c r="R248" t="str">
        <f t="shared" ca="1" si="29"/>
        <v>Karla Anding</v>
      </c>
      <c r="T248" t="str">
        <f t="shared" ca="1" si="34"/>
        <v>Daniel Holderness</v>
      </c>
      <c r="U248" s="10">
        <f t="shared" ca="1" si="30"/>
        <v>280300</v>
      </c>
      <c r="W248" s="10">
        <f t="shared" ca="1" si="31"/>
        <v>0</v>
      </c>
      <c r="X248" s="10">
        <f t="shared" ca="1" si="32"/>
        <v>66800</v>
      </c>
      <c r="Y248" s="10">
        <f t="shared" ca="1" si="33"/>
        <v>66800</v>
      </c>
    </row>
    <row r="249" spans="1:25" x14ac:dyDescent="0.25">
      <c r="A249" s="10">
        <f ca="1">IFERROR(RANK(Y249,$Y$5:$Y$1006,0)+COUNTIF(Y$4:$Y248,Y249),"")</f>
        <v>129</v>
      </c>
      <c r="B249">
        <f ca="1">IFERROR(RANK(C249,$C$5:$C$5001, 1) + COUNTIF(C$4:$C248, C249), "")</f>
        <v>129</v>
      </c>
      <c r="C249">
        <f t="shared" ca="1" si="27"/>
        <v>2</v>
      </c>
      <c r="D249" s="1" t="s">
        <v>6990</v>
      </c>
      <c r="E249" t="s">
        <v>1764</v>
      </c>
      <c r="F249" t="s">
        <v>1765</v>
      </c>
      <c r="G249" t="s">
        <v>1766</v>
      </c>
      <c r="H249" t="s">
        <v>1767</v>
      </c>
      <c r="I249" t="s">
        <v>1768</v>
      </c>
      <c r="J249">
        <v>89406</v>
      </c>
      <c r="K249" t="s">
        <v>1769</v>
      </c>
      <c r="L249" t="s">
        <v>1770</v>
      </c>
      <c r="M249" t="s">
        <v>1771</v>
      </c>
      <c r="N249" t="s">
        <v>1772</v>
      </c>
      <c r="O249" s="13">
        <v>971600</v>
      </c>
      <c r="P249" s="10">
        <v>245</v>
      </c>
      <c r="Q249" s="10">
        <f t="shared" ca="1" si="28"/>
        <v>902</v>
      </c>
      <c r="R249" t="str">
        <f t="shared" ca="1" si="29"/>
        <v>Stephanie Swille</v>
      </c>
      <c r="T249" t="str">
        <f t="shared" ca="1" si="34"/>
        <v>Danna Pickell</v>
      </c>
      <c r="U249" s="10">
        <f t="shared" ca="1" si="30"/>
        <v>374100</v>
      </c>
      <c r="W249" s="10">
        <f t="shared" ca="1" si="31"/>
        <v>0</v>
      </c>
      <c r="X249" s="10">
        <f t="shared" ca="1" si="32"/>
        <v>66700</v>
      </c>
      <c r="Y249" s="10">
        <f t="shared" ca="1" si="33"/>
        <v>66700</v>
      </c>
    </row>
    <row r="250" spans="1:25" x14ac:dyDescent="0.25">
      <c r="A250" s="10">
        <f ca="1">IFERROR(RANK(Y250,$Y$5:$Y$1006,0)+COUNTIF(Y$4:$Y249,Y250),"")</f>
        <v>130</v>
      </c>
      <c r="B250">
        <f ca="1">IFERROR(RANK(C250,$C$5:$C$5001, 1) + COUNTIF(C$4:$C249, C250), "")</f>
        <v>130</v>
      </c>
      <c r="C250">
        <f t="shared" ca="1" si="27"/>
        <v>2</v>
      </c>
      <c r="D250" s="1" t="s">
        <v>6991</v>
      </c>
      <c r="E250" t="s">
        <v>1773</v>
      </c>
      <c r="F250" t="s">
        <v>1774</v>
      </c>
      <c r="G250" t="s">
        <v>1775</v>
      </c>
      <c r="H250" t="s">
        <v>1776</v>
      </c>
      <c r="I250" t="s">
        <v>1269</v>
      </c>
      <c r="J250">
        <v>82601</v>
      </c>
      <c r="K250" t="s">
        <v>1777</v>
      </c>
      <c r="L250" t="s">
        <v>1778</v>
      </c>
      <c r="M250" t="s">
        <v>1779</v>
      </c>
      <c r="N250" t="s">
        <v>1780</v>
      </c>
      <c r="O250" s="13">
        <v>300800</v>
      </c>
      <c r="P250" s="10">
        <v>246</v>
      </c>
      <c r="Q250" s="10">
        <f t="shared" ca="1" si="28"/>
        <v>940</v>
      </c>
      <c r="R250" t="str">
        <f t="shared" ca="1" si="29"/>
        <v>Tory Wank</v>
      </c>
      <c r="T250" t="str">
        <f t="shared" ca="1" si="34"/>
        <v>Dante Prochazka</v>
      </c>
      <c r="U250" s="10">
        <f t="shared" ca="1" si="30"/>
        <v>57100</v>
      </c>
      <c r="W250" s="10">
        <f t="shared" ca="1" si="31"/>
        <v>0</v>
      </c>
      <c r="X250" s="10">
        <f t="shared" ca="1" si="32"/>
        <v>66600</v>
      </c>
      <c r="Y250" s="10">
        <f t="shared" ca="1" si="33"/>
        <v>66600</v>
      </c>
    </row>
    <row r="251" spans="1:25" x14ac:dyDescent="0.25">
      <c r="A251" s="10">
        <f ca="1">IFERROR(RANK(Y251,$Y$5:$Y$1006,0)+COUNTIF(Y$4:$Y250,Y251),"")</f>
        <v>131</v>
      </c>
      <c r="B251">
        <f ca="1">IFERROR(RANK(C251,$C$5:$C$5001, 1) + COUNTIF(C$4:$C250, C251), "")</f>
        <v>131</v>
      </c>
      <c r="C251">
        <f t="shared" ca="1" si="27"/>
        <v>2</v>
      </c>
      <c r="D251" s="1" t="s">
        <v>6992</v>
      </c>
      <c r="E251" t="s">
        <v>1781</v>
      </c>
      <c r="F251" t="s">
        <v>1782</v>
      </c>
      <c r="G251" t="s">
        <v>1783</v>
      </c>
      <c r="H251" t="s">
        <v>135</v>
      </c>
      <c r="I251" t="s">
        <v>136</v>
      </c>
      <c r="J251">
        <v>80501</v>
      </c>
      <c r="K251" t="s">
        <v>1784</v>
      </c>
      <c r="L251" t="s">
        <v>1785</v>
      </c>
      <c r="M251" t="s">
        <v>1786</v>
      </c>
      <c r="N251" t="s">
        <v>1787</v>
      </c>
      <c r="O251" s="13">
        <v>780200</v>
      </c>
      <c r="P251" s="10">
        <v>247</v>
      </c>
      <c r="Q251" s="10">
        <f t="shared" ca="1" si="28"/>
        <v>908</v>
      </c>
      <c r="R251" t="str">
        <f t="shared" ca="1" si="29"/>
        <v>Sung Theel</v>
      </c>
      <c r="T251" t="str">
        <f t="shared" ca="1" si="34"/>
        <v>Dario Sandine</v>
      </c>
      <c r="U251" s="10">
        <f t="shared" ca="1" si="30"/>
        <v>716600</v>
      </c>
      <c r="W251" s="10">
        <f t="shared" ca="1" si="31"/>
        <v>0</v>
      </c>
      <c r="X251" s="10">
        <f t="shared" ca="1" si="32"/>
        <v>66500</v>
      </c>
      <c r="Y251" s="10">
        <f t="shared" ca="1" si="33"/>
        <v>66500</v>
      </c>
    </row>
    <row r="252" spans="1:25" x14ac:dyDescent="0.25">
      <c r="A252" s="10">
        <f ca="1">IFERROR(RANK(Y252,$Y$5:$Y$1006,0)+COUNTIF(Y$4:$Y251,Y252),"")</f>
        <v>132</v>
      </c>
      <c r="B252">
        <f ca="1">IFERROR(RANK(C252,$C$5:$C$5001, 1) + COUNTIF(C$4:$C251, C252), "")</f>
        <v>132</v>
      </c>
      <c r="C252">
        <f t="shared" ca="1" si="27"/>
        <v>2</v>
      </c>
      <c r="D252" s="1" t="s">
        <v>6993</v>
      </c>
      <c r="E252" t="s">
        <v>1788</v>
      </c>
      <c r="F252" t="s">
        <v>1789</v>
      </c>
      <c r="G252" t="s">
        <v>1595</v>
      </c>
      <c r="H252" t="s">
        <v>126</v>
      </c>
      <c r="I252" t="s">
        <v>90</v>
      </c>
      <c r="J252">
        <v>75061</v>
      </c>
      <c r="K252" t="s">
        <v>1790</v>
      </c>
      <c r="L252" t="s">
        <v>1791</v>
      </c>
      <c r="M252" t="s">
        <v>1792</v>
      </c>
      <c r="N252" t="s">
        <v>1793</v>
      </c>
      <c r="O252" s="13">
        <v>105700</v>
      </c>
      <c r="P252" s="10">
        <v>248</v>
      </c>
      <c r="Q252" s="10">
        <f t="shared" ca="1" si="28"/>
        <v>305</v>
      </c>
      <c r="R252" t="str">
        <f t="shared" ca="1" si="29"/>
        <v>Edwin Plympton</v>
      </c>
      <c r="T252" t="str">
        <f t="shared" ca="1" si="34"/>
        <v>Darius Campman</v>
      </c>
      <c r="U252" s="10">
        <f t="shared" ca="1" si="30"/>
        <v>170800</v>
      </c>
      <c r="W252" s="10">
        <f t="shared" ca="1" si="31"/>
        <v>0</v>
      </c>
      <c r="X252" s="10">
        <f t="shared" ca="1" si="32"/>
        <v>66400</v>
      </c>
      <c r="Y252" s="10">
        <f t="shared" ca="1" si="33"/>
        <v>66400</v>
      </c>
    </row>
    <row r="253" spans="1:25" x14ac:dyDescent="0.25">
      <c r="A253" s="10">
        <f ca="1">IFERROR(RANK(Y253,$Y$5:$Y$1006,0)+COUNTIF(Y$4:$Y252,Y253),"")</f>
        <v>133</v>
      </c>
      <c r="B253">
        <f ca="1">IFERROR(RANK(C253,$C$5:$C$5001, 1) + COUNTIF(C$4:$C252, C253), "")</f>
        <v>133</v>
      </c>
      <c r="C253">
        <f t="shared" ca="1" si="27"/>
        <v>2</v>
      </c>
      <c r="D253" s="1" t="s">
        <v>6994</v>
      </c>
      <c r="E253" t="s">
        <v>1794</v>
      </c>
      <c r="F253" t="s">
        <v>1795</v>
      </c>
      <c r="G253" t="s">
        <v>1552</v>
      </c>
      <c r="H253" t="s">
        <v>536</v>
      </c>
      <c r="I253" t="s">
        <v>458</v>
      </c>
      <c r="J253">
        <v>60607</v>
      </c>
      <c r="K253" t="s">
        <v>1796</v>
      </c>
      <c r="L253" t="s">
        <v>1797</v>
      </c>
      <c r="M253" t="s">
        <v>1798</v>
      </c>
      <c r="N253" t="s">
        <v>1799</v>
      </c>
      <c r="O253" s="13">
        <v>623900</v>
      </c>
      <c r="P253" s="10">
        <v>249</v>
      </c>
      <c r="Q253" s="10">
        <f t="shared" ca="1" si="28"/>
        <v>848</v>
      </c>
      <c r="R253" t="str">
        <f t="shared" ca="1" si="29"/>
        <v>Roy Harbater</v>
      </c>
      <c r="T253" t="str">
        <f t="shared" ca="1" si="34"/>
        <v>Darla Foulger</v>
      </c>
      <c r="U253" s="10">
        <f t="shared" ca="1" si="30"/>
        <v>639400</v>
      </c>
      <c r="W253" s="10">
        <f t="shared" ca="1" si="31"/>
        <v>0</v>
      </c>
      <c r="X253" s="10">
        <f t="shared" ca="1" si="32"/>
        <v>66300</v>
      </c>
      <c r="Y253" s="10">
        <f t="shared" ca="1" si="33"/>
        <v>66300</v>
      </c>
    </row>
    <row r="254" spans="1:25" x14ac:dyDescent="0.25">
      <c r="A254" s="10">
        <f ca="1">IFERROR(RANK(Y254,$Y$5:$Y$1006,0)+COUNTIF(Y$4:$Y253,Y254),"")</f>
        <v>134</v>
      </c>
      <c r="B254">
        <f ca="1">IFERROR(RANK(C254,$C$5:$C$5001, 1) + COUNTIF(C$4:$C253, C254), "")</f>
        <v>134</v>
      </c>
      <c r="C254">
        <f t="shared" ca="1" si="27"/>
        <v>2</v>
      </c>
      <c r="D254" s="1" t="s">
        <v>6995</v>
      </c>
      <c r="E254" t="s">
        <v>1800</v>
      </c>
      <c r="F254" t="s">
        <v>1789</v>
      </c>
      <c r="G254" t="s">
        <v>1595</v>
      </c>
      <c r="H254" t="s">
        <v>126</v>
      </c>
      <c r="I254" t="s">
        <v>90</v>
      </c>
      <c r="J254">
        <v>75061</v>
      </c>
      <c r="K254" t="s">
        <v>1801</v>
      </c>
      <c r="L254" t="s">
        <v>1802</v>
      </c>
      <c r="M254" t="s">
        <v>1803</v>
      </c>
      <c r="N254" t="s">
        <v>1804</v>
      </c>
      <c r="O254" s="13">
        <v>905400</v>
      </c>
      <c r="P254" s="10">
        <v>250</v>
      </c>
      <c r="Q254" s="10">
        <f t="shared" ca="1" si="28"/>
        <v>642</v>
      </c>
      <c r="R254" t="str">
        <f t="shared" ca="1" si="29"/>
        <v>Lyndon Rater</v>
      </c>
      <c r="T254" t="str">
        <f t="shared" ca="1" si="34"/>
        <v>Darnell Keohane</v>
      </c>
      <c r="U254" s="10">
        <f t="shared" ca="1" si="30"/>
        <v>650300</v>
      </c>
      <c r="W254" s="10">
        <f t="shared" ca="1" si="31"/>
        <v>0</v>
      </c>
      <c r="X254" s="10">
        <f t="shared" ca="1" si="32"/>
        <v>66200</v>
      </c>
      <c r="Y254" s="10">
        <f t="shared" ca="1" si="33"/>
        <v>66200</v>
      </c>
    </row>
    <row r="255" spans="1:25" x14ac:dyDescent="0.25">
      <c r="A255" s="10">
        <f ca="1">IFERROR(RANK(Y255,$Y$5:$Y$1006,0)+COUNTIF(Y$4:$Y254,Y255),"")</f>
        <v>135</v>
      </c>
      <c r="B255">
        <f ca="1">IFERROR(RANK(C255,$C$5:$C$5001, 1) + COUNTIF(C$4:$C254, C255), "")</f>
        <v>135</v>
      </c>
      <c r="C255">
        <f t="shared" ca="1" si="27"/>
        <v>2</v>
      </c>
      <c r="D255" s="1" t="s">
        <v>6996</v>
      </c>
      <c r="E255" t="s">
        <v>1805</v>
      </c>
      <c r="F255" t="s">
        <v>1806</v>
      </c>
      <c r="G255" t="s">
        <v>721</v>
      </c>
      <c r="H255" t="s">
        <v>1807</v>
      </c>
      <c r="I255" t="s">
        <v>28</v>
      </c>
      <c r="J255">
        <v>45030</v>
      </c>
      <c r="K255" t="s">
        <v>1808</v>
      </c>
      <c r="L255" t="s">
        <v>1809</v>
      </c>
      <c r="M255" t="s">
        <v>1810</v>
      </c>
      <c r="N255" t="s">
        <v>1811</v>
      </c>
      <c r="O255" s="13">
        <v>704300</v>
      </c>
      <c r="P255" s="10">
        <v>251</v>
      </c>
      <c r="Q255" s="10">
        <f t="shared" ca="1" si="28"/>
        <v>673</v>
      </c>
      <c r="R255" t="str">
        <f t="shared" ca="1" si="29"/>
        <v>Marisol Desena</v>
      </c>
      <c r="T255" t="str">
        <f t="shared" ca="1" si="34"/>
        <v>Darrel Caillier</v>
      </c>
      <c r="U255" s="10">
        <f t="shared" ca="1" si="30"/>
        <v>57100</v>
      </c>
      <c r="W255" s="10">
        <f t="shared" ca="1" si="31"/>
        <v>0</v>
      </c>
      <c r="X255" s="10">
        <f t="shared" ca="1" si="32"/>
        <v>66100</v>
      </c>
      <c r="Y255" s="10">
        <f t="shared" ca="1" si="33"/>
        <v>66100</v>
      </c>
    </row>
    <row r="256" spans="1:25" x14ac:dyDescent="0.25">
      <c r="A256" s="10">
        <f ca="1">IFERROR(RANK(Y256,$Y$5:$Y$1006,0)+COUNTIF(Y$4:$Y255,Y256),"")</f>
        <v>136</v>
      </c>
      <c r="B256">
        <f ca="1">IFERROR(RANK(C256,$C$5:$C$5001, 1) + COUNTIF(C$4:$C255, C256), "")</f>
        <v>136</v>
      </c>
      <c r="C256">
        <f t="shared" ca="1" si="27"/>
        <v>2</v>
      </c>
      <c r="D256" s="1" t="s">
        <v>6997</v>
      </c>
      <c r="E256" t="s">
        <v>1812</v>
      </c>
      <c r="F256" t="s">
        <v>1813</v>
      </c>
      <c r="G256" t="s">
        <v>1814</v>
      </c>
      <c r="H256" t="s">
        <v>1815</v>
      </c>
      <c r="I256" t="s">
        <v>170</v>
      </c>
      <c r="J256">
        <v>8094</v>
      </c>
      <c r="K256" t="s">
        <v>1816</v>
      </c>
      <c r="L256" t="s">
        <v>1817</v>
      </c>
      <c r="M256" t="s">
        <v>1818</v>
      </c>
      <c r="N256" t="s">
        <v>1819</v>
      </c>
      <c r="O256" s="13">
        <v>367600</v>
      </c>
      <c r="P256" s="10">
        <v>252</v>
      </c>
      <c r="Q256" s="10">
        <f t="shared" ca="1" si="28"/>
        <v>287</v>
      </c>
      <c r="R256" t="str">
        <f t="shared" ca="1" si="29"/>
        <v>Dominick Husbands</v>
      </c>
      <c r="T256" t="str">
        <f t="shared" ca="1" si="34"/>
        <v>Darwin Hostettler</v>
      </c>
      <c r="U256" s="10">
        <f t="shared" ca="1" si="30"/>
        <v>494600</v>
      </c>
      <c r="W256" s="10">
        <f t="shared" ca="1" si="31"/>
        <v>0</v>
      </c>
      <c r="X256" s="10">
        <f t="shared" ca="1" si="32"/>
        <v>66000</v>
      </c>
      <c r="Y256" s="10">
        <f t="shared" ca="1" si="33"/>
        <v>66000</v>
      </c>
    </row>
    <row r="257" spans="1:25" x14ac:dyDescent="0.25">
      <c r="A257" s="10">
        <f ca="1">IFERROR(RANK(Y257,$Y$5:$Y$1006,0)+COUNTIF(Y$4:$Y256,Y257),"")</f>
        <v>137</v>
      </c>
      <c r="B257">
        <f ca="1">IFERROR(RANK(C257,$C$5:$C$5001, 1) + COUNTIF(C$4:$C256, C257), "")</f>
        <v>137</v>
      </c>
      <c r="C257">
        <f t="shared" ca="1" si="27"/>
        <v>2</v>
      </c>
      <c r="D257" s="1" t="s">
        <v>6998</v>
      </c>
      <c r="E257" t="s">
        <v>1820</v>
      </c>
      <c r="F257" t="s">
        <v>1821</v>
      </c>
      <c r="G257" t="s">
        <v>1822</v>
      </c>
      <c r="H257" t="s">
        <v>1823</v>
      </c>
      <c r="I257" t="s">
        <v>1824</v>
      </c>
      <c r="J257">
        <v>19713</v>
      </c>
      <c r="K257" t="s">
        <v>1825</v>
      </c>
      <c r="L257" t="s">
        <v>1826</v>
      </c>
      <c r="M257" t="s">
        <v>1827</v>
      </c>
      <c r="N257" t="s">
        <v>1828</v>
      </c>
      <c r="O257" s="13">
        <v>990900</v>
      </c>
      <c r="P257" s="10">
        <v>253</v>
      </c>
      <c r="Q257" s="10">
        <f t="shared" ca="1" si="28"/>
        <v>785</v>
      </c>
      <c r="R257" t="str">
        <f t="shared" ca="1" si="29"/>
        <v>Peggy Blackwelder</v>
      </c>
      <c r="T257" t="str">
        <f t="shared" ca="1" si="34"/>
        <v>David Cressy</v>
      </c>
      <c r="U257" s="10">
        <f t="shared" ca="1" si="30"/>
        <v>572500</v>
      </c>
      <c r="W257" s="10">
        <f t="shared" ca="1" si="31"/>
        <v>0</v>
      </c>
      <c r="X257" s="10">
        <f t="shared" ca="1" si="32"/>
        <v>65900</v>
      </c>
      <c r="Y257" s="10">
        <f t="shared" ca="1" si="33"/>
        <v>65900</v>
      </c>
    </row>
    <row r="258" spans="1:25" x14ac:dyDescent="0.25">
      <c r="A258" s="10">
        <f ca="1">IFERROR(RANK(Y258,$Y$5:$Y$1006,0)+COUNTIF(Y$4:$Y257,Y258),"")</f>
        <v>138</v>
      </c>
      <c r="B258">
        <f ca="1">IFERROR(RANK(C258,$C$5:$C$5001, 1) + COUNTIF(C$4:$C257, C258), "")</f>
        <v>138</v>
      </c>
      <c r="C258">
        <f t="shared" ca="1" si="27"/>
        <v>2</v>
      </c>
      <c r="D258" s="1" t="s">
        <v>6999</v>
      </c>
      <c r="E258" t="s">
        <v>1829</v>
      </c>
      <c r="F258" t="s">
        <v>1830</v>
      </c>
      <c r="G258" t="s">
        <v>1831</v>
      </c>
      <c r="H258" t="s">
        <v>435</v>
      </c>
      <c r="I258" t="s">
        <v>436</v>
      </c>
      <c r="J258">
        <v>2919</v>
      </c>
      <c r="K258" t="s">
        <v>1832</v>
      </c>
      <c r="L258" t="s">
        <v>1833</v>
      </c>
      <c r="M258" t="s">
        <v>1834</v>
      </c>
      <c r="N258" t="s">
        <v>1835</v>
      </c>
      <c r="O258" s="13">
        <v>532100</v>
      </c>
      <c r="P258" s="10">
        <v>254</v>
      </c>
      <c r="Q258" s="10">
        <f t="shared" ca="1" si="28"/>
        <v>327</v>
      </c>
      <c r="R258" t="str">
        <f t="shared" ca="1" si="29"/>
        <v>Erick Gruett</v>
      </c>
      <c r="T258" t="str">
        <f t="shared" ca="1" si="34"/>
        <v>Davis Lotti</v>
      </c>
      <c r="U258" s="10">
        <f t="shared" ca="1" si="30"/>
        <v>896900</v>
      </c>
      <c r="W258" s="10">
        <f t="shared" ca="1" si="31"/>
        <v>0</v>
      </c>
      <c r="X258" s="10">
        <f t="shared" ca="1" si="32"/>
        <v>65800</v>
      </c>
      <c r="Y258" s="10">
        <f t="shared" ca="1" si="33"/>
        <v>65800</v>
      </c>
    </row>
    <row r="259" spans="1:25" x14ac:dyDescent="0.25">
      <c r="A259" s="10">
        <f ca="1">IFERROR(RANK(Y259,$Y$5:$Y$1006,0)+COUNTIF(Y$4:$Y258,Y259),"")</f>
        <v>352</v>
      </c>
      <c r="B259">
        <f ca="1">IFERROR(RANK(C259,$C$5:$C$5001, 1) + COUNTIF(C$4:$C258, C259), "")</f>
        <v>352</v>
      </c>
      <c r="C259">
        <f t="shared" ca="1" si="27"/>
        <v>3</v>
      </c>
      <c r="D259" s="1" t="s">
        <v>7000</v>
      </c>
      <c r="E259" t="s">
        <v>1836</v>
      </c>
      <c r="F259" t="s">
        <v>1837</v>
      </c>
      <c r="G259" t="s">
        <v>204</v>
      </c>
      <c r="H259" t="s">
        <v>1838</v>
      </c>
      <c r="I259" t="s">
        <v>102</v>
      </c>
      <c r="J259">
        <v>21230</v>
      </c>
      <c r="K259" t="s">
        <v>1839</v>
      </c>
      <c r="L259" t="s">
        <v>1840</v>
      </c>
      <c r="M259" t="s">
        <v>1841</v>
      </c>
      <c r="N259" t="s">
        <v>1842</v>
      </c>
      <c r="O259" s="13">
        <v>646300</v>
      </c>
      <c r="P259" s="10">
        <v>255</v>
      </c>
      <c r="Q259" s="10">
        <f t="shared" ca="1" si="28"/>
        <v>868</v>
      </c>
      <c r="R259" t="str">
        <f t="shared" ca="1" si="29"/>
        <v>Santos Delmendo</v>
      </c>
      <c r="T259" t="str">
        <f t="shared" ca="1" si="34"/>
        <v>Deana Carrozza</v>
      </c>
      <c r="U259" s="10">
        <f t="shared" ca="1" si="30"/>
        <v>972300</v>
      </c>
      <c r="W259" s="10">
        <f t="shared" ca="1" si="31"/>
        <v>0</v>
      </c>
      <c r="X259" s="10">
        <f t="shared" ca="1" si="32"/>
        <v>44400</v>
      </c>
      <c r="Y259" s="10">
        <f t="shared" ca="1" si="33"/>
        <v>44400</v>
      </c>
    </row>
    <row r="260" spans="1:25" x14ac:dyDescent="0.25">
      <c r="A260" s="10">
        <f ca="1">IFERROR(RANK(Y260,$Y$5:$Y$1006,0)+COUNTIF(Y$4:$Y259,Y260),"")</f>
        <v>633</v>
      </c>
      <c r="B260">
        <f ca="1">IFERROR(RANK(C260,$C$5:$C$5001, 1) + COUNTIF(C$4:$C259, C260), "")</f>
        <v>633</v>
      </c>
      <c r="C260">
        <f t="shared" ca="1" si="27"/>
        <v>8</v>
      </c>
      <c r="D260" s="1" t="s">
        <v>7001</v>
      </c>
      <c r="E260" t="s">
        <v>1843</v>
      </c>
      <c r="F260" t="s">
        <v>1844</v>
      </c>
      <c r="G260" t="s">
        <v>1845</v>
      </c>
      <c r="H260" t="s">
        <v>1846</v>
      </c>
      <c r="I260" t="s">
        <v>117</v>
      </c>
      <c r="J260">
        <v>98837</v>
      </c>
      <c r="K260" t="s">
        <v>1847</v>
      </c>
      <c r="L260" t="s">
        <v>1848</v>
      </c>
      <c r="M260" t="s">
        <v>1849</v>
      </c>
      <c r="N260" t="s">
        <v>1850</v>
      </c>
      <c r="O260" s="13">
        <v>94100</v>
      </c>
      <c r="P260" s="10">
        <v>256</v>
      </c>
      <c r="Q260" s="10">
        <f t="shared" ca="1" si="28"/>
        <v>49</v>
      </c>
      <c r="R260" t="str">
        <f t="shared" ca="1" si="29"/>
        <v>Andreas Fam</v>
      </c>
      <c r="T260" t="str">
        <f t="shared" ca="1" si="34"/>
        <v>Debby Paalan</v>
      </c>
      <c r="U260" s="10">
        <f t="shared" ca="1" si="30"/>
        <v>986200</v>
      </c>
      <c r="W260" s="10">
        <f t="shared" ca="1" si="31"/>
        <v>0</v>
      </c>
      <c r="X260" s="10">
        <f t="shared" ca="1" si="32"/>
        <v>16300</v>
      </c>
      <c r="Y260" s="10">
        <f t="shared" ca="1" si="33"/>
        <v>16300</v>
      </c>
    </row>
    <row r="261" spans="1:25" x14ac:dyDescent="0.25">
      <c r="A261" s="10">
        <f ca="1">IFERROR(RANK(Y261,$Y$5:$Y$1006,0)+COUNTIF(Y$4:$Y260,Y261),"")</f>
        <v>460</v>
      </c>
      <c r="B261">
        <f ca="1">IFERROR(RANK(C261,$C$5:$C$5001, 1) + COUNTIF(C$4:$C260, C261), "")</f>
        <v>460</v>
      </c>
      <c r="C261">
        <f t="shared" ca="1" si="27"/>
        <v>5</v>
      </c>
      <c r="D261" s="1" t="s">
        <v>7002</v>
      </c>
      <c r="E261" t="s">
        <v>1851</v>
      </c>
      <c r="F261" t="s">
        <v>1782</v>
      </c>
      <c r="G261" t="s">
        <v>1783</v>
      </c>
      <c r="H261" t="s">
        <v>135</v>
      </c>
      <c r="I261" t="s">
        <v>136</v>
      </c>
      <c r="J261">
        <v>80501</v>
      </c>
      <c r="K261" t="s">
        <v>1852</v>
      </c>
      <c r="L261" t="s">
        <v>1853</v>
      </c>
      <c r="M261" t="s">
        <v>1854</v>
      </c>
      <c r="N261" t="s">
        <v>1855</v>
      </c>
      <c r="O261" s="13">
        <v>890300</v>
      </c>
      <c r="P261" s="10">
        <v>257</v>
      </c>
      <c r="Q261" s="10">
        <f t="shared" ca="1" si="28"/>
        <v>365</v>
      </c>
      <c r="R261" t="str">
        <f t="shared" ca="1" si="29"/>
        <v>Fran Seigle</v>
      </c>
      <c r="T261" t="str">
        <f t="shared" ca="1" si="34"/>
        <v>Debra Elmo</v>
      </c>
      <c r="U261" s="10">
        <f t="shared" ca="1" si="30"/>
        <v>549100</v>
      </c>
      <c r="W261" s="10">
        <f t="shared" ca="1" si="31"/>
        <v>0</v>
      </c>
      <c r="X261" s="10">
        <f t="shared" ca="1" si="32"/>
        <v>33600</v>
      </c>
      <c r="Y261" s="10">
        <f t="shared" ca="1" si="33"/>
        <v>33600</v>
      </c>
    </row>
    <row r="262" spans="1:25" x14ac:dyDescent="0.25">
      <c r="A262" s="10">
        <f ca="1">IFERROR(RANK(Y262,$Y$5:$Y$1006,0)+COUNTIF(Y$4:$Y261,Y262),"")</f>
        <v>461</v>
      </c>
      <c r="B262">
        <f ca="1">IFERROR(RANK(C262,$C$5:$C$5001, 1) + COUNTIF(C$4:$C261, C262), "")</f>
        <v>461</v>
      </c>
      <c r="C262">
        <f t="shared" ref="C262:C325" ca="1" si="35">IFERROR(SEARCH($C$2,T262,1),"")</f>
        <v>5</v>
      </c>
      <c r="D262" s="1" t="s">
        <v>7003</v>
      </c>
      <c r="E262" t="s">
        <v>1856</v>
      </c>
      <c r="F262" t="s">
        <v>1857</v>
      </c>
      <c r="G262" t="s">
        <v>1858</v>
      </c>
      <c r="H262" t="s">
        <v>1859</v>
      </c>
      <c r="I262" t="s">
        <v>1860</v>
      </c>
      <c r="J262">
        <v>5491</v>
      </c>
      <c r="K262" t="s">
        <v>1861</v>
      </c>
      <c r="L262" t="s">
        <v>1862</v>
      </c>
      <c r="M262" t="s">
        <v>1863</v>
      </c>
      <c r="N262" t="s">
        <v>1864</v>
      </c>
      <c r="O262" s="13">
        <v>658300</v>
      </c>
      <c r="P262" s="10">
        <v>258</v>
      </c>
      <c r="Q262" s="10">
        <f t="shared" ref="Q262:Q325" ca="1" si="36">COUNTIF($R$5:$R$1005,"&lt;"&amp;R262)+1</f>
        <v>746</v>
      </c>
      <c r="R262" t="str">
        <f t="shared" ref="R262:R325" ca="1" si="37">INDIRECT($B$2&amp;ROW())</f>
        <v>Nigel Nakashima</v>
      </c>
      <c r="T262" t="str">
        <f t="shared" ca="1" si="34"/>
        <v>Debra Veino</v>
      </c>
      <c r="U262" s="10">
        <f t="shared" ref="U262:U325" ca="1" si="38">IFERROR(VLOOKUP(T262,INDIRECT($B$2&amp;5&amp;":"&amp;ADDRESS(3000, COLUMN($O$3))), COLUMN($O$3)-COLUMN(INDIRECT($B$2&amp;5))+1, FALSE),0)</f>
        <v>95900</v>
      </c>
      <c r="W262" s="10">
        <f t="shared" ref="W262:W325" ca="1" si="39">IFERROR(RANK(U262,$U$5:$U$1006,1)*$W$3,"")</f>
        <v>0</v>
      </c>
      <c r="X262" s="10">
        <f t="shared" ref="X262:X325" ca="1" si="40">IFERROR(RANK(B262,$B$5:$B$1006,0)*$X$3,"")</f>
        <v>33500</v>
      </c>
      <c r="Y262" s="10">
        <f t="shared" ref="Y262:Y325" ca="1" si="41">IFERROR(W262+X262,"")</f>
        <v>33500</v>
      </c>
    </row>
    <row r="263" spans="1:25" x14ac:dyDescent="0.25">
      <c r="A263" s="10" t="str">
        <f ca="1">IFERROR(RANK(Y263,$Y$5:$Y$1006,0)+COUNTIF(Y$4:$Y262,Y263),"")</f>
        <v/>
      </c>
      <c r="B263" t="str">
        <f ca="1">IFERROR(RANK(C263,$C$5:$C$5001, 1) + COUNTIF(C$4:$C262, C263), "")</f>
        <v/>
      </c>
      <c r="C263" t="str">
        <f t="shared" ca="1" si="35"/>
        <v/>
      </c>
      <c r="D263" s="1" t="s">
        <v>7004</v>
      </c>
      <c r="E263" t="s">
        <v>1865</v>
      </c>
      <c r="F263" t="s">
        <v>1866</v>
      </c>
      <c r="G263" t="s">
        <v>926</v>
      </c>
      <c r="H263" t="s">
        <v>927</v>
      </c>
      <c r="I263" t="s">
        <v>252</v>
      </c>
      <c r="J263">
        <v>18042</v>
      </c>
      <c r="K263" t="s">
        <v>1867</v>
      </c>
      <c r="L263" t="s">
        <v>1868</v>
      </c>
      <c r="M263" t="s">
        <v>1869</v>
      </c>
      <c r="N263" t="s">
        <v>1870</v>
      </c>
      <c r="O263" s="13">
        <v>850000</v>
      </c>
      <c r="P263" s="10">
        <v>259</v>
      </c>
      <c r="Q263" s="10">
        <f t="shared" ca="1" si="36"/>
        <v>192</v>
      </c>
      <c r="R263" t="str">
        <f t="shared" ca="1" si="37"/>
        <v>Cheri Hepfer</v>
      </c>
      <c r="T263" t="str">
        <f t="shared" ca="1" si="34"/>
        <v>Dee Skelly</v>
      </c>
      <c r="U263" s="10">
        <f t="shared" ca="1" si="38"/>
        <v>196900</v>
      </c>
      <c r="W263" s="10">
        <f t="shared" ca="1" si="39"/>
        <v>0</v>
      </c>
      <c r="X263" s="10" t="str">
        <f t="shared" ca="1" si="40"/>
        <v/>
      </c>
      <c r="Y263" s="10" t="str">
        <f t="shared" ca="1" si="41"/>
        <v/>
      </c>
    </row>
    <row r="264" spans="1:25" x14ac:dyDescent="0.25">
      <c r="A264" s="10">
        <f ca="1">IFERROR(RANK(Y264,$Y$5:$Y$1006,0)+COUNTIF(Y$4:$Y263,Y264),"")</f>
        <v>535</v>
      </c>
      <c r="B264">
        <f ca="1">IFERROR(RANK(C264,$C$5:$C$5001, 1) + COUNTIF(C$4:$C263, C264), "")</f>
        <v>535</v>
      </c>
      <c r="C264">
        <f t="shared" ca="1" si="35"/>
        <v>6</v>
      </c>
      <c r="D264" s="1" t="s">
        <v>7005</v>
      </c>
      <c r="E264" t="s">
        <v>1871</v>
      </c>
      <c r="F264" t="s">
        <v>1872</v>
      </c>
      <c r="G264" t="s">
        <v>1873</v>
      </c>
      <c r="H264" t="s">
        <v>927</v>
      </c>
      <c r="I264" t="s">
        <v>252</v>
      </c>
      <c r="J264">
        <v>18083</v>
      </c>
      <c r="K264" t="s">
        <v>1874</v>
      </c>
      <c r="L264" t="s">
        <v>1875</v>
      </c>
      <c r="M264" t="s">
        <v>1876</v>
      </c>
      <c r="N264" t="s">
        <v>1877</v>
      </c>
      <c r="O264" s="13">
        <v>605500</v>
      </c>
      <c r="P264" s="10">
        <v>260</v>
      </c>
      <c r="Q264" s="10">
        <f t="shared" ca="1" si="36"/>
        <v>276</v>
      </c>
      <c r="R264" t="str">
        <f t="shared" ca="1" si="37"/>
        <v>Desmond Lincourt</v>
      </c>
      <c r="T264" t="str">
        <f t="shared" ca="1" si="34"/>
        <v>Deidra Laganga</v>
      </c>
      <c r="U264" s="10">
        <f t="shared" ca="1" si="38"/>
        <v>763100</v>
      </c>
      <c r="W264" s="10">
        <f t="shared" ca="1" si="39"/>
        <v>0</v>
      </c>
      <c r="X264" s="10">
        <f t="shared" ca="1" si="40"/>
        <v>26100</v>
      </c>
      <c r="Y264" s="10">
        <f t="shared" ca="1" si="41"/>
        <v>26100</v>
      </c>
    </row>
    <row r="265" spans="1:25" x14ac:dyDescent="0.25">
      <c r="A265" s="10">
        <f ca="1">IFERROR(RANK(Y265,$Y$5:$Y$1006,0)+COUNTIF(Y$4:$Y264,Y265),"")</f>
        <v>749</v>
      </c>
      <c r="B265">
        <f ca="1">IFERROR(RANK(C265,$C$5:$C$5001, 1) + COUNTIF(C$4:$C264, C265), "")</f>
        <v>749</v>
      </c>
      <c r="C265">
        <f t="shared" ca="1" si="35"/>
        <v>12</v>
      </c>
      <c r="D265" s="1" t="s">
        <v>7006</v>
      </c>
      <c r="E265" t="s">
        <v>1878</v>
      </c>
      <c r="F265" t="s">
        <v>1879</v>
      </c>
      <c r="G265" t="s">
        <v>1880</v>
      </c>
      <c r="H265" t="s">
        <v>927</v>
      </c>
      <c r="I265" t="s">
        <v>252</v>
      </c>
      <c r="J265">
        <v>18072</v>
      </c>
      <c r="K265" t="s">
        <v>1881</v>
      </c>
      <c r="L265" t="s">
        <v>1882</v>
      </c>
      <c r="M265" t="s">
        <v>1883</v>
      </c>
      <c r="N265" t="s">
        <v>1884</v>
      </c>
      <c r="O265" s="13">
        <v>391100</v>
      </c>
      <c r="P265" s="10">
        <v>261</v>
      </c>
      <c r="Q265" s="10">
        <f t="shared" ca="1" si="36"/>
        <v>782</v>
      </c>
      <c r="R265" t="str">
        <f t="shared" ca="1" si="37"/>
        <v>Paulette Lagonia</v>
      </c>
      <c r="T265" t="str">
        <f t="shared" ca="1" si="34"/>
        <v>Deidre Dunlap</v>
      </c>
      <c r="U265" s="10">
        <f t="shared" ca="1" si="38"/>
        <v>414800</v>
      </c>
      <c r="W265" s="10">
        <f t="shared" ca="1" si="39"/>
        <v>0</v>
      </c>
      <c r="X265" s="10">
        <f t="shared" ca="1" si="40"/>
        <v>4700</v>
      </c>
      <c r="Y265" s="10">
        <f t="shared" ca="1" si="41"/>
        <v>4700</v>
      </c>
    </row>
    <row r="266" spans="1:25" x14ac:dyDescent="0.25">
      <c r="A266" s="10" t="str">
        <f ca="1">IFERROR(RANK(Y266,$Y$5:$Y$1006,0)+COUNTIF(Y$4:$Y265,Y266),"")</f>
        <v/>
      </c>
      <c r="B266" t="str">
        <f ca="1">IFERROR(RANK(C266,$C$5:$C$5001, 1) + COUNTIF(C$4:$C265, C266), "")</f>
        <v/>
      </c>
      <c r="C266" t="str">
        <f t="shared" ca="1" si="35"/>
        <v/>
      </c>
      <c r="D266" s="1" t="s">
        <v>7007</v>
      </c>
      <c r="E266" t="s">
        <v>1885</v>
      </c>
      <c r="F266" t="s">
        <v>1886</v>
      </c>
      <c r="G266" t="s">
        <v>1887</v>
      </c>
      <c r="H266" t="s">
        <v>1888</v>
      </c>
      <c r="I266" t="s">
        <v>117</v>
      </c>
      <c r="J266">
        <v>98024</v>
      </c>
      <c r="K266" t="s">
        <v>1889</v>
      </c>
      <c r="L266" t="s">
        <v>1890</v>
      </c>
      <c r="M266" t="s">
        <v>1891</v>
      </c>
      <c r="N266" t="s">
        <v>1892</v>
      </c>
      <c r="O266" s="13">
        <v>375400</v>
      </c>
      <c r="P266" s="10">
        <v>262</v>
      </c>
      <c r="Q266" s="10">
        <f t="shared" ca="1" si="36"/>
        <v>819</v>
      </c>
      <c r="R266" t="str">
        <f t="shared" ca="1" si="37"/>
        <v>Rhett Lenser</v>
      </c>
      <c r="T266" t="str">
        <f t="shared" ca="1" si="34"/>
        <v>Deirdre Croutch</v>
      </c>
      <c r="U266" s="10">
        <f t="shared" ca="1" si="38"/>
        <v>48200</v>
      </c>
      <c r="W266" s="10">
        <f t="shared" ca="1" si="39"/>
        <v>0</v>
      </c>
      <c r="X266" s="10" t="str">
        <f t="shared" ca="1" si="40"/>
        <v/>
      </c>
      <c r="Y266" s="10" t="str">
        <f t="shared" ca="1" si="41"/>
        <v/>
      </c>
    </row>
    <row r="267" spans="1:25" x14ac:dyDescent="0.25">
      <c r="A267" s="10">
        <f ca="1">IFERROR(RANK(Y267,$Y$5:$Y$1006,0)+COUNTIF(Y$4:$Y266,Y267),"")</f>
        <v>462</v>
      </c>
      <c r="B267">
        <f ca="1">IFERROR(RANK(C267,$C$5:$C$5001, 1) + COUNTIF(C$4:$C266, C267), "")</f>
        <v>462</v>
      </c>
      <c r="C267">
        <f t="shared" ca="1" si="35"/>
        <v>5</v>
      </c>
      <c r="D267" s="1" t="s">
        <v>7008</v>
      </c>
      <c r="E267" t="s">
        <v>1893</v>
      </c>
      <c r="F267" t="s">
        <v>1894</v>
      </c>
      <c r="G267" t="s">
        <v>1895</v>
      </c>
      <c r="H267" t="s">
        <v>1896</v>
      </c>
      <c r="I267" t="s">
        <v>90</v>
      </c>
      <c r="J267">
        <v>79336</v>
      </c>
      <c r="K267" t="s">
        <v>1897</v>
      </c>
      <c r="L267" t="s">
        <v>1898</v>
      </c>
      <c r="M267" t="s">
        <v>1899</v>
      </c>
      <c r="N267" t="s">
        <v>1900</v>
      </c>
      <c r="O267" s="13">
        <v>336400</v>
      </c>
      <c r="P267" s="10">
        <v>263</v>
      </c>
      <c r="Q267" s="10">
        <f t="shared" ca="1" si="36"/>
        <v>283</v>
      </c>
      <c r="R267" t="str">
        <f t="shared" ca="1" si="37"/>
        <v>Dino Tesauro</v>
      </c>
      <c r="T267" t="str">
        <f t="shared" ca="1" si="34"/>
        <v>Delia Adkins</v>
      </c>
      <c r="U267" s="10">
        <f t="shared" ca="1" si="38"/>
        <v>507200</v>
      </c>
      <c r="W267" s="10">
        <f t="shared" ca="1" si="39"/>
        <v>0</v>
      </c>
      <c r="X267" s="10">
        <f t="shared" ca="1" si="40"/>
        <v>33400</v>
      </c>
      <c r="Y267" s="10">
        <f t="shared" ca="1" si="41"/>
        <v>33400</v>
      </c>
    </row>
    <row r="268" spans="1:25" x14ac:dyDescent="0.25">
      <c r="A268" s="10">
        <f ca="1">IFERROR(RANK(Y268,$Y$5:$Y$1006,0)+COUNTIF(Y$4:$Y267,Y268),"")</f>
        <v>463</v>
      </c>
      <c r="B268">
        <f ca="1">IFERROR(RANK(C268,$C$5:$C$5001, 1) + COUNTIF(C$4:$C267, C268), "")</f>
        <v>463</v>
      </c>
      <c r="C268">
        <f t="shared" ca="1" si="35"/>
        <v>5</v>
      </c>
      <c r="D268" s="1" t="s">
        <v>7009</v>
      </c>
      <c r="E268" t="s">
        <v>1901</v>
      </c>
      <c r="F268" t="s">
        <v>1902</v>
      </c>
      <c r="G268" t="s">
        <v>1903</v>
      </c>
      <c r="H268" t="s">
        <v>1904</v>
      </c>
      <c r="I268" t="s">
        <v>1073</v>
      </c>
      <c r="J268">
        <v>38501</v>
      </c>
      <c r="K268" t="s">
        <v>1905</v>
      </c>
      <c r="L268" t="s">
        <v>1906</v>
      </c>
      <c r="M268" t="s">
        <v>1907</v>
      </c>
      <c r="N268" t="s">
        <v>1908</v>
      </c>
      <c r="O268" s="13">
        <v>727000</v>
      </c>
      <c r="P268" s="10">
        <v>264</v>
      </c>
      <c r="Q268" s="10">
        <f t="shared" ca="1" si="36"/>
        <v>205</v>
      </c>
      <c r="R268" t="str">
        <f t="shared" ca="1" si="37"/>
        <v>Cindy Dundon</v>
      </c>
      <c r="T268" t="str">
        <f t="shared" ca="1" si="34"/>
        <v>Delia Pavlick</v>
      </c>
      <c r="U268" s="10">
        <f t="shared" ca="1" si="38"/>
        <v>626400</v>
      </c>
      <c r="W268" s="10">
        <f t="shared" ca="1" si="39"/>
        <v>0</v>
      </c>
      <c r="X268" s="10">
        <f t="shared" ca="1" si="40"/>
        <v>33300</v>
      </c>
      <c r="Y268" s="10">
        <f t="shared" ca="1" si="41"/>
        <v>33300</v>
      </c>
    </row>
    <row r="269" spans="1:25" x14ac:dyDescent="0.25">
      <c r="A269" s="10">
        <f ca="1">IFERROR(RANK(Y269,$Y$5:$Y$1006,0)+COUNTIF(Y$4:$Y268,Y269),"")</f>
        <v>536</v>
      </c>
      <c r="B269">
        <f ca="1">IFERROR(RANK(C269,$C$5:$C$5001, 1) + COUNTIF(C$4:$C268, C269), "")</f>
        <v>536</v>
      </c>
      <c r="C269">
        <f t="shared" ca="1" si="35"/>
        <v>6</v>
      </c>
      <c r="D269" s="1" t="s">
        <v>7010</v>
      </c>
      <c r="E269" t="s">
        <v>1910</v>
      </c>
      <c r="F269" t="s">
        <v>1911</v>
      </c>
      <c r="G269" t="s">
        <v>1912</v>
      </c>
      <c r="H269" t="s">
        <v>178</v>
      </c>
      <c r="I269" t="s">
        <v>12</v>
      </c>
      <c r="J269">
        <v>90723</v>
      </c>
      <c r="K269" t="s">
        <v>1913</v>
      </c>
      <c r="L269" t="s">
        <v>1914</v>
      </c>
      <c r="M269" t="s">
        <v>1915</v>
      </c>
      <c r="N269" t="s">
        <v>1916</v>
      </c>
      <c r="O269" s="13">
        <v>831700</v>
      </c>
      <c r="P269" s="10">
        <v>265</v>
      </c>
      <c r="Q269" s="10">
        <f t="shared" ca="1" si="36"/>
        <v>945</v>
      </c>
      <c r="R269" t="str">
        <f t="shared" ca="1" si="37"/>
        <v>Trenton Ranildi</v>
      </c>
      <c r="T269" t="str">
        <f t="shared" ca="1" si="34"/>
        <v>Delilah Leonides</v>
      </c>
      <c r="U269" s="10">
        <f t="shared" ca="1" si="38"/>
        <v>688700</v>
      </c>
      <c r="W269" s="10">
        <f t="shared" ca="1" si="39"/>
        <v>0</v>
      </c>
      <c r="X269" s="10">
        <f t="shared" ca="1" si="40"/>
        <v>26000</v>
      </c>
      <c r="Y269" s="10">
        <f t="shared" ca="1" si="41"/>
        <v>26000</v>
      </c>
    </row>
    <row r="270" spans="1:25" x14ac:dyDescent="0.25">
      <c r="A270" s="10">
        <f ca="1">IFERROR(RANK(Y270,$Y$5:$Y$1006,0)+COUNTIF(Y$4:$Y269,Y270),"")</f>
        <v>464</v>
      </c>
      <c r="B270">
        <f ca="1">IFERROR(RANK(C270,$C$5:$C$5001, 1) + COUNTIF(C$4:$C269, C270), "")</f>
        <v>464</v>
      </c>
      <c r="C270">
        <f t="shared" ca="1" si="35"/>
        <v>5</v>
      </c>
      <c r="D270" s="1" t="s">
        <v>7011</v>
      </c>
      <c r="E270" t="s">
        <v>1917</v>
      </c>
      <c r="F270" t="s">
        <v>1918</v>
      </c>
      <c r="G270" t="s">
        <v>1919</v>
      </c>
      <c r="H270" t="s">
        <v>1920</v>
      </c>
      <c r="I270" t="s">
        <v>351</v>
      </c>
      <c r="J270">
        <v>59101</v>
      </c>
      <c r="K270" t="s">
        <v>1921</v>
      </c>
      <c r="L270" t="s">
        <v>1922</v>
      </c>
      <c r="M270" t="s">
        <v>1923</v>
      </c>
      <c r="N270" t="s">
        <v>1924</v>
      </c>
      <c r="O270" s="13">
        <v>798600</v>
      </c>
      <c r="P270" s="10">
        <v>266</v>
      </c>
      <c r="Q270" s="10">
        <f t="shared" ca="1" si="36"/>
        <v>31</v>
      </c>
      <c r="R270" t="str">
        <f t="shared" ca="1" si="37"/>
        <v>Alonzo Shubov</v>
      </c>
      <c r="T270" t="str">
        <f t="shared" ca="1" si="34"/>
        <v>Delma Merrell</v>
      </c>
      <c r="U270" s="10">
        <f t="shared" ca="1" si="38"/>
        <v>319900</v>
      </c>
      <c r="W270" s="10">
        <f t="shared" ca="1" si="39"/>
        <v>0</v>
      </c>
      <c r="X270" s="10">
        <f t="shared" ca="1" si="40"/>
        <v>33200</v>
      </c>
      <c r="Y270" s="10">
        <f t="shared" ca="1" si="41"/>
        <v>33200</v>
      </c>
    </row>
    <row r="271" spans="1:25" x14ac:dyDescent="0.25">
      <c r="A271" s="10">
        <f ca="1">IFERROR(RANK(Y271,$Y$5:$Y$1006,0)+COUNTIF(Y$4:$Y270,Y271),"")</f>
        <v>465</v>
      </c>
      <c r="B271">
        <f ca="1">IFERROR(RANK(C271,$C$5:$C$5001, 1) + COUNTIF(C$4:$C270, C271), "")</f>
        <v>465</v>
      </c>
      <c r="C271">
        <f t="shared" ca="1" si="35"/>
        <v>5</v>
      </c>
      <c r="D271" s="1" t="s">
        <v>7012</v>
      </c>
      <c r="E271" t="s">
        <v>1925</v>
      </c>
      <c r="F271" t="s">
        <v>1926</v>
      </c>
      <c r="G271" t="s">
        <v>1927</v>
      </c>
      <c r="H271" t="s">
        <v>1928</v>
      </c>
      <c r="I271" t="s">
        <v>136</v>
      </c>
      <c r="J271">
        <v>80022</v>
      </c>
      <c r="K271" t="s">
        <v>1929</v>
      </c>
      <c r="L271" t="s">
        <v>1930</v>
      </c>
      <c r="M271" t="s">
        <v>1931</v>
      </c>
      <c r="N271" t="s">
        <v>1932</v>
      </c>
      <c r="O271" s="13">
        <v>574600</v>
      </c>
      <c r="P271" s="10">
        <v>267</v>
      </c>
      <c r="Q271" s="10">
        <f t="shared" ca="1" si="36"/>
        <v>537</v>
      </c>
      <c r="R271" t="str">
        <f t="shared" ca="1" si="37"/>
        <v>Katina Glomb</v>
      </c>
      <c r="T271" t="str">
        <f t="shared" ca="1" si="34"/>
        <v>Delma Shumake</v>
      </c>
      <c r="U271" s="10">
        <f t="shared" ca="1" si="38"/>
        <v>205400</v>
      </c>
      <c r="W271" s="10">
        <f t="shared" ca="1" si="39"/>
        <v>0</v>
      </c>
      <c r="X271" s="10">
        <f t="shared" ca="1" si="40"/>
        <v>33100</v>
      </c>
      <c r="Y271" s="10">
        <f t="shared" ca="1" si="41"/>
        <v>33100</v>
      </c>
    </row>
    <row r="272" spans="1:25" x14ac:dyDescent="0.25">
      <c r="A272" s="10" t="str">
        <f ca="1">IFERROR(RANK(Y272,$Y$5:$Y$1006,0)+COUNTIF(Y$4:$Y271,Y272),"")</f>
        <v/>
      </c>
      <c r="B272" t="str">
        <f ca="1">IFERROR(RANK(C272,$C$5:$C$5001, 1) + COUNTIF(C$4:$C271, C272), "")</f>
        <v/>
      </c>
      <c r="C272" t="str">
        <f t="shared" ca="1" si="35"/>
        <v/>
      </c>
      <c r="D272" s="1" t="s">
        <v>7013</v>
      </c>
      <c r="E272" t="s">
        <v>1933</v>
      </c>
      <c r="F272" t="s">
        <v>1934</v>
      </c>
      <c r="G272" t="s">
        <v>1747</v>
      </c>
      <c r="H272" t="s">
        <v>1747</v>
      </c>
      <c r="I272" t="s">
        <v>229</v>
      </c>
      <c r="J272">
        <v>10281</v>
      </c>
      <c r="K272" t="s">
        <v>1935</v>
      </c>
      <c r="L272" t="s">
        <v>1936</v>
      </c>
      <c r="M272" t="s">
        <v>1937</v>
      </c>
      <c r="N272" t="s">
        <v>1938</v>
      </c>
      <c r="O272" s="13">
        <v>474000</v>
      </c>
      <c r="P272" s="10">
        <v>268</v>
      </c>
      <c r="Q272" s="10">
        <f t="shared" ca="1" si="36"/>
        <v>487</v>
      </c>
      <c r="R272" t="str">
        <f t="shared" ca="1" si="37"/>
        <v>Jennie Oppy</v>
      </c>
      <c r="T272" t="str">
        <f t="shared" ca="1" si="34"/>
        <v>Delmer Doster</v>
      </c>
      <c r="U272" s="10">
        <f t="shared" ca="1" si="38"/>
        <v>485900</v>
      </c>
      <c r="W272" s="10">
        <f t="shared" ca="1" si="39"/>
        <v>0</v>
      </c>
      <c r="X272" s="10" t="str">
        <f t="shared" ca="1" si="40"/>
        <v/>
      </c>
      <c r="Y272" s="10" t="str">
        <f t="shared" ca="1" si="41"/>
        <v/>
      </c>
    </row>
    <row r="273" spans="1:25" x14ac:dyDescent="0.25">
      <c r="A273" s="10" t="str">
        <f ca="1">IFERROR(RANK(Y273,$Y$5:$Y$1006,0)+COUNTIF(Y$4:$Y272,Y273),"")</f>
        <v/>
      </c>
      <c r="B273" t="str">
        <f ca="1">IFERROR(RANK(C273,$C$5:$C$5001, 1) + COUNTIF(C$4:$C272, C273), "")</f>
        <v/>
      </c>
      <c r="C273" t="str">
        <f t="shared" ca="1" si="35"/>
        <v/>
      </c>
      <c r="D273" s="1" t="s">
        <v>7014</v>
      </c>
      <c r="E273" t="s">
        <v>1939</v>
      </c>
      <c r="F273" t="s">
        <v>1940</v>
      </c>
      <c r="G273" t="s">
        <v>1941</v>
      </c>
      <c r="H273" t="s">
        <v>178</v>
      </c>
      <c r="I273" t="s">
        <v>12</v>
      </c>
      <c r="J273">
        <v>90813</v>
      </c>
      <c r="K273" t="s">
        <v>1942</v>
      </c>
      <c r="L273" t="s">
        <v>1943</v>
      </c>
      <c r="M273" t="s">
        <v>1944</v>
      </c>
      <c r="N273" t="s">
        <v>1945</v>
      </c>
      <c r="O273" s="13">
        <v>113700</v>
      </c>
      <c r="P273" s="10">
        <v>269</v>
      </c>
      <c r="Q273" s="10">
        <f t="shared" ca="1" si="36"/>
        <v>403</v>
      </c>
      <c r="R273" t="str">
        <f t="shared" ca="1" si="37"/>
        <v>Gordon Gayheart</v>
      </c>
      <c r="T273" t="str">
        <f t="shared" ca="1" si="34"/>
        <v>Delmer Tilton</v>
      </c>
      <c r="U273" s="10">
        <f t="shared" ca="1" si="38"/>
        <v>483300</v>
      </c>
      <c r="W273" s="10">
        <f t="shared" ca="1" si="39"/>
        <v>0</v>
      </c>
      <c r="X273" s="10" t="str">
        <f t="shared" ca="1" si="40"/>
        <v/>
      </c>
      <c r="Y273" s="10" t="str">
        <f t="shared" ca="1" si="41"/>
        <v/>
      </c>
    </row>
    <row r="274" spans="1:25" x14ac:dyDescent="0.25">
      <c r="A274" s="10" t="str">
        <f ca="1">IFERROR(RANK(Y274,$Y$5:$Y$1006,0)+COUNTIF(Y$4:$Y273,Y274),"")</f>
        <v/>
      </c>
      <c r="B274" t="str">
        <f ca="1">IFERROR(RANK(C274,$C$5:$C$5001, 1) + COUNTIF(C$4:$C273, C274), "")</f>
        <v/>
      </c>
      <c r="C274" t="str">
        <f t="shared" ca="1" si="35"/>
        <v/>
      </c>
      <c r="D274" s="1" t="s">
        <v>7015</v>
      </c>
      <c r="E274" t="s">
        <v>1946</v>
      </c>
      <c r="F274" t="s">
        <v>1947</v>
      </c>
      <c r="G274" t="s">
        <v>327</v>
      </c>
      <c r="H274" t="s">
        <v>327</v>
      </c>
      <c r="I274" t="s">
        <v>90</v>
      </c>
      <c r="J274">
        <v>79901</v>
      </c>
      <c r="K274" t="s">
        <v>1948</v>
      </c>
      <c r="L274" t="s">
        <v>1949</v>
      </c>
      <c r="M274" t="s">
        <v>1950</v>
      </c>
      <c r="N274" t="s">
        <v>1951</v>
      </c>
      <c r="O274" s="13">
        <v>627600</v>
      </c>
      <c r="P274" s="10">
        <v>270</v>
      </c>
      <c r="Q274" s="10">
        <f t="shared" ca="1" si="36"/>
        <v>367</v>
      </c>
      <c r="R274" t="str">
        <f t="shared" ca="1" si="37"/>
        <v>Frances Matalka</v>
      </c>
      <c r="T274" t="str">
        <f t="shared" ca="1" si="34"/>
        <v>Deloris Ronero</v>
      </c>
      <c r="U274" s="10">
        <f t="shared" ca="1" si="38"/>
        <v>494200</v>
      </c>
      <c r="W274" s="10">
        <f t="shared" ca="1" si="39"/>
        <v>0</v>
      </c>
      <c r="X274" s="10" t="str">
        <f t="shared" ca="1" si="40"/>
        <v/>
      </c>
      <c r="Y274" s="10" t="str">
        <f t="shared" ca="1" si="41"/>
        <v/>
      </c>
    </row>
    <row r="275" spans="1:25" x14ac:dyDescent="0.25">
      <c r="A275" s="10" t="str">
        <f ca="1">IFERROR(RANK(Y275,$Y$5:$Y$1006,0)+COUNTIF(Y$4:$Y274,Y275),"")</f>
        <v/>
      </c>
      <c r="B275" t="str">
        <f ca="1">IFERROR(RANK(C275,$C$5:$C$5001, 1) + COUNTIF(C$4:$C274, C275), "")</f>
        <v/>
      </c>
      <c r="C275" t="str">
        <f t="shared" ca="1" si="35"/>
        <v/>
      </c>
      <c r="D275" s="1" t="s">
        <v>7016</v>
      </c>
      <c r="E275" t="s">
        <v>1952</v>
      </c>
      <c r="F275" t="s">
        <v>1953</v>
      </c>
      <c r="G275" t="s">
        <v>1954</v>
      </c>
      <c r="H275" t="s">
        <v>1954</v>
      </c>
      <c r="I275" t="s">
        <v>75</v>
      </c>
      <c r="J275">
        <v>49707</v>
      </c>
      <c r="K275" t="s">
        <v>1955</v>
      </c>
      <c r="L275" t="s">
        <v>1956</v>
      </c>
      <c r="M275" t="s">
        <v>1957</v>
      </c>
      <c r="N275" t="s">
        <v>1958</v>
      </c>
      <c r="O275" s="13">
        <v>428000</v>
      </c>
      <c r="P275" s="10">
        <v>271</v>
      </c>
      <c r="Q275" s="10">
        <f t="shared" ca="1" si="36"/>
        <v>157</v>
      </c>
      <c r="R275" t="str">
        <f t="shared" ca="1" si="37"/>
        <v>Carla Duttinger</v>
      </c>
      <c r="T275" t="str">
        <f t="shared" ca="1" si="34"/>
        <v>Deloris Tuffey</v>
      </c>
      <c r="U275" s="10">
        <f t="shared" ca="1" si="38"/>
        <v>899200</v>
      </c>
      <c r="W275" s="10">
        <f t="shared" ca="1" si="39"/>
        <v>0</v>
      </c>
      <c r="X275" s="10" t="str">
        <f t="shared" ca="1" si="40"/>
        <v/>
      </c>
      <c r="Y275" s="10" t="str">
        <f t="shared" ca="1" si="41"/>
        <v/>
      </c>
    </row>
    <row r="276" spans="1:25" x14ac:dyDescent="0.25">
      <c r="A276" s="10">
        <f ca="1">IFERROR(RANK(Y276,$Y$5:$Y$1006,0)+COUNTIF(Y$4:$Y275,Y276),"")</f>
        <v>399</v>
      </c>
      <c r="B276">
        <f ca="1">IFERROR(RANK(C276,$C$5:$C$5001, 1) + COUNTIF(C$4:$C275, C276), "")</f>
        <v>399</v>
      </c>
      <c r="C276">
        <f t="shared" ca="1" si="35"/>
        <v>4</v>
      </c>
      <c r="D276" s="1" t="s">
        <v>7017</v>
      </c>
      <c r="E276" t="s">
        <v>1959</v>
      </c>
      <c r="F276" t="s">
        <v>1960</v>
      </c>
      <c r="G276" t="s">
        <v>1961</v>
      </c>
      <c r="H276" t="s">
        <v>1616</v>
      </c>
      <c r="I276" t="s">
        <v>170</v>
      </c>
      <c r="J276">
        <v>7036</v>
      </c>
      <c r="K276" t="s">
        <v>1962</v>
      </c>
      <c r="L276" t="s">
        <v>1963</v>
      </c>
      <c r="M276" t="s">
        <v>1964</v>
      </c>
      <c r="N276" t="s">
        <v>1965</v>
      </c>
      <c r="O276" s="13">
        <v>975000</v>
      </c>
      <c r="P276" s="10">
        <v>272</v>
      </c>
      <c r="Q276" s="10">
        <f t="shared" ca="1" si="36"/>
        <v>74</v>
      </c>
      <c r="R276" t="str">
        <f t="shared" ca="1" si="37"/>
        <v>Ariel Arenos</v>
      </c>
      <c r="T276" t="str">
        <f t="shared" ca="1" si="34"/>
        <v>Dena Sensabaugh</v>
      </c>
      <c r="U276" s="10">
        <f t="shared" ca="1" si="38"/>
        <v>362700</v>
      </c>
      <c r="W276" s="10">
        <f t="shared" ca="1" si="39"/>
        <v>0</v>
      </c>
      <c r="X276" s="10">
        <f t="shared" ca="1" si="40"/>
        <v>39700</v>
      </c>
      <c r="Y276" s="10">
        <f t="shared" ca="1" si="41"/>
        <v>39700</v>
      </c>
    </row>
    <row r="277" spans="1:25" x14ac:dyDescent="0.25">
      <c r="A277" s="10">
        <f ca="1">IFERROR(RANK(Y277,$Y$5:$Y$1006,0)+COUNTIF(Y$4:$Y276,Y277),"")</f>
        <v>634</v>
      </c>
      <c r="B277">
        <f ca="1">IFERROR(RANK(C277,$C$5:$C$5001, 1) + COUNTIF(C$4:$C276, C277), "")</f>
        <v>634</v>
      </c>
      <c r="C277">
        <f t="shared" ca="1" si="35"/>
        <v>8</v>
      </c>
      <c r="D277" s="1" t="s">
        <v>7018</v>
      </c>
      <c r="E277" t="s">
        <v>1966</v>
      </c>
      <c r="F277" t="s">
        <v>1967</v>
      </c>
      <c r="G277" t="s">
        <v>1530</v>
      </c>
      <c r="H277" t="s">
        <v>292</v>
      </c>
      <c r="I277" t="s">
        <v>12</v>
      </c>
      <c r="J277">
        <v>95111</v>
      </c>
      <c r="K277" t="s">
        <v>1968</v>
      </c>
      <c r="L277" t="s">
        <v>1969</v>
      </c>
      <c r="M277" t="s">
        <v>1970</v>
      </c>
      <c r="N277" t="s">
        <v>1971</v>
      </c>
      <c r="O277" s="13">
        <v>343100</v>
      </c>
      <c r="P277" s="10">
        <v>273</v>
      </c>
      <c r="Q277" s="10">
        <f t="shared" ca="1" si="36"/>
        <v>186</v>
      </c>
      <c r="R277" t="str">
        <f t="shared" ca="1" si="37"/>
        <v>Charlie Tarabokija</v>
      </c>
      <c r="T277" t="str">
        <f t="shared" ca="1" si="34"/>
        <v>Denis Tausch</v>
      </c>
      <c r="U277" s="10">
        <f t="shared" ca="1" si="38"/>
        <v>129300</v>
      </c>
      <c r="W277" s="10">
        <f t="shared" ca="1" si="39"/>
        <v>0</v>
      </c>
      <c r="X277" s="10">
        <f t="shared" ca="1" si="40"/>
        <v>16200</v>
      </c>
      <c r="Y277" s="10">
        <f t="shared" ca="1" si="41"/>
        <v>16200</v>
      </c>
    </row>
    <row r="278" spans="1:25" x14ac:dyDescent="0.25">
      <c r="A278" s="10">
        <f ca="1">IFERROR(RANK(Y278,$Y$5:$Y$1006,0)+COUNTIF(Y$4:$Y277,Y278),"")</f>
        <v>782</v>
      </c>
      <c r="B278">
        <f ca="1">IFERROR(RANK(C278,$C$5:$C$5001, 1) + COUNTIF(C$4:$C277, C278), "")</f>
        <v>782</v>
      </c>
      <c r="C278">
        <f t="shared" ca="1" si="35"/>
        <v>14</v>
      </c>
      <c r="D278" s="1" t="s">
        <v>7019</v>
      </c>
      <c r="E278" t="s">
        <v>1972</v>
      </c>
      <c r="F278" t="s">
        <v>1973</v>
      </c>
      <c r="G278" t="s">
        <v>380</v>
      </c>
      <c r="H278" t="s">
        <v>380</v>
      </c>
      <c r="I278" t="s">
        <v>252</v>
      </c>
      <c r="J278">
        <v>19124</v>
      </c>
      <c r="K278" t="s">
        <v>1974</v>
      </c>
      <c r="L278" t="s">
        <v>1975</v>
      </c>
      <c r="M278" t="s">
        <v>1976</v>
      </c>
      <c r="N278" t="s">
        <v>1977</v>
      </c>
      <c r="O278" s="13">
        <v>513100</v>
      </c>
      <c r="P278" s="10">
        <v>274</v>
      </c>
      <c r="Q278" s="10">
        <f t="shared" ca="1" si="36"/>
        <v>530</v>
      </c>
      <c r="R278" t="str">
        <f t="shared" ca="1" si="37"/>
        <v>Katharine Berberich</v>
      </c>
      <c r="T278" t="str">
        <f t="shared" ca="1" si="34"/>
        <v>Dennis Pocchia</v>
      </c>
      <c r="U278" s="10">
        <f t="shared" ca="1" si="38"/>
        <v>875500</v>
      </c>
      <c r="W278" s="10">
        <f t="shared" ca="1" si="39"/>
        <v>0</v>
      </c>
      <c r="X278" s="10">
        <f t="shared" ca="1" si="40"/>
        <v>1400</v>
      </c>
      <c r="Y278" s="10">
        <f t="shared" ca="1" si="41"/>
        <v>1400</v>
      </c>
    </row>
    <row r="279" spans="1:25" x14ac:dyDescent="0.25">
      <c r="A279" s="10">
        <f ca="1">IFERROR(RANK(Y279,$Y$5:$Y$1006,0)+COUNTIF(Y$4:$Y278,Y279),"")</f>
        <v>466</v>
      </c>
      <c r="B279">
        <f ca="1">IFERROR(RANK(C279,$C$5:$C$5001, 1) + COUNTIF(C$4:$C278, C279), "")</f>
        <v>466</v>
      </c>
      <c r="C279">
        <f t="shared" ca="1" si="35"/>
        <v>5</v>
      </c>
      <c r="D279" s="1" t="s">
        <v>7020</v>
      </c>
      <c r="E279" t="s">
        <v>1978</v>
      </c>
      <c r="F279" t="s">
        <v>1979</v>
      </c>
      <c r="G279" t="s">
        <v>1980</v>
      </c>
      <c r="H279" t="s">
        <v>1981</v>
      </c>
      <c r="I279" t="s">
        <v>20</v>
      </c>
      <c r="J279">
        <v>34448</v>
      </c>
      <c r="K279" t="s">
        <v>1982</v>
      </c>
      <c r="L279" t="s">
        <v>1983</v>
      </c>
      <c r="M279" t="s">
        <v>1984</v>
      </c>
      <c r="N279" t="s">
        <v>1985</v>
      </c>
      <c r="O279" s="13">
        <v>545900</v>
      </c>
      <c r="P279" s="10">
        <v>275</v>
      </c>
      <c r="Q279" s="10">
        <f t="shared" ca="1" si="36"/>
        <v>520</v>
      </c>
      <c r="R279" t="str">
        <f t="shared" ca="1" si="37"/>
        <v>Julia Ozane</v>
      </c>
      <c r="T279" t="str">
        <f t="shared" ca="1" si="34"/>
        <v>Deshawn Corpe</v>
      </c>
      <c r="U279" s="10">
        <f t="shared" ca="1" si="38"/>
        <v>196200</v>
      </c>
      <c r="W279" s="10">
        <f t="shared" ca="1" si="39"/>
        <v>0</v>
      </c>
      <c r="X279" s="10">
        <f t="shared" ca="1" si="40"/>
        <v>33000</v>
      </c>
      <c r="Y279" s="10">
        <f t="shared" ca="1" si="41"/>
        <v>33000</v>
      </c>
    </row>
    <row r="280" spans="1:25" x14ac:dyDescent="0.25">
      <c r="A280" s="10" t="str">
        <f ca="1">IFERROR(RANK(Y280,$Y$5:$Y$1006,0)+COUNTIF(Y$4:$Y279,Y280),"")</f>
        <v/>
      </c>
      <c r="B280" t="str">
        <f ca="1">IFERROR(RANK(C280,$C$5:$C$5001, 1) + COUNTIF(C$4:$C279, C280), "")</f>
        <v/>
      </c>
      <c r="C280" t="str">
        <f t="shared" ca="1" si="35"/>
        <v/>
      </c>
      <c r="D280" s="1" t="s">
        <v>7021</v>
      </c>
      <c r="E280" t="s">
        <v>1986</v>
      </c>
      <c r="F280" t="s">
        <v>1987</v>
      </c>
      <c r="G280" t="s">
        <v>1988</v>
      </c>
      <c r="H280" t="s">
        <v>919</v>
      </c>
      <c r="I280" t="s">
        <v>170</v>
      </c>
      <c r="J280">
        <v>8110</v>
      </c>
      <c r="K280" t="s">
        <v>1989</v>
      </c>
      <c r="L280" t="s">
        <v>1990</v>
      </c>
      <c r="M280" t="s">
        <v>1991</v>
      </c>
      <c r="N280" t="s">
        <v>1992</v>
      </c>
      <c r="O280" s="13">
        <v>25900</v>
      </c>
      <c r="P280" s="10">
        <v>276</v>
      </c>
      <c r="Q280" s="10">
        <f t="shared" ca="1" si="36"/>
        <v>778</v>
      </c>
      <c r="R280" t="str">
        <f t="shared" ca="1" si="37"/>
        <v>Patti Scharr</v>
      </c>
      <c r="T280" t="str">
        <f t="shared" ca="1" si="34"/>
        <v>Desmond Lincourt</v>
      </c>
      <c r="U280" s="10">
        <f t="shared" ca="1" si="38"/>
        <v>605500</v>
      </c>
      <c r="W280" s="10">
        <f t="shared" ca="1" si="39"/>
        <v>0</v>
      </c>
      <c r="X280" s="10" t="str">
        <f t="shared" ca="1" si="40"/>
        <v/>
      </c>
      <c r="Y280" s="10" t="str">
        <f t="shared" ca="1" si="41"/>
        <v/>
      </c>
    </row>
    <row r="281" spans="1:25" x14ac:dyDescent="0.25">
      <c r="A281" s="10" t="str">
        <f ca="1">IFERROR(RANK(Y281,$Y$5:$Y$1006,0)+COUNTIF(Y$4:$Y280,Y281),"")</f>
        <v/>
      </c>
      <c r="B281" t="str">
        <f ca="1">IFERROR(RANK(C281,$C$5:$C$5001, 1) + COUNTIF(C$4:$C280, C281), "")</f>
        <v/>
      </c>
      <c r="C281" t="str">
        <f t="shared" ca="1" si="35"/>
        <v/>
      </c>
      <c r="D281" s="1" t="s">
        <v>7022</v>
      </c>
      <c r="E281" t="s">
        <v>1993</v>
      </c>
      <c r="F281" t="s">
        <v>1994</v>
      </c>
      <c r="G281" t="s">
        <v>1995</v>
      </c>
      <c r="H281" t="s">
        <v>113</v>
      </c>
      <c r="I281" t="s">
        <v>12</v>
      </c>
      <c r="J281">
        <v>91785</v>
      </c>
      <c r="K281" t="s">
        <v>1996</v>
      </c>
      <c r="L281" t="s">
        <v>1997</v>
      </c>
      <c r="M281" t="s">
        <v>1998</v>
      </c>
      <c r="N281" t="s">
        <v>1999</v>
      </c>
      <c r="O281" s="13">
        <v>260700</v>
      </c>
      <c r="P281" s="10">
        <v>277</v>
      </c>
      <c r="Q281" s="10">
        <f t="shared" ca="1" si="36"/>
        <v>545</v>
      </c>
      <c r="R281" t="str">
        <f t="shared" ca="1" si="37"/>
        <v>Kendra Giancaspro</v>
      </c>
      <c r="T281" t="str">
        <f t="shared" ref="T281:T344" ca="1" si="42">VLOOKUP(P281,$Q:$R,2,FALSE)</f>
        <v>Destiny Quizon</v>
      </c>
      <c r="U281" s="10">
        <f t="shared" ca="1" si="38"/>
        <v>767800</v>
      </c>
      <c r="W281" s="10">
        <f t="shared" ca="1" si="39"/>
        <v>0</v>
      </c>
      <c r="X281" s="10" t="str">
        <f t="shared" ca="1" si="40"/>
        <v/>
      </c>
      <c r="Y281" s="10" t="str">
        <f t="shared" ca="1" si="41"/>
        <v/>
      </c>
    </row>
    <row r="282" spans="1:25" x14ac:dyDescent="0.25">
      <c r="A282" s="10" t="str">
        <f ca="1">IFERROR(RANK(Y282,$Y$5:$Y$1006,0)+COUNTIF(Y$4:$Y281,Y282),"")</f>
        <v/>
      </c>
      <c r="B282" t="str">
        <f ca="1">IFERROR(RANK(C282,$C$5:$C$5001, 1) + COUNTIF(C$4:$C281, C282), "")</f>
        <v/>
      </c>
      <c r="C282" t="str">
        <f t="shared" ca="1" si="35"/>
        <v/>
      </c>
      <c r="D282" s="1" t="s">
        <v>7023</v>
      </c>
      <c r="E282" t="s">
        <v>2000</v>
      </c>
      <c r="F282" t="s">
        <v>2001</v>
      </c>
      <c r="G282" t="s">
        <v>435</v>
      </c>
      <c r="H282" t="s">
        <v>435</v>
      </c>
      <c r="I282" t="s">
        <v>436</v>
      </c>
      <c r="J282">
        <v>2909</v>
      </c>
      <c r="K282" t="s">
        <v>2002</v>
      </c>
      <c r="L282" t="s">
        <v>2003</v>
      </c>
      <c r="M282" t="s">
        <v>2004</v>
      </c>
      <c r="N282" t="s">
        <v>2005</v>
      </c>
      <c r="O282" s="13">
        <v>995400</v>
      </c>
      <c r="P282" s="10">
        <v>278</v>
      </c>
      <c r="Q282" s="10">
        <f t="shared" ca="1" si="36"/>
        <v>280</v>
      </c>
      <c r="R282" t="str">
        <f t="shared" ca="1" si="37"/>
        <v>Dianna Istorico</v>
      </c>
      <c r="T282" t="str">
        <f t="shared" ca="1" si="42"/>
        <v>Dewey Beser</v>
      </c>
      <c r="U282" s="10">
        <f t="shared" ca="1" si="38"/>
        <v>249800</v>
      </c>
      <c r="W282" s="10">
        <f t="shared" ca="1" si="39"/>
        <v>0</v>
      </c>
      <c r="X282" s="10" t="str">
        <f t="shared" ca="1" si="40"/>
        <v/>
      </c>
      <c r="Y282" s="10" t="str">
        <f t="shared" ca="1" si="41"/>
        <v/>
      </c>
    </row>
    <row r="283" spans="1:25" x14ac:dyDescent="0.25">
      <c r="A283" s="10" t="str">
        <f ca="1">IFERROR(RANK(Y283,$Y$5:$Y$1006,0)+COUNTIF(Y$4:$Y282,Y283),"")</f>
        <v/>
      </c>
      <c r="B283" t="str">
        <f ca="1">IFERROR(RANK(C283,$C$5:$C$5001, 1) + COUNTIF(C$4:$C282, C283), "")</f>
        <v/>
      </c>
      <c r="C283" t="str">
        <f t="shared" ca="1" si="35"/>
        <v/>
      </c>
      <c r="D283" s="1" t="s">
        <v>7024</v>
      </c>
      <c r="E283" t="s">
        <v>2006</v>
      </c>
      <c r="F283" t="s">
        <v>2007</v>
      </c>
      <c r="G283" t="s">
        <v>227</v>
      </c>
      <c r="H283" t="s">
        <v>228</v>
      </c>
      <c r="I283" t="s">
        <v>229</v>
      </c>
      <c r="J283">
        <v>11236</v>
      </c>
      <c r="K283" t="s">
        <v>2008</v>
      </c>
      <c r="L283" t="s">
        <v>2009</v>
      </c>
      <c r="M283" t="s">
        <v>2010</v>
      </c>
      <c r="N283" t="s">
        <v>2011</v>
      </c>
      <c r="O283" s="13">
        <v>347400</v>
      </c>
      <c r="P283" s="10">
        <v>279</v>
      </c>
      <c r="Q283" s="10">
        <f t="shared" ca="1" si="36"/>
        <v>160</v>
      </c>
      <c r="R283" t="str">
        <f t="shared" ca="1" si="37"/>
        <v>Carlton Espeland</v>
      </c>
      <c r="T283" t="str">
        <f t="shared" ca="1" si="42"/>
        <v>Dexter Pons</v>
      </c>
      <c r="U283" s="10">
        <f t="shared" ca="1" si="38"/>
        <v>845700</v>
      </c>
      <c r="W283" s="10">
        <f t="shared" ca="1" si="39"/>
        <v>0</v>
      </c>
      <c r="X283" s="10" t="str">
        <f t="shared" ca="1" si="40"/>
        <v/>
      </c>
      <c r="Y283" s="10" t="str">
        <f t="shared" ca="1" si="41"/>
        <v/>
      </c>
    </row>
    <row r="284" spans="1:25" x14ac:dyDescent="0.25">
      <c r="A284" s="10">
        <f ca="1">IFERROR(RANK(Y284,$Y$5:$Y$1006,0)+COUNTIF(Y$4:$Y283,Y284),"")</f>
        <v>353</v>
      </c>
      <c r="B284">
        <f ca="1">IFERROR(RANK(C284,$C$5:$C$5001, 1) + COUNTIF(C$4:$C283, C284), "")</f>
        <v>353</v>
      </c>
      <c r="C284">
        <f t="shared" ca="1" si="35"/>
        <v>3</v>
      </c>
      <c r="D284" s="1" t="s">
        <v>7025</v>
      </c>
      <c r="E284" t="s">
        <v>2012</v>
      </c>
      <c r="F284" t="s">
        <v>2013</v>
      </c>
      <c r="G284" t="s">
        <v>1530</v>
      </c>
      <c r="H284" t="s">
        <v>292</v>
      </c>
      <c r="I284" t="s">
        <v>12</v>
      </c>
      <c r="J284">
        <v>95131</v>
      </c>
      <c r="K284" t="s">
        <v>2014</v>
      </c>
      <c r="L284" t="s">
        <v>2015</v>
      </c>
      <c r="M284" t="s">
        <v>2016</v>
      </c>
      <c r="N284" t="s">
        <v>2017</v>
      </c>
      <c r="O284" s="13">
        <v>274900</v>
      </c>
      <c r="P284" s="10">
        <v>280</v>
      </c>
      <c r="Q284" s="10">
        <f t="shared" ca="1" si="36"/>
        <v>923</v>
      </c>
      <c r="R284" t="str">
        <f t="shared" ca="1" si="37"/>
        <v>Teri Carioscia</v>
      </c>
      <c r="T284" t="str">
        <f t="shared" ca="1" si="42"/>
        <v>Dianna Istorico</v>
      </c>
      <c r="U284" s="10">
        <f t="shared" ca="1" si="38"/>
        <v>995400</v>
      </c>
      <c r="W284" s="10">
        <f t="shared" ca="1" si="39"/>
        <v>0</v>
      </c>
      <c r="X284" s="10">
        <f t="shared" ca="1" si="40"/>
        <v>44300</v>
      </c>
      <c r="Y284" s="10">
        <f t="shared" ca="1" si="41"/>
        <v>44300</v>
      </c>
    </row>
    <row r="285" spans="1:25" x14ac:dyDescent="0.25">
      <c r="A285" s="10">
        <f ca="1">IFERROR(RANK(Y285,$Y$5:$Y$1006,0)+COUNTIF(Y$4:$Y284,Y285),"")</f>
        <v>698</v>
      </c>
      <c r="B285">
        <f ca="1">IFERROR(RANK(C285,$C$5:$C$5001, 1) + COUNTIF(C$4:$C284, C285), "")</f>
        <v>698</v>
      </c>
      <c r="C285">
        <f t="shared" ca="1" si="35"/>
        <v>10</v>
      </c>
      <c r="D285" s="1" t="s">
        <v>7026</v>
      </c>
      <c r="E285" t="s">
        <v>2018</v>
      </c>
      <c r="F285" t="s">
        <v>2019</v>
      </c>
      <c r="G285" t="s">
        <v>2020</v>
      </c>
      <c r="H285" t="s">
        <v>444</v>
      </c>
      <c r="I285" t="s">
        <v>170</v>
      </c>
      <c r="J285">
        <v>7712</v>
      </c>
      <c r="K285" t="s">
        <v>2021</v>
      </c>
      <c r="L285" t="s">
        <v>2022</v>
      </c>
      <c r="M285" t="s">
        <v>2023</v>
      </c>
      <c r="N285" t="s">
        <v>2024</v>
      </c>
      <c r="O285" s="13">
        <v>122700</v>
      </c>
      <c r="P285" s="10">
        <v>281</v>
      </c>
      <c r="Q285" s="10">
        <f t="shared" ca="1" si="36"/>
        <v>665</v>
      </c>
      <c r="R285" t="str">
        <f t="shared" ca="1" si="37"/>
        <v>Maria Ermert</v>
      </c>
      <c r="T285" t="str">
        <f t="shared" ca="1" si="42"/>
        <v>Dick Grimaldo</v>
      </c>
      <c r="U285" s="10">
        <f t="shared" ca="1" si="38"/>
        <v>870600</v>
      </c>
      <c r="W285" s="10">
        <f t="shared" ca="1" si="39"/>
        <v>0</v>
      </c>
      <c r="X285" s="10">
        <f t="shared" ca="1" si="40"/>
        <v>9800</v>
      </c>
      <c r="Y285" s="10">
        <f t="shared" ca="1" si="41"/>
        <v>9800</v>
      </c>
    </row>
    <row r="286" spans="1:25" x14ac:dyDescent="0.25">
      <c r="A286" s="10" t="str">
        <f ca="1">IFERROR(RANK(Y286,$Y$5:$Y$1006,0)+COUNTIF(Y$4:$Y285,Y286),"")</f>
        <v/>
      </c>
      <c r="B286" t="str">
        <f ca="1">IFERROR(RANK(C286,$C$5:$C$5001, 1) + COUNTIF(C$4:$C285, C286), "")</f>
        <v/>
      </c>
      <c r="C286" t="str">
        <f t="shared" ca="1" si="35"/>
        <v/>
      </c>
      <c r="D286" s="1" t="s">
        <v>7027</v>
      </c>
      <c r="E286" t="s">
        <v>2025</v>
      </c>
      <c r="F286" t="s">
        <v>2026</v>
      </c>
      <c r="G286" t="s">
        <v>2027</v>
      </c>
      <c r="H286" t="s">
        <v>2028</v>
      </c>
      <c r="I286" t="s">
        <v>2029</v>
      </c>
      <c r="J286">
        <v>84115</v>
      </c>
      <c r="K286" t="s">
        <v>2030</v>
      </c>
      <c r="L286" t="s">
        <v>2031</v>
      </c>
      <c r="M286" t="s">
        <v>2032</v>
      </c>
      <c r="N286" t="s">
        <v>2033</v>
      </c>
      <c r="O286" s="13">
        <v>540500</v>
      </c>
      <c r="P286" s="10">
        <v>282</v>
      </c>
      <c r="Q286" s="10">
        <f t="shared" ca="1" si="36"/>
        <v>472</v>
      </c>
      <c r="R286" t="str">
        <f t="shared" ca="1" si="37"/>
        <v>Janel Eidt</v>
      </c>
      <c r="T286" t="str">
        <f t="shared" ca="1" si="42"/>
        <v>Dino Rijos</v>
      </c>
      <c r="U286" s="10">
        <f t="shared" ca="1" si="38"/>
        <v>130800</v>
      </c>
      <c r="W286" s="10">
        <f t="shared" ca="1" si="39"/>
        <v>0</v>
      </c>
      <c r="X286" s="10" t="str">
        <f t="shared" ca="1" si="40"/>
        <v/>
      </c>
      <c r="Y286" s="10" t="str">
        <f t="shared" ca="1" si="41"/>
        <v/>
      </c>
    </row>
    <row r="287" spans="1:25" x14ac:dyDescent="0.25">
      <c r="A287" s="10">
        <f ca="1">IFERROR(RANK(Y287,$Y$5:$Y$1006,0)+COUNTIF(Y$4:$Y286,Y287),"")</f>
        <v>662</v>
      </c>
      <c r="B287">
        <f ca="1">IFERROR(RANK(C287,$C$5:$C$5001, 1) + COUNTIF(C$4:$C286, C287), "")</f>
        <v>662</v>
      </c>
      <c r="C287">
        <f t="shared" ca="1" si="35"/>
        <v>9</v>
      </c>
      <c r="D287" s="1" t="s">
        <v>7028</v>
      </c>
      <c r="E287" t="s">
        <v>2034</v>
      </c>
      <c r="F287" t="s">
        <v>2035</v>
      </c>
      <c r="G287" t="s">
        <v>2036</v>
      </c>
      <c r="H287" t="s">
        <v>1459</v>
      </c>
      <c r="I287" t="s">
        <v>422</v>
      </c>
      <c r="J287">
        <v>53532</v>
      </c>
      <c r="K287" t="s">
        <v>2037</v>
      </c>
      <c r="L287" t="s">
        <v>2038</v>
      </c>
      <c r="M287" t="s">
        <v>2039</v>
      </c>
      <c r="N287" t="s">
        <v>2040</v>
      </c>
      <c r="O287" s="13">
        <v>657200</v>
      </c>
      <c r="P287" s="10">
        <v>283</v>
      </c>
      <c r="Q287" s="10">
        <f t="shared" ca="1" si="36"/>
        <v>648</v>
      </c>
      <c r="R287" t="str">
        <f t="shared" ca="1" si="37"/>
        <v>Mac Speckman</v>
      </c>
      <c r="T287" t="str">
        <f t="shared" ca="1" si="42"/>
        <v>Dino Tesauro</v>
      </c>
      <c r="U287" s="10">
        <f t="shared" ca="1" si="38"/>
        <v>336400</v>
      </c>
      <c r="W287" s="10">
        <f t="shared" ca="1" si="39"/>
        <v>0</v>
      </c>
      <c r="X287" s="10">
        <f t="shared" ca="1" si="40"/>
        <v>13400</v>
      </c>
      <c r="Y287" s="10">
        <f t="shared" ca="1" si="41"/>
        <v>13400</v>
      </c>
    </row>
    <row r="288" spans="1:25" x14ac:dyDescent="0.25">
      <c r="A288" s="10" t="str">
        <f ca="1">IFERROR(RANK(Y288,$Y$5:$Y$1006,0)+COUNTIF(Y$4:$Y287,Y288),"")</f>
        <v/>
      </c>
      <c r="B288" t="str">
        <f ca="1">IFERROR(RANK(C288,$C$5:$C$5001, 1) + COUNTIF(C$4:$C287, C288), "")</f>
        <v/>
      </c>
      <c r="C288" t="str">
        <f t="shared" ca="1" si="35"/>
        <v/>
      </c>
      <c r="D288" s="1" t="s">
        <v>7029</v>
      </c>
      <c r="E288" t="s">
        <v>2042</v>
      </c>
      <c r="F288" t="s">
        <v>2043</v>
      </c>
      <c r="G288" t="s">
        <v>2044</v>
      </c>
      <c r="H288" t="s">
        <v>2045</v>
      </c>
      <c r="I288" t="s">
        <v>49</v>
      </c>
      <c r="J288">
        <v>2762</v>
      </c>
      <c r="K288" t="s">
        <v>2046</v>
      </c>
      <c r="L288" t="s">
        <v>2047</v>
      </c>
      <c r="M288" t="s">
        <v>2048</v>
      </c>
      <c r="N288" t="s">
        <v>2049</v>
      </c>
      <c r="O288" s="13">
        <v>327900</v>
      </c>
      <c r="P288" s="10">
        <v>284</v>
      </c>
      <c r="Q288" s="10">
        <f t="shared" ca="1" si="36"/>
        <v>713</v>
      </c>
      <c r="R288" t="str">
        <f t="shared" ca="1" si="37"/>
        <v>Milan Kubert</v>
      </c>
      <c r="T288" t="str">
        <f t="shared" ca="1" si="42"/>
        <v>Dolly Greder</v>
      </c>
      <c r="U288" s="10">
        <f t="shared" ca="1" si="38"/>
        <v>173600</v>
      </c>
      <c r="W288" s="10">
        <f t="shared" ca="1" si="39"/>
        <v>0</v>
      </c>
      <c r="X288" s="10" t="str">
        <f t="shared" ca="1" si="40"/>
        <v/>
      </c>
      <c r="Y288" s="10" t="str">
        <f t="shared" ca="1" si="41"/>
        <v/>
      </c>
    </row>
    <row r="289" spans="1:25" x14ac:dyDescent="0.25">
      <c r="A289" s="10">
        <f ca="1">IFERROR(RANK(Y289,$Y$5:$Y$1006,0)+COUNTIF(Y$4:$Y288,Y289),"")</f>
        <v>699</v>
      </c>
      <c r="B289">
        <f ca="1">IFERROR(RANK(C289,$C$5:$C$5001, 1) + COUNTIF(C$4:$C288, C289), "")</f>
        <v>699</v>
      </c>
      <c r="C289">
        <f t="shared" ca="1" si="35"/>
        <v>10</v>
      </c>
      <c r="D289" s="1" t="s">
        <v>7030</v>
      </c>
      <c r="E289" t="s">
        <v>2050</v>
      </c>
      <c r="F289" t="s">
        <v>2051</v>
      </c>
      <c r="G289" t="s">
        <v>598</v>
      </c>
      <c r="H289" t="s">
        <v>599</v>
      </c>
      <c r="I289" t="s">
        <v>12</v>
      </c>
      <c r="J289">
        <v>94025</v>
      </c>
      <c r="K289" t="s">
        <v>2052</v>
      </c>
      <c r="L289" t="s">
        <v>2053</v>
      </c>
      <c r="M289" t="s">
        <v>2054</v>
      </c>
      <c r="N289" t="s">
        <v>2055</v>
      </c>
      <c r="O289" s="13">
        <v>485100</v>
      </c>
      <c r="P289" s="10">
        <v>285</v>
      </c>
      <c r="Q289" s="10">
        <f t="shared" ca="1" si="36"/>
        <v>840</v>
      </c>
      <c r="R289" t="str">
        <f t="shared" ca="1" si="37"/>
        <v>Ronny Grahovac</v>
      </c>
      <c r="T289" t="str">
        <f t="shared" ca="1" si="42"/>
        <v>Dolores Eadens</v>
      </c>
      <c r="U289" s="10">
        <f t="shared" ca="1" si="38"/>
        <v>775500</v>
      </c>
      <c r="W289" s="10">
        <f t="shared" ca="1" si="39"/>
        <v>0</v>
      </c>
      <c r="X289" s="10">
        <f t="shared" ca="1" si="40"/>
        <v>9700</v>
      </c>
      <c r="Y289" s="10">
        <f t="shared" ca="1" si="41"/>
        <v>9700</v>
      </c>
    </row>
    <row r="290" spans="1:25" x14ac:dyDescent="0.25">
      <c r="A290" s="10" t="str">
        <f ca="1">IFERROR(RANK(Y290,$Y$5:$Y$1006,0)+COUNTIF(Y$4:$Y289,Y290),"")</f>
        <v/>
      </c>
      <c r="B290" t="str">
        <f ca="1">IFERROR(RANK(C290,$C$5:$C$5001, 1) + COUNTIF(C$4:$C289, C290), "")</f>
        <v/>
      </c>
      <c r="C290" t="str">
        <f t="shared" ca="1" si="35"/>
        <v/>
      </c>
      <c r="D290" s="1" t="s">
        <v>7031</v>
      </c>
      <c r="E290" t="s">
        <v>2056</v>
      </c>
      <c r="F290" t="s">
        <v>2057</v>
      </c>
      <c r="G290" t="s">
        <v>2058</v>
      </c>
      <c r="H290" t="s">
        <v>2059</v>
      </c>
      <c r="I290" t="s">
        <v>75</v>
      </c>
      <c r="J290">
        <v>48105</v>
      </c>
      <c r="K290" t="s">
        <v>2060</v>
      </c>
      <c r="L290" t="s">
        <v>2061</v>
      </c>
      <c r="M290" t="s">
        <v>2062</v>
      </c>
      <c r="N290" t="s">
        <v>2063</v>
      </c>
      <c r="O290" s="13">
        <v>739800</v>
      </c>
      <c r="P290" s="10">
        <v>286</v>
      </c>
      <c r="Q290" s="10">
        <f t="shared" ca="1" si="36"/>
        <v>886</v>
      </c>
      <c r="R290" t="str">
        <f t="shared" ca="1" si="37"/>
        <v>Shelia Feehan</v>
      </c>
      <c r="T290" t="str">
        <f t="shared" ca="1" si="42"/>
        <v>Dominick Giesy</v>
      </c>
      <c r="U290" s="10">
        <f t="shared" ca="1" si="38"/>
        <v>314000</v>
      </c>
      <c r="W290" s="10">
        <f t="shared" ca="1" si="39"/>
        <v>0</v>
      </c>
      <c r="X290" s="10" t="str">
        <f t="shared" ca="1" si="40"/>
        <v/>
      </c>
      <c r="Y290" s="10" t="str">
        <f t="shared" ca="1" si="41"/>
        <v/>
      </c>
    </row>
    <row r="291" spans="1:25" x14ac:dyDescent="0.25">
      <c r="A291" s="10">
        <f ca="1">IFERROR(RANK(Y291,$Y$5:$Y$1006,0)+COUNTIF(Y$4:$Y290,Y291),"")</f>
        <v>783</v>
      </c>
      <c r="B291">
        <f ca="1">IFERROR(RANK(C291,$C$5:$C$5001, 1) + COUNTIF(C$4:$C290, C291), "")</f>
        <v>783</v>
      </c>
      <c r="C291">
        <f t="shared" ca="1" si="35"/>
        <v>14</v>
      </c>
      <c r="D291" s="1" t="s">
        <v>7032</v>
      </c>
      <c r="E291" t="s">
        <v>2064</v>
      </c>
      <c r="F291" t="s">
        <v>2065</v>
      </c>
      <c r="G291" t="s">
        <v>2066</v>
      </c>
      <c r="H291" t="s">
        <v>2059</v>
      </c>
      <c r="I291" t="s">
        <v>75</v>
      </c>
      <c r="J291">
        <v>48158</v>
      </c>
      <c r="K291" t="s">
        <v>2067</v>
      </c>
      <c r="L291" t="s">
        <v>2068</v>
      </c>
      <c r="M291" t="s">
        <v>2069</v>
      </c>
      <c r="N291" t="s">
        <v>2070</v>
      </c>
      <c r="O291" s="13">
        <v>843700</v>
      </c>
      <c r="P291" s="10">
        <v>287</v>
      </c>
      <c r="Q291" s="10">
        <f t="shared" ca="1" si="36"/>
        <v>641</v>
      </c>
      <c r="R291" t="str">
        <f t="shared" ca="1" si="37"/>
        <v>Lyndon Aydlett</v>
      </c>
      <c r="T291" t="str">
        <f t="shared" ca="1" si="42"/>
        <v>Dominick Husbands</v>
      </c>
      <c r="U291" s="10">
        <f t="shared" ca="1" si="38"/>
        <v>367600</v>
      </c>
      <c r="W291" s="10">
        <f t="shared" ca="1" si="39"/>
        <v>0</v>
      </c>
      <c r="X291" s="10">
        <f t="shared" ca="1" si="40"/>
        <v>1300</v>
      </c>
      <c r="Y291" s="10">
        <f t="shared" ca="1" si="41"/>
        <v>1300</v>
      </c>
    </row>
    <row r="292" spans="1:25" x14ac:dyDescent="0.25">
      <c r="A292" s="10">
        <f ca="1">IFERROR(RANK(Y292,$Y$5:$Y$1006,0)+COUNTIF(Y$4:$Y291,Y292),"")</f>
        <v>467</v>
      </c>
      <c r="B292">
        <f ca="1">IFERROR(RANK(C292,$C$5:$C$5001, 1) + COUNTIF(C$4:$C291, C292), "")</f>
        <v>467</v>
      </c>
      <c r="C292">
        <f t="shared" ca="1" si="35"/>
        <v>5</v>
      </c>
      <c r="D292" s="1" t="s">
        <v>7033</v>
      </c>
      <c r="E292" t="s">
        <v>2071</v>
      </c>
      <c r="F292" t="s">
        <v>2072</v>
      </c>
      <c r="G292" t="s">
        <v>2041</v>
      </c>
      <c r="H292" t="s">
        <v>949</v>
      </c>
      <c r="I292" t="s">
        <v>75</v>
      </c>
      <c r="J292">
        <v>48160</v>
      </c>
      <c r="K292" t="s">
        <v>2073</v>
      </c>
      <c r="L292" t="s">
        <v>2074</v>
      </c>
      <c r="M292" t="s">
        <v>2075</v>
      </c>
      <c r="N292" t="s">
        <v>2076</v>
      </c>
      <c r="O292" s="13">
        <v>141200</v>
      </c>
      <c r="P292" s="10">
        <v>288</v>
      </c>
      <c r="Q292" s="10">
        <f t="shared" ca="1" si="36"/>
        <v>708</v>
      </c>
      <c r="R292" t="str">
        <f t="shared" ca="1" si="37"/>
        <v>Michele Landford</v>
      </c>
      <c r="T292" t="str">
        <f t="shared" ca="1" si="42"/>
        <v>Don Anzora</v>
      </c>
      <c r="U292" s="10">
        <f t="shared" ca="1" si="38"/>
        <v>210200</v>
      </c>
      <c r="W292" s="10">
        <f t="shared" ca="1" si="39"/>
        <v>0</v>
      </c>
      <c r="X292" s="10">
        <f t="shared" ca="1" si="40"/>
        <v>32900</v>
      </c>
      <c r="Y292" s="10">
        <f t="shared" ca="1" si="41"/>
        <v>32900</v>
      </c>
    </row>
    <row r="293" spans="1:25" x14ac:dyDescent="0.25">
      <c r="A293" s="10">
        <f ca="1">IFERROR(RANK(Y293,$Y$5:$Y$1006,0)+COUNTIF(Y$4:$Y292,Y293),"")</f>
        <v>400</v>
      </c>
      <c r="B293">
        <f ca="1">IFERROR(RANK(C293,$C$5:$C$5001, 1) + COUNTIF(C$4:$C292, C293), "")</f>
        <v>400</v>
      </c>
      <c r="C293">
        <f t="shared" ca="1" si="35"/>
        <v>4</v>
      </c>
      <c r="D293" s="1" t="s">
        <v>7034</v>
      </c>
      <c r="E293" t="s">
        <v>2077</v>
      </c>
      <c r="F293" t="s">
        <v>2078</v>
      </c>
      <c r="G293" t="s">
        <v>2079</v>
      </c>
      <c r="H293" t="s">
        <v>607</v>
      </c>
      <c r="I293" t="s">
        <v>28</v>
      </c>
      <c r="J293">
        <v>44129</v>
      </c>
      <c r="K293" t="s">
        <v>2080</v>
      </c>
      <c r="L293" t="s">
        <v>2081</v>
      </c>
      <c r="M293" t="s">
        <v>2082</v>
      </c>
      <c r="N293" t="s">
        <v>2083</v>
      </c>
      <c r="O293" s="13">
        <v>663700</v>
      </c>
      <c r="P293" s="10">
        <v>289</v>
      </c>
      <c r="Q293" s="10">
        <f t="shared" ca="1" si="36"/>
        <v>25</v>
      </c>
      <c r="R293" t="str">
        <f t="shared" ca="1" si="37"/>
        <v>Alfreda Hennies</v>
      </c>
      <c r="T293" t="str">
        <f t="shared" ca="1" si="42"/>
        <v>Donald Klingenberger</v>
      </c>
      <c r="U293" s="10">
        <f t="shared" ca="1" si="38"/>
        <v>801100</v>
      </c>
      <c r="W293" s="10">
        <f t="shared" ca="1" si="39"/>
        <v>0</v>
      </c>
      <c r="X293" s="10">
        <f t="shared" ca="1" si="40"/>
        <v>39600</v>
      </c>
      <c r="Y293" s="10">
        <f t="shared" ca="1" si="41"/>
        <v>39600</v>
      </c>
    </row>
    <row r="294" spans="1:25" x14ac:dyDescent="0.25">
      <c r="A294" s="10" t="str">
        <f ca="1">IFERROR(RANK(Y294,$Y$5:$Y$1006,0)+COUNTIF(Y$4:$Y293,Y294),"")</f>
        <v/>
      </c>
      <c r="B294" t="str">
        <f ca="1">IFERROR(RANK(C294,$C$5:$C$5001, 1) + COUNTIF(C$4:$C293, C294), "")</f>
        <v/>
      </c>
      <c r="C294" t="str">
        <f t="shared" ca="1" si="35"/>
        <v/>
      </c>
      <c r="D294" s="1" t="s">
        <v>7035</v>
      </c>
      <c r="E294" t="s">
        <v>2084</v>
      </c>
      <c r="F294" t="s">
        <v>2085</v>
      </c>
      <c r="G294" t="s">
        <v>2086</v>
      </c>
      <c r="H294" t="s">
        <v>178</v>
      </c>
      <c r="I294" t="s">
        <v>12</v>
      </c>
      <c r="J294">
        <v>90710</v>
      </c>
      <c r="K294" t="s">
        <v>2087</v>
      </c>
      <c r="L294" t="s">
        <v>2088</v>
      </c>
      <c r="M294" t="s">
        <v>2089</v>
      </c>
      <c r="N294" t="s">
        <v>2090</v>
      </c>
      <c r="O294" s="13">
        <v>415400</v>
      </c>
      <c r="P294" s="10">
        <v>290</v>
      </c>
      <c r="Q294" s="10">
        <f t="shared" ca="1" si="36"/>
        <v>972</v>
      </c>
      <c r="R294" t="str">
        <f t="shared" ca="1" si="37"/>
        <v>Wallace Duerkson</v>
      </c>
      <c r="T294" t="str">
        <f t="shared" ca="1" si="42"/>
        <v>Dong Bolick</v>
      </c>
      <c r="U294" s="10">
        <f t="shared" ca="1" si="38"/>
        <v>69800</v>
      </c>
      <c r="W294" s="10">
        <f t="shared" ca="1" si="39"/>
        <v>0</v>
      </c>
      <c r="X294" s="10" t="str">
        <f t="shared" ca="1" si="40"/>
        <v/>
      </c>
      <c r="Y294" s="10" t="str">
        <f t="shared" ca="1" si="41"/>
        <v/>
      </c>
    </row>
    <row r="295" spans="1:25" x14ac:dyDescent="0.25">
      <c r="A295" s="10">
        <f ca="1">IFERROR(RANK(Y295,$Y$5:$Y$1006,0)+COUNTIF(Y$4:$Y294,Y295),"")</f>
        <v>635</v>
      </c>
      <c r="B295">
        <f ca="1">IFERROR(RANK(C295,$C$5:$C$5001, 1) + COUNTIF(C$4:$C294, C295), "")</f>
        <v>635</v>
      </c>
      <c r="C295">
        <f t="shared" ca="1" si="35"/>
        <v>8</v>
      </c>
      <c r="D295" s="1" t="s">
        <v>7036</v>
      </c>
      <c r="E295" t="s">
        <v>2091</v>
      </c>
      <c r="F295" t="s">
        <v>2092</v>
      </c>
      <c r="G295" t="s">
        <v>2093</v>
      </c>
      <c r="H295" t="s">
        <v>178</v>
      </c>
      <c r="I295" t="s">
        <v>12</v>
      </c>
      <c r="J295">
        <v>91768</v>
      </c>
      <c r="K295" t="s">
        <v>2094</v>
      </c>
      <c r="L295" t="s">
        <v>2095</v>
      </c>
      <c r="M295" t="s">
        <v>2096</v>
      </c>
      <c r="N295" t="s">
        <v>2097</v>
      </c>
      <c r="O295" s="13">
        <v>200500</v>
      </c>
      <c r="P295" s="10">
        <v>291</v>
      </c>
      <c r="Q295" s="10">
        <f t="shared" ca="1" si="36"/>
        <v>113</v>
      </c>
      <c r="R295" t="str">
        <f t="shared" ca="1" si="37"/>
        <v>Bessie Bile</v>
      </c>
      <c r="T295" t="str">
        <f t="shared" ca="1" si="42"/>
        <v>Donn Blackwell</v>
      </c>
      <c r="U295" s="10">
        <f t="shared" ca="1" si="38"/>
        <v>225800</v>
      </c>
      <c r="W295" s="10">
        <f t="shared" ca="1" si="39"/>
        <v>0</v>
      </c>
      <c r="X295" s="10">
        <f t="shared" ca="1" si="40"/>
        <v>16100</v>
      </c>
      <c r="Y295" s="10">
        <f t="shared" ca="1" si="41"/>
        <v>16100</v>
      </c>
    </row>
    <row r="296" spans="1:25" x14ac:dyDescent="0.25">
      <c r="A296" s="10">
        <f ca="1">IFERROR(RANK(Y296,$Y$5:$Y$1006,0)+COUNTIF(Y$4:$Y295,Y296),"")</f>
        <v>468</v>
      </c>
      <c r="B296">
        <f ca="1">IFERROR(RANK(C296,$C$5:$C$5001, 1) + COUNTIF(C$4:$C295, C296), "")</f>
        <v>468</v>
      </c>
      <c r="C296">
        <f t="shared" ca="1" si="35"/>
        <v>5</v>
      </c>
      <c r="D296" s="1" t="s">
        <v>7037</v>
      </c>
      <c r="E296" t="s">
        <v>2098</v>
      </c>
      <c r="F296" t="s">
        <v>2099</v>
      </c>
      <c r="G296" t="s">
        <v>2100</v>
      </c>
      <c r="H296" t="s">
        <v>536</v>
      </c>
      <c r="I296" t="s">
        <v>458</v>
      </c>
      <c r="J296">
        <v>60062</v>
      </c>
      <c r="K296" t="s">
        <v>2101</v>
      </c>
      <c r="L296" t="s">
        <v>2102</v>
      </c>
      <c r="M296" t="s">
        <v>2103</v>
      </c>
      <c r="N296" t="s">
        <v>2104</v>
      </c>
      <c r="O296" s="13">
        <v>195900</v>
      </c>
      <c r="P296" s="10">
        <v>292</v>
      </c>
      <c r="Q296" s="10">
        <f t="shared" ca="1" si="36"/>
        <v>933</v>
      </c>
      <c r="R296" t="str">
        <f t="shared" ca="1" si="37"/>
        <v>Tillie Cowder</v>
      </c>
      <c r="T296" t="str">
        <f t="shared" ca="1" si="42"/>
        <v>Donna Rossini</v>
      </c>
      <c r="U296" s="10">
        <f t="shared" ca="1" si="38"/>
        <v>80300</v>
      </c>
      <c r="W296" s="10">
        <f t="shared" ca="1" si="39"/>
        <v>0</v>
      </c>
      <c r="X296" s="10">
        <f t="shared" ca="1" si="40"/>
        <v>32800</v>
      </c>
      <c r="Y296" s="10">
        <f t="shared" ca="1" si="41"/>
        <v>32800</v>
      </c>
    </row>
    <row r="297" spans="1:25" x14ac:dyDescent="0.25">
      <c r="A297" s="10" t="str">
        <f ca="1">IFERROR(RANK(Y297,$Y$5:$Y$1006,0)+COUNTIF(Y$4:$Y296,Y297),"")</f>
        <v/>
      </c>
      <c r="B297" t="str">
        <f ca="1">IFERROR(RANK(C297,$C$5:$C$5001, 1) + COUNTIF(C$4:$C296, C297), "")</f>
        <v/>
      </c>
      <c r="C297" t="str">
        <f t="shared" ca="1" si="35"/>
        <v/>
      </c>
      <c r="D297" s="1" t="s">
        <v>7038</v>
      </c>
      <c r="E297" t="s">
        <v>2105</v>
      </c>
      <c r="F297" t="s">
        <v>2106</v>
      </c>
      <c r="G297" t="s">
        <v>1766</v>
      </c>
      <c r="H297" t="s">
        <v>1767</v>
      </c>
      <c r="I297" t="s">
        <v>1768</v>
      </c>
      <c r="J297">
        <v>89406</v>
      </c>
      <c r="K297" t="s">
        <v>2107</v>
      </c>
      <c r="L297" t="s">
        <v>2108</v>
      </c>
      <c r="M297" t="s">
        <v>2109</v>
      </c>
      <c r="N297" t="s">
        <v>2110</v>
      </c>
      <c r="O297" s="13">
        <v>238800</v>
      </c>
      <c r="P297" s="10">
        <v>293</v>
      </c>
      <c r="Q297" s="10">
        <f t="shared" ca="1" si="36"/>
        <v>125</v>
      </c>
      <c r="R297" t="str">
        <f t="shared" ca="1" si="37"/>
        <v>Bob Toeller</v>
      </c>
      <c r="T297" t="str">
        <f t="shared" ca="1" si="42"/>
        <v>Donnell Novi</v>
      </c>
      <c r="U297" s="10">
        <f t="shared" ca="1" si="38"/>
        <v>187900</v>
      </c>
      <c r="W297" s="10">
        <f t="shared" ca="1" si="39"/>
        <v>0</v>
      </c>
      <c r="X297" s="10" t="str">
        <f t="shared" ca="1" si="40"/>
        <v/>
      </c>
      <c r="Y297" s="10" t="str">
        <f t="shared" ca="1" si="41"/>
        <v/>
      </c>
    </row>
    <row r="298" spans="1:25" x14ac:dyDescent="0.25">
      <c r="A298" s="10">
        <f ca="1">IFERROR(RANK(Y298,$Y$5:$Y$1006,0)+COUNTIF(Y$4:$Y297,Y298),"")</f>
        <v>764</v>
      </c>
      <c r="B298">
        <f ca="1">IFERROR(RANK(C298,$C$5:$C$5001, 1) + COUNTIF(C$4:$C297, C298), "")</f>
        <v>764</v>
      </c>
      <c r="C298">
        <f t="shared" ca="1" si="35"/>
        <v>13</v>
      </c>
      <c r="D298" s="1" t="s">
        <v>7039</v>
      </c>
      <c r="E298" t="s">
        <v>2111</v>
      </c>
      <c r="F298" t="s">
        <v>2112</v>
      </c>
      <c r="G298" t="s">
        <v>2113</v>
      </c>
      <c r="H298" t="s">
        <v>178</v>
      </c>
      <c r="I298" t="s">
        <v>12</v>
      </c>
      <c r="J298">
        <v>90640</v>
      </c>
      <c r="K298" t="s">
        <v>2114</v>
      </c>
      <c r="L298" t="s">
        <v>2115</v>
      </c>
      <c r="M298" t="s">
        <v>2116</v>
      </c>
      <c r="N298" t="s">
        <v>2117</v>
      </c>
      <c r="O298" s="13">
        <v>656700</v>
      </c>
      <c r="P298" s="10">
        <v>294</v>
      </c>
      <c r="Q298" s="10">
        <f t="shared" ca="1" si="36"/>
        <v>7</v>
      </c>
      <c r="R298" t="str">
        <f t="shared" ca="1" si="37"/>
        <v>Adan Debenedetto</v>
      </c>
      <c r="T298" t="str">
        <f t="shared" ca="1" si="42"/>
        <v>Donny Spielmaker</v>
      </c>
      <c r="U298" s="10">
        <f t="shared" ca="1" si="38"/>
        <v>283800</v>
      </c>
      <c r="W298" s="10">
        <f t="shared" ca="1" si="39"/>
        <v>0</v>
      </c>
      <c r="X298" s="10">
        <f t="shared" ca="1" si="40"/>
        <v>3200</v>
      </c>
      <c r="Y298" s="10">
        <f t="shared" ca="1" si="41"/>
        <v>3200</v>
      </c>
    </row>
    <row r="299" spans="1:25" x14ac:dyDescent="0.25">
      <c r="A299" s="10">
        <f ca="1">IFERROR(RANK(Y299,$Y$5:$Y$1006,0)+COUNTIF(Y$4:$Y298,Y299),"")</f>
        <v>537</v>
      </c>
      <c r="B299">
        <f ca="1">IFERROR(RANK(C299,$C$5:$C$5001, 1) + COUNTIF(C$4:$C298, C299), "")</f>
        <v>537</v>
      </c>
      <c r="C299">
        <f t="shared" ca="1" si="35"/>
        <v>6</v>
      </c>
      <c r="D299" s="1" t="s">
        <v>7040</v>
      </c>
      <c r="E299" t="s">
        <v>2118</v>
      </c>
      <c r="F299" t="s">
        <v>2119</v>
      </c>
      <c r="G299" t="s">
        <v>1102</v>
      </c>
      <c r="H299" t="s">
        <v>1102</v>
      </c>
      <c r="I299" t="s">
        <v>646</v>
      </c>
      <c r="J299">
        <v>99502</v>
      </c>
      <c r="K299" t="s">
        <v>2120</v>
      </c>
      <c r="L299" t="s">
        <v>2121</v>
      </c>
      <c r="M299" t="s">
        <v>2122</v>
      </c>
      <c r="N299" t="s">
        <v>2123</v>
      </c>
      <c r="O299" s="13">
        <v>531400</v>
      </c>
      <c r="P299" s="10">
        <v>295</v>
      </c>
      <c r="Q299" s="10">
        <f t="shared" ca="1" si="36"/>
        <v>720</v>
      </c>
      <c r="R299" t="str">
        <f t="shared" ca="1" si="37"/>
        <v>Mitzi Molleda</v>
      </c>
      <c r="T299" t="str">
        <f t="shared" ca="1" si="42"/>
        <v>Donovan Belles</v>
      </c>
      <c r="U299" s="10">
        <f t="shared" ca="1" si="38"/>
        <v>559500</v>
      </c>
      <c r="W299" s="10">
        <f t="shared" ca="1" si="39"/>
        <v>0</v>
      </c>
      <c r="X299" s="10">
        <f t="shared" ca="1" si="40"/>
        <v>25900</v>
      </c>
      <c r="Y299" s="10">
        <f t="shared" ca="1" si="41"/>
        <v>25900</v>
      </c>
    </row>
    <row r="300" spans="1:25" x14ac:dyDescent="0.25">
      <c r="A300" s="10">
        <f ca="1">IFERROR(RANK(Y300,$Y$5:$Y$1006,0)+COUNTIF(Y$4:$Y299,Y300),"")</f>
        <v>593</v>
      </c>
      <c r="B300">
        <f ca="1">IFERROR(RANK(C300,$C$5:$C$5001, 1) + COUNTIF(C$4:$C299, C300), "")</f>
        <v>593</v>
      </c>
      <c r="C300">
        <f t="shared" ca="1" si="35"/>
        <v>7</v>
      </c>
      <c r="D300" s="1" t="s">
        <v>7041</v>
      </c>
      <c r="E300" t="s">
        <v>2124</v>
      </c>
      <c r="F300" t="s">
        <v>2125</v>
      </c>
      <c r="G300" t="s">
        <v>2126</v>
      </c>
      <c r="H300" t="s">
        <v>414</v>
      </c>
      <c r="I300" t="s">
        <v>12</v>
      </c>
      <c r="J300">
        <v>94601</v>
      </c>
      <c r="K300" t="s">
        <v>2127</v>
      </c>
      <c r="L300" t="s">
        <v>2128</v>
      </c>
      <c r="M300" t="s">
        <v>2129</v>
      </c>
      <c r="N300" t="s">
        <v>2130</v>
      </c>
      <c r="O300" s="13">
        <v>225800</v>
      </c>
      <c r="P300" s="10">
        <v>296</v>
      </c>
      <c r="Q300" s="10">
        <f t="shared" ca="1" si="36"/>
        <v>291</v>
      </c>
      <c r="R300" t="str">
        <f t="shared" ca="1" si="37"/>
        <v>Donn Blackwell</v>
      </c>
      <c r="T300" t="str">
        <f t="shared" ca="1" si="42"/>
        <v>Doretha Kauer</v>
      </c>
      <c r="U300" s="10">
        <f t="shared" ca="1" si="38"/>
        <v>790800</v>
      </c>
      <c r="W300" s="10">
        <f t="shared" ca="1" si="39"/>
        <v>0</v>
      </c>
      <c r="X300" s="10">
        <f t="shared" ca="1" si="40"/>
        <v>20300</v>
      </c>
      <c r="Y300" s="10">
        <f t="shared" ca="1" si="41"/>
        <v>20300</v>
      </c>
    </row>
    <row r="301" spans="1:25" x14ac:dyDescent="0.25">
      <c r="A301" s="10" t="str">
        <f ca="1">IFERROR(RANK(Y301,$Y$5:$Y$1006,0)+COUNTIF(Y$4:$Y300,Y301),"")</f>
        <v/>
      </c>
      <c r="B301" t="str">
        <f ca="1">IFERROR(RANK(C301,$C$5:$C$5001, 1) + COUNTIF(C$4:$C300, C301), "")</f>
        <v/>
      </c>
      <c r="C301" t="str">
        <f t="shared" ca="1" si="35"/>
        <v/>
      </c>
      <c r="D301" s="1" t="s">
        <v>7042</v>
      </c>
      <c r="E301" t="s">
        <v>2131</v>
      </c>
      <c r="F301" t="s">
        <v>2132</v>
      </c>
      <c r="G301" t="s">
        <v>2133</v>
      </c>
      <c r="H301" t="s">
        <v>2134</v>
      </c>
      <c r="I301" t="s">
        <v>12</v>
      </c>
      <c r="J301">
        <v>95376</v>
      </c>
      <c r="K301" t="s">
        <v>2135</v>
      </c>
      <c r="L301" t="s">
        <v>2136</v>
      </c>
      <c r="M301" t="s">
        <v>2137</v>
      </c>
      <c r="N301" t="s">
        <v>2138</v>
      </c>
      <c r="O301" s="13">
        <v>255100</v>
      </c>
      <c r="P301" s="10">
        <v>297</v>
      </c>
      <c r="Q301" s="10">
        <f t="shared" ca="1" si="36"/>
        <v>791</v>
      </c>
      <c r="R301" t="str">
        <f t="shared" ca="1" si="37"/>
        <v>Pilar Axon</v>
      </c>
      <c r="T301" t="str">
        <f t="shared" ca="1" si="42"/>
        <v>Doris Drilling</v>
      </c>
      <c r="U301" s="10">
        <f t="shared" ca="1" si="38"/>
        <v>28400</v>
      </c>
      <c r="W301" s="10">
        <f t="shared" ca="1" si="39"/>
        <v>0</v>
      </c>
      <c r="X301" s="10" t="str">
        <f t="shared" ca="1" si="40"/>
        <v/>
      </c>
      <c r="Y301" s="10" t="str">
        <f t="shared" ca="1" si="41"/>
        <v/>
      </c>
    </row>
    <row r="302" spans="1:25" x14ac:dyDescent="0.25">
      <c r="A302" s="10" t="str">
        <f ca="1">IFERROR(RANK(Y302,$Y$5:$Y$1006,0)+COUNTIF(Y$4:$Y301,Y302),"")</f>
        <v/>
      </c>
      <c r="B302" t="str">
        <f ca="1">IFERROR(RANK(C302,$C$5:$C$5001, 1) + COUNTIF(C$4:$C301, C302), "")</f>
        <v/>
      </c>
      <c r="C302" t="str">
        <f t="shared" ca="1" si="35"/>
        <v/>
      </c>
      <c r="D302" s="1" t="s">
        <v>7043</v>
      </c>
      <c r="E302" t="s">
        <v>2139</v>
      </c>
      <c r="F302" t="s">
        <v>2140</v>
      </c>
      <c r="G302" t="s">
        <v>126</v>
      </c>
      <c r="H302" t="s">
        <v>126</v>
      </c>
      <c r="I302" t="s">
        <v>90</v>
      </c>
      <c r="J302">
        <v>75234</v>
      </c>
      <c r="K302" t="s">
        <v>2141</v>
      </c>
      <c r="L302" t="s">
        <v>2142</v>
      </c>
      <c r="M302" t="s">
        <v>2143</v>
      </c>
      <c r="N302" t="s">
        <v>2144</v>
      </c>
      <c r="O302" s="13">
        <v>684100</v>
      </c>
      <c r="P302" s="10">
        <v>298</v>
      </c>
      <c r="Q302" s="10">
        <f t="shared" ca="1" si="36"/>
        <v>156</v>
      </c>
      <c r="R302" t="str">
        <f t="shared" ca="1" si="37"/>
        <v>Carissa Mumbower</v>
      </c>
      <c r="T302" t="str">
        <f t="shared" ca="1" si="42"/>
        <v>Doris Nibert</v>
      </c>
      <c r="U302" s="10">
        <f t="shared" ca="1" si="38"/>
        <v>46400</v>
      </c>
      <c r="W302" s="10">
        <f t="shared" ca="1" si="39"/>
        <v>0</v>
      </c>
      <c r="X302" s="10" t="str">
        <f t="shared" ca="1" si="40"/>
        <v/>
      </c>
      <c r="Y302" s="10" t="str">
        <f t="shared" ca="1" si="41"/>
        <v/>
      </c>
    </row>
    <row r="303" spans="1:25" x14ac:dyDescent="0.25">
      <c r="A303" s="10">
        <f ca="1">IFERROR(RANK(Y303,$Y$5:$Y$1006,0)+COUNTIF(Y$4:$Y302,Y303),"")</f>
        <v>538</v>
      </c>
      <c r="B303">
        <f ca="1">IFERROR(RANK(C303,$C$5:$C$5001, 1) + COUNTIF(C$4:$C302, C303), "")</f>
        <v>538</v>
      </c>
      <c r="C303">
        <f t="shared" ca="1" si="35"/>
        <v>6</v>
      </c>
      <c r="D303" s="1" t="s">
        <v>7044</v>
      </c>
      <c r="E303" t="s">
        <v>2145</v>
      </c>
      <c r="F303" t="s">
        <v>2146</v>
      </c>
      <c r="G303" t="s">
        <v>527</v>
      </c>
      <c r="H303" t="s">
        <v>528</v>
      </c>
      <c r="I303" t="s">
        <v>90</v>
      </c>
      <c r="J303">
        <v>77069</v>
      </c>
      <c r="K303" t="s">
        <v>2147</v>
      </c>
      <c r="L303" t="s">
        <v>2148</v>
      </c>
      <c r="M303" t="s">
        <v>2149</v>
      </c>
      <c r="N303" t="s">
        <v>2150</v>
      </c>
      <c r="O303" s="13">
        <v>681600</v>
      </c>
      <c r="P303" s="10">
        <v>299</v>
      </c>
      <c r="Q303" s="10">
        <f t="shared" ca="1" si="36"/>
        <v>344</v>
      </c>
      <c r="R303" t="str">
        <f t="shared" ca="1" si="37"/>
        <v>Evangeline Leiner</v>
      </c>
      <c r="T303" t="str">
        <f t="shared" ca="1" si="42"/>
        <v>Douglas Ritterbush</v>
      </c>
      <c r="U303" s="10">
        <f t="shared" ca="1" si="38"/>
        <v>547100</v>
      </c>
      <c r="W303" s="10">
        <f t="shared" ca="1" si="39"/>
        <v>0</v>
      </c>
      <c r="X303" s="10">
        <f t="shared" ca="1" si="40"/>
        <v>25800</v>
      </c>
      <c r="Y303" s="10">
        <f t="shared" ca="1" si="41"/>
        <v>25800</v>
      </c>
    </row>
    <row r="304" spans="1:25" x14ac:dyDescent="0.25">
      <c r="A304" s="10">
        <f ca="1">IFERROR(RANK(Y304,$Y$5:$Y$1006,0)+COUNTIF(Y$4:$Y303,Y304),"")</f>
        <v>539</v>
      </c>
      <c r="B304">
        <f ca="1">IFERROR(RANK(C304,$C$5:$C$5001, 1) + COUNTIF(C$4:$C303, C304), "")</f>
        <v>539</v>
      </c>
      <c r="C304">
        <f t="shared" ca="1" si="35"/>
        <v>6</v>
      </c>
      <c r="D304" s="1" t="s">
        <v>7045</v>
      </c>
      <c r="E304" t="s">
        <v>2151</v>
      </c>
      <c r="F304" t="s">
        <v>2152</v>
      </c>
      <c r="G304" t="s">
        <v>1642</v>
      </c>
      <c r="H304" t="s">
        <v>1643</v>
      </c>
      <c r="I304" t="s">
        <v>28</v>
      </c>
      <c r="J304">
        <v>43607</v>
      </c>
      <c r="K304" t="s">
        <v>2153</v>
      </c>
      <c r="L304" t="s">
        <v>2154</v>
      </c>
      <c r="M304" t="s">
        <v>2155</v>
      </c>
      <c r="N304" t="s">
        <v>2156</v>
      </c>
      <c r="O304" s="13">
        <v>697000</v>
      </c>
      <c r="P304" s="10">
        <v>300</v>
      </c>
      <c r="Q304" s="10">
        <f t="shared" ca="1" si="36"/>
        <v>41</v>
      </c>
      <c r="R304" t="str">
        <f t="shared" ca="1" si="37"/>
        <v>Amie Grammatica</v>
      </c>
      <c r="T304" t="str">
        <f t="shared" ca="1" si="42"/>
        <v>Douglass Saison</v>
      </c>
      <c r="U304" s="10">
        <f t="shared" ca="1" si="38"/>
        <v>358700</v>
      </c>
      <c r="W304" s="10">
        <f t="shared" ca="1" si="39"/>
        <v>0</v>
      </c>
      <c r="X304" s="10">
        <f t="shared" ca="1" si="40"/>
        <v>25700</v>
      </c>
      <c r="Y304" s="10">
        <f t="shared" ca="1" si="41"/>
        <v>25700</v>
      </c>
    </row>
    <row r="305" spans="1:25" x14ac:dyDescent="0.25">
      <c r="A305" s="10">
        <f ca="1">IFERROR(RANK(Y305,$Y$5:$Y$1006,0)+COUNTIF(Y$4:$Y304,Y305),"")</f>
        <v>354</v>
      </c>
      <c r="B305">
        <f ca="1">IFERROR(RANK(C305,$C$5:$C$5001, 1) + COUNTIF(C$4:$C304, C305), "")</f>
        <v>354</v>
      </c>
      <c r="C305">
        <f t="shared" ca="1" si="35"/>
        <v>3</v>
      </c>
      <c r="D305" s="1" t="s">
        <v>7046</v>
      </c>
      <c r="E305" t="s">
        <v>2157</v>
      </c>
      <c r="F305" t="s">
        <v>2158</v>
      </c>
      <c r="G305" t="s">
        <v>2027</v>
      </c>
      <c r="H305" t="s">
        <v>2028</v>
      </c>
      <c r="I305" t="s">
        <v>2029</v>
      </c>
      <c r="J305">
        <v>84104</v>
      </c>
      <c r="K305" t="s">
        <v>2159</v>
      </c>
      <c r="L305" t="s">
        <v>2160</v>
      </c>
      <c r="M305" t="s">
        <v>2161</v>
      </c>
      <c r="N305" t="s">
        <v>2162</v>
      </c>
      <c r="O305" s="13">
        <v>319000</v>
      </c>
      <c r="P305" s="10">
        <v>301</v>
      </c>
      <c r="Q305" s="10">
        <f t="shared" ca="1" si="36"/>
        <v>617</v>
      </c>
      <c r="R305" t="str">
        <f t="shared" ca="1" si="37"/>
        <v>Lino Mallory</v>
      </c>
      <c r="T305" t="str">
        <f t="shared" ca="1" si="42"/>
        <v>Dwain Saturnio</v>
      </c>
      <c r="U305" s="10">
        <f t="shared" ca="1" si="38"/>
        <v>749700</v>
      </c>
      <c r="W305" s="10">
        <f t="shared" ca="1" si="39"/>
        <v>0</v>
      </c>
      <c r="X305" s="10">
        <f t="shared" ca="1" si="40"/>
        <v>44200</v>
      </c>
      <c r="Y305" s="10">
        <f t="shared" ca="1" si="41"/>
        <v>44200</v>
      </c>
    </row>
    <row r="306" spans="1:25" x14ac:dyDescent="0.25">
      <c r="A306" s="10">
        <f ca="1">IFERROR(RANK(Y306,$Y$5:$Y$1006,0)+COUNTIF(Y$4:$Y305,Y306),"")</f>
        <v>750</v>
      </c>
      <c r="B306">
        <f ca="1">IFERROR(RANK(C306,$C$5:$C$5001, 1) + COUNTIF(C$4:$C305, C306), "")</f>
        <v>750</v>
      </c>
      <c r="C306">
        <f t="shared" ca="1" si="35"/>
        <v>12</v>
      </c>
      <c r="D306" s="1" t="s">
        <v>7047</v>
      </c>
      <c r="E306" t="s">
        <v>2163</v>
      </c>
      <c r="F306" t="s">
        <v>2164</v>
      </c>
      <c r="G306" t="s">
        <v>2165</v>
      </c>
      <c r="H306" t="s">
        <v>466</v>
      </c>
      <c r="I306" t="s">
        <v>229</v>
      </c>
      <c r="J306">
        <v>10543</v>
      </c>
      <c r="K306" t="s">
        <v>2166</v>
      </c>
      <c r="L306" t="s">
        <v>2167</v>
      </c>
      <c r="M306" t="s">
        <v>2168</v>
      </c>
      <c r="N306" t="s">
        <v>2169</v>
      </c>
      <c r="O306" s="13">
        <v>880300</v>
      </c>
      <c r="P306" s="10">
        <v>302</v>
      </c>
      <c r="Q306" s="10">
        <f t="shared" ca="1" si="36"/>
        <v>20</v>
      </c>
      <c r="R306" t="str">
        <f t="shared" ca="1" si="37"/>
        <v>Alexander Widen</v>
      </c>
      <c r="T306" t="str">
        <f t="shared" ca="1" si="42"/>
        <v>Eddie Friehauf</v>
      </c>
      <c r="U306" s="10">
        <f t="shared" ca="1" si="38"/>
        <v>211100</v>
      </c>
      <c r="W306" s="10">
        <f t="shared" ca="1" si="39"/>
        <v>0</v>
      </c>
      <c r="X306" s="10">
        <f t="shared" ca="1" si="40"/>
        <v>4600</v>
      </c>
      <c r="Y306" s="10">
        <f t="shared" ca="1" si="41"/>
        <v>4600</v>
      </c>
    </row>
    <row r="307" spans="1:25" x14ac:dyDescent="0.25">
      <c r="A307" s="10">
        <f ca="1">IFERROR(RANK(Y307,$Y$5:$Y$1006,0)+COUNTIF(Y$4:$Y306,Y307),"")</f>
        <v>401</v>
      </c>
      <c r="B307">
        <f ca="1">IFERROR(RANK(C307,$C$5:$C$5001, 1) + COUNTIF(C$4:$C306, C307), "")</f>
        <v>401</v>
      </c>
      <c r="C307">
        <f t="shared" ca="1" si="35"/>
        <v>4</v>
      </c>
      <c r="D307" s="1" t="s">
        <v>7048</v>
      </c>
      <c r="E307" t="s">
        <v>2170</v>
      </c>
      <c r="F307" t="s">
        <v>2171</v>
      </c>
      <c r="G307" t="s">
        <v>1642</v>
      </c>
      <c r="H307" t="s">
        <v>1643</v>
      </c>
      <c r="I307" t="s">
        <v>28</v>
      </c>
      <c r="J307">
        <v>43613</v>
      </c>
      <c r="K307" t="s">
        <v>2172</v>
      </c>
      <c r="L307" t="s">
        <v>2173</v>
      </c>
      <c r="M307" t="s">
        <v>2174</v>
      </c>
      <c r="N307" t="s">
        <v>2175</v>
      </c>
      <c r="O307" s="13">
        <v>122500</v>
      </c>
      <c r="P307" s="10">
        <v>303</v>
      </c>
      <c r="Q307" s="10">
        <f t="shared" ca="1" si="36"/>
        <v>762</v>
      </c>
      <c r="R307" t="str">
        <f t="shared" ca="1" si="37"/>
        <v>Ollie Ausley</v>
      </c>
      <c r="T307" t="str">
        <f t="shared" ca="1" si="42"/>
        <v>Edgardo Lofts</v>
      </c>
      <c r="U307" s="10">
        <f t="shared" ca="1" si="38"/>
        <v>109200</v>
      </c>
      <c r="W307" s="10">
        <f t="shared" ca="1" si="39"/>
        <v>0</v>
      </c>
      <c r="X307" s="10">
        <f t="shared" ca="1" si="40"/>
        <v>39500</v>
      </c>
      <c r="Y307" s="10">
        <f t="shared" ca="1" si="41"/>
        <v>39500</v>
      </c>
    </row>
    <row r="308" spans="1:25" x14ac:dyDescent="0.25">
      <c r="A308" s="10">
        <f ca="1">IFERROR(RANK(Y308,$Y$5:$Y$1006,0)+COUNTIF(Y$4:$Y307,Y308),"")</f>
        <v>663</v>
      </c>
      <c r="B308">
        <f ca="1">IFERROR(RANK(C308,$C$5:$C$5001, 1) + COUNTIF(C$4:$C307, C308), "")</f>
        <v>663</v>
      </c>
      <c r="C308">
        <f t="shared" ca="1" si="35"/>
        <v>9</v>
      </c>
      <c r="D308" s="1" t="s">
        <v>7049</v>
      </c>
      <c r="E308" t="s">
        <v>2176</v>
      </c>
      <c r="F308" t="s">
        <v>2177</v>
      </c>
      <c r="G308" t="s">
        <v>2178</v>
      </c>
      <c r="H308" t="s">
        <v>1421</v>
      </c>
      <c r="I308" t="s">
        <v>75</v>
      </c>
      <c r="J308">
        <v>48154</v>
      </c>
      <c r="K308" t="s">
        <v>2179</v>
      </c>
      <c r="L308" t="s">
        <v>2180</v>
      </c>
      <c r="M308" t="s">
        <v>2181</v>
      </c>
      <c r="N308" t="s">
        <v>2182</v>
      </c>
      <c r="O308" s="13">
        <v>657300</v>
      </c>
      <c r="P308" s="10">
        <v>304</v>
      </c>
      <c r="Q308" s="10">
        <f t="shared" ca="1" si="36"/>
        <v>651</v>
      </c>
      <c r="R308" t="str">
        <f t="shared" ca="1" si="37"/>
        <v>Magdalena Cantor</v>
      </c>
      <c r="T308" t="str">
        <f t="shared" ca="1" si="42"/>
        <v>Edmundo Adinolfi</v>
      </c>
      <c r="U308" s="10">
        <f t="shared" ca="1" si="38"/>
        <v>485500</v>
      </c>
      <c r="W308" s="10">
        <f t="shared" ca="1" si="39"/>
        <v>0</v>
      </c>
      <c r="X308" s="10">
        <f t="shared" ca="1" si="40"/>
        <v>13300</v>
      </c>
      <c r="Y308" s="10">
        <f t="shared" ca="1" si="41"/>
        <v>13300</v>
      </c>
    </row>
    <row r="309" spans="1:25" x14ac:dyDescent="0.25">
      <c r="A309" s="10" t="str">
        <f ca="1">IFERROR(RANK(Y309,$Y$5:$Y$1006,0)+COUNTIF(Y$4:$Y308,Y309),"")</f>
        <v/>
      </c>
      <c r="B309" t="str">
        <f ca="1">IFERROR(RANK(C309,$C$5:$C$5001, 1) + COUNTIF(C$4:$C308, C309), "")</f>
        <v/>
      </c>
      <c r="C309" t="str">
        <f t="shared" ca="1" si="35"/>
        <v/>
      </c>
      <c r="D309" s="1" t="s">
        <v>7050</v>
      </c>
      <c r="E309" t="s">
        <v>2183</v>
      </c>
      <c r="F309" t="s">
        <v>2184</v>
      </c>
      <c r="G309" t="s">
        <v>1941</v>
      </c>
      <c r="H309" t="s">
        <v>178</v>
      </c>
      <c r="I309" t="s">
        <v>12</v>
      </c>
      <c r="J309">
        <v>90804</v>
      </c>
      <c r="K309" t="s">
        <v>2185</v>
      </c>
      <c r="L309" t="s">
        <v>2186</v>
      </c>
      <c r="M309" t="s">
        <v>2187</v>
      </c>
      <c r="N309" t="s">
        <v>2188</v>
      </c>
      <c r="O309" s="13">
        <v>868500</v>
      </c>
      <c r="P309" s="10">
        <v>305</v>
      </c>
      <c r="Q309" s="10">
        <f t="shared" ca="1" si="36"/>
        <v>683</v>
      </c>
      <c r="R309" t="str">
        <f t="shared" ca="1" si="37"/>
        <v>Mason Bonnet</v>
      </c>
      <c r="T309" t="str">
        <f t="shared" ca="1" si="42"/>
        <v>Edwin Plympton</v>
      </c>
      <c r="U309" s="10">
        <f t="shared" ca="1" si="38"/>
        <v>105700</v>
      </c>
      <c r="W309" s="10">
        <f t="shared" ca="1" si="39"/>
        <v>0</v>
      </c>
      <c r="X309" s="10" t="str">
        <f t="shared" ca="1" si="40"/>
        <v/>
      </c>
      <c r="Y309" s="10" t="str">
        <f t="shared" ca="1" si="41"/>
        <v/>
      </c>
    </row>
    <row r="310" spans="1:25" x14ac:dyDescent="0.25">
      <c r="A310" s="10" t="str">
        <f ca="1">IFERROR(RANK(Y310,$Y$5:$Y$1006,0)+COUNTIF(Y$4:$Y309,Y310),"")</f>
        <v/>
      </c>
      <c r="B310" t="str">
        <f ca="1">IFERROR(RANK(C310,$C$5:$C$5001, 1) + COUNTIF(C$4:$C309, C310), "")</f>
        <v/>
      </c>
      <c r="C310" t="str">
        <f t="shared" ca="1" si="35"/>
        <v/>
      </c>
      <c r="D310" s="1" t="s">
        <v>7051</v>
      </c>
      <c r="E310" t="s">
        <v>2189</v>
      </c>
      <c r="F310" t="s">
        <v>2190</v>
      </c>
      <c r="G310" t="s">
        <v>573</v>
      </c>
      <c r="H310" t="s">
        <v>327</v>
      </c>
      <c r="I310" t="s">
        <v>136</v>
      </c>
      <c r="J310">
        <v>80909</v>
      </c>
      <c r="K310" t="s">
        <v>2191</v>
      </c>
      <c r="L310" t="s">
        <v>2192</v>
      </c>
      <c r="M310" t="s">
        <v>2193</v>
      </c>
      <c r="N310" t="s">
        <v>2194</v>
      </c>
      <c r="O310" s="13">
        <v>561400</v>
      </c>
      <c r="P310" s="10">
        <v>306</v>
      </c>
      <c r="Q310" s="10">
        <f t="shared" ca="1" si="36"/>
        <v>551</v>
      </c>
      <c r="R310" t="str">
        <f t="shared" ca="1" si="37"/>
        <v>King Pedley</v>
      </c>
      <c r="T310" t="str">
        <f t="shared" ca="1" si="42"/>
        <v>Eileen Bourgois</v>
      </c>
      <c r="U310" s="10">
        <f t="shared" ca="1" si="38"/>
        <v>238900</v>
      </c>
      <c r="W310" s="10">
        <f t="shared" ca="1" si="39"/>
        <v>0</v>
      </c>
      <c r="X310" s="10" t="str">
        <f t="shared" ca="1" si="40"/>
        <v/>
      </c>
      <c r="Y310" s="10" t="str">
        <f t="shared" ca="1" si="41"/>
        <v/>
      </c>
    </row>
    <row r="311" spans="1:25" x14ac:dyDescent="0.25">
      <c r="A311" s="10">
        <f ca="1">IFERROR(RANK(Y311,$Y$5:$Y$1006,0)+COUNTIF(Y$4:$Y310,Y311),"")</f>
        <v>469</v>
      </c>
      <c r="B311">
        <f ca="1">IFERROR(RANK(C311,$C$5:$C$5001, 1) + COUNTIF(C$4:$C310, C311), "")</f>
        <v>469</v>
      </c>
      <c r="C311">
        <f t="shared" ca="1" si="35"/>
        <v>5</v>
      </c>
      <c r="D311" s="1" t="s">
        <v>7052</v>
      </c>
      <c r="E311" t="s">
        <v>2195</v>
      </c>
      <c r="F311" t="s">
        <v>2196</v>
      </c>
      <c r="G311" t="s">
        <v>2197</v>
      </c>
      <c r="H311" t="s">
        <v>2198</v>
      </c>
      <c r="I311" t="s">
        <v>90</v>
      </c>
      <c r="J311">
        <v>77581</v>
      </c>
      <c r="K311" t="s">
        <v>2199</v>
      </c>
      <c r="L311" t="s">
        <v>2200</v>
      </c>
      <c r="M311" t="s">
        <v>2201</v>
      </c>
      <c r="N311" t="s">
        <v>2202</v>
      </c>
      <c r="O311" s="13">
        <v>160500</v>
      </c>
      <c r="P311" s="10">
        <v>307</v>
      </c>
      <c r="Q311" s="10">
        <f t="shared" ca="1" si="36"/>
        <v>179</v>
      </c>
      <c r="R311" t="str">
        <f t="shared" ca="1" si="37"/>
        <v>Chadwick Casabona</v>
      </c>
      <c r="T311" t="str">
        <f t="shared" ca="1" si="42"/>
        <v>Elena Saraceno</v>
      </c>
      <c r="U311" s="10">
        <f t="shared" ca="1" si="38"/>
        <v>265100</v>
      </c>
      <c r="W311" s="10">
        <f t="shared" ca="1" si="39"/>
        <v>0</v>
      </c>
      <c r="X311" s="10">
        <f t="shared" ca="1" si="40"/>
        <v>32700</v>
      </c>
      <c r="Y311" s="10">
        <f t="shared" ca="1" si="41"/>
        <v>32700</v>
      </c>
    </row>
    <row r="312" spans="1:25" x14ac:dyDescent="0.25">
      <c r="A312" s="10">
        <f ca="1">IFERROR(RANK(Y312,$Y$5:$Y$1006,0)+COUNTIF(Y$4:$Y311,Y312),"")</f>
        <v>402</v>
      </c>
      <c r="B312">
        <f ca="1">IFERROR(RANK(C312,$C$5:$C$5001, 1) + COUNTIF(C$4:$C311, C312), "")</f>
        <v>402</v>
      </c>
      <c r="C312">
        <f t="shared" ca="1" si="35"/>
        <v>4</v>
      </c>
      <c r="D312" s="1" t="s">
        <v>7053</v>
      </c>
      <c r="E312" t="s">
        <v>2203</v>
      </c>
      <c r="F312" t="s">
        <v>2204</v>
      </c>
      <c r="G312" t="s">
        <v>443</v>
      </c>
      <c r="H312" t="s">
        <v>444</v>
      </c>
      <c r="I312" t="s">
        <v>170</v>
      </c>
      <c r="J312">
        <v>7728</v>
      </c>
      <c r="K312" t="s">
        <v>2205</v>
      </c>
      <c r="L312" t="s">
        <v>2206</v>
      </c>
      <c r="M312" t="s">
        <v>2207</v>
      </c>
      <c r="N312" t="s">
        <v>2208</v>
      </c>
      <c r="O312" s="13">
        <v>468900</v>
      </c>
      <c r="P312" s="10">
        <v>308</v>
      </c>
      <c r="Q312" s="10">
        <f t="shared" ca="1" si="36"/>
        <v>629</v>
      </c>
      <c r="R312" t="str">
        <f t="shared" ca="1" si="37"/>
        <v>Lorraine Wreath</v>
      </c>
      <c r="T312" t="str">
        <f t="shared" ca="1" si="42"/>
        <v>Elias Esquirel</v>
      </c>
      <c r="U312" s="10">
        <f t="shared" ca="1" si="38"/>
        <v>316200</v>
      </c>
      <c r="W312" s="10">
        <f t="shared" ca="1" si="39"/>
        <v>0</v>
      </c>
      <c r="X312" s="10">
        <f t="shared" ca="1" si="40"/>
        <v>39400</v>
      </c>
      <c r="Y312" s="10">
        <f t="shared" ca="1" si="41"/>
        <v>39400</v>
      </c>
    </row>
    <row r="313" spans="1:25" x14ac:dyDescent="0.25">
      <c r="A313" s="10">
        <f ca="1">IFERROR(RANK(Y313,$Y$5:$Y$1006,0)+COUNTIF(Y$4:$Y312,Y313),"")</f>
        <v>470</v>
      </c>
      <c r="B313">
        <f ca="1">IFERROR(RANK(C313,$C$5:$C$5001, 1) + COUNTIF(C$4:$C312, C313), "")</f>
        <v>470</v>
      </c>
      <c r="C313">
        <f t="shared" ca="1" si="35"/>
        <v>5</v>
      </c>
      <c r="D313" s="1" t="s">
        <v>7054</v>
      </c>
      <c r="E313" t="s">
        <v>2209</v>
      </c>
      <c r="F313" t="s">
        <v>2210</v>
      </c>
      <c r="G313" t="s">
        <v>1014</v>
      </c>
      <c r="H313" t="s">
        <v>768</v>
      </c>
      <c r="I313" t="s">
        <v>187</v>
      </c>
      <c r="J313">
        <v>97223</v>
      </c>
      <c r="K313" t="s">
        <v>2211</v>
      </c>
      <c r="L313" t="s">
        <v>2212</v>
      </c>
      <c r="M313" t="s">
        <v>2213</v>
      </c>
      <c r="N313" t="s">
        <v>2214</v>
      </c>
      <c r="O313" s="13">
        <v>42600</v>
      </c>
      <c r="P313" s="10">
        <v>309</v>
      </c>
      <c r="Q313" s="10">
        <f t="shared" ca="1" si="36"/>
        <v>471</v>
      </c>
      <c r="R313" t="str">
        <f t="shared" ca="1" si="37"/>
        <v>Jana Thorsen</v>
      </c>
      <c r="T313" t="str">
        <f t="shared" ca="1" si="42"/>
        <v>Elida Selva</v>
      </c>
      <c r="U313" s="10">
        <f t="shared" ca="1" si="38"/>
        <v>183000</v>
      </c>
      <c r="W313" s="10">
        <f t="shared" ca="1" si="39"/>
        <v>0</v>
      </c>
      <c r="X313" s="10">
        <f t="shared" ca="1" si="40"/>
        <v>32600</v>
      </c>
      <c r="Y313" s="10">
        <f t="shared" ca="1" si="41"/>
        <v>32600</v>
      </c>
    </row>
    <row r="314" spans="1:25" x14ac:dyDescent="0.25">
      <c r="A314" s="10">
        <f ca="1">IFERROR(RANK(Y314,$Y$5:$Y$1006,0)+COUNTIF(Y$4:$Y313,Y314),"")</f>
        <v>471</v>
      </c>
      <c r="B314">
        <f ca="1">IFERROR(RANK(C314,$C$5:$C$5001, 1) + COUNTIF(C$4:$C313, C314), "")</f>
        <v>471</v>
      </c>
      <c r="C314">
        <f t="shared" ca="1" si="35"/>
        <v>5</v>
      </c>
      <c r="D314" s="1" t="s">
        <v>7055</v>
      </c>
      <c r="E314" t="s">
        <v>2215</v>
      </c>
      <c r="F314" t="s">
        <v>2216</v>
      </c>
      <c r="G314" t="s">
        <v>2217</v>
      </c>
      <c r="H314" t="s">
        <v>2218</v>
      </c>
      <c r="I314" t="s">
        <v>252</v>
      </c>
      <c r="J314">
        <v>17512</v>
      </c>
      <c r="K314" t="s">
        <v>2219</v>
      </c>
      <c r="L314" t="s">
        <v>2220</v>
      </c>
      <c r="M314" t="s">
        <v>2221</v>
      </c>
      <c r="N314" t="s">
        <v>2222</v>
      </c>
      <c r="O314" s="13">
        <v>173600</v>
      </c>
      <c r="P314" s="10">
        <v>310</v>
      </c>
      <c r="Q314" s="10">
        <f t="shared" ca="1" si="36"/>
        <v>284</v>
      </c>
      <c r="R314" t="str">
        <f t="shared" ca="1" si="37"/>
        <v>Dolly Greder</v>
      </c>
      <c r="T314" t="str">
        <f t="shared" ca="1" si="42"/>
        <v>Elisa Jacinto</v>
      </c>
      <c r="U314" s="10">
        <f t="shared" ca="1" si="38"/>
        <v>704900</v>
      </c>
      <c r="W314" s="10">
        <f t="shared" ca="1" si="39"/>
        <v>0</v>
      </c>
      <c r="X314" s="10">
        <f t="shared" ca="1" si="40"/>
        <v>32500</v>
      </c>
      <c r="Y314" s="10">
        <f t="shared" ca="1" si="41"/>
        <v>32500</v>
      </c>
    </row>
    <row r="315" spans="1:25" x14ac:dyDescent="0.25">
      <c r="A315" s="10" t="str">
        <f ca="1">IFERROR(RANK(Y315,$Y$5:$Y$1006,0)+COUNTIF(Y$4:$Y314,Y315),"")</f>
        <v/>
      </c>
      <c r="B315" t="str">
        <f ca="1">IFERROR(RANK(C315,$C$5:$C$5001, 1) + COUNTIF(C$4:$C314, C315), "")</f>
        <v/>
      </c>
      <c r="C315" t="str">
        <f t="shared" ca="1" si="35"/>
        <v/>
      </c>
      <c r="D315" s="1" t="s">
        <v>7056</v>
      </c>
      <c r="E315" t="s">
        <v>2223</v>
      </c>
      <c r="F315" t="s">
        <v>2224</v>
      </c>
      <c r="G315" t="s">
        <v>2225</v>
      </c>
      <c r="H315" t="s">
        <v>144</v>
      </c>
      <c r="I315" t="s">
        <v>252</v>
      </c>
      <c r="J315">
        <v>19464</v>
      </c>
      <c r="K315" t="s">
        <v>2226</v>
      </c>
      <c r="L315" t="s">
        <v>2227</v>
      </c>
      <c r="M315" t="s">
        <v>2228</v>
      </c>
      <c r="N315" t="s">
        <v>2229</v>
      </c>
      <c r="O315" s="13">
        <v>906400</v>
      </c>
      <c r="P315" s="10">
        <v>311</v>
      </c>
      <c r="Q315" s="10">
        <f t="shared" ca="1" si="36"/>
        <v>101</v>
      </c>
      <c r="R315" t="str">
        <f t="shared" ca="1" si="37"/>
        <v>Belinda Dorsey</v>
      </c>
      <c r="T315" t="str">
        <f t="shared" ca="1" si="42"/>
        <v>Eliseo Finzel</v>
      </c>
      <c r="U315" s="10">
        <f t="shared" ca="1" si="38"/>
        <v>355200</v>
      </c>
      <c r="W315" s="10">
        <f t="shared" ca="1" si="39"/>
        <v>0</v>
      </c>
      <c r="X315" s="10" t="str">
        <f t="shared" ca="1" si="40"/>
        <v/>
      </c>
      <c r="Y315" s="10" t="str">
        <f t="shared" ca="1" si="41"/>
        <v/>
      </c>
    </row>
    <row r="316" spans="1:25" x14ac:dyDescent="0.25">
      <c r="A316" s="10" t="str">
        <f ca="1">IFERROR(RANK(Y316,$Y$5:$Y$1006,0)+COUNTIF(Y$4:$Y315,Y316),"")</f>
        <v/>
      </c>
      <c r="B316" t="str">
        <f ca="1">IFERROR(RANK(C316,$C$5:$C$5001, 1) + COUNTIF(C$4:$C315, C316), "")</f>
        <v/>
      </c>
      <c r="C316" t="str">
        <f t="shared" ca="1" si="35"/>
        <v/>
      </c>
      <c r="D316" s="1" t="s">
        <v>7057</v>
      </c>
      <c r="E316" t="s">
        <v>2230</v>
      </c>
      <c r="F316" t="s">
        <v>2190</v>
      </c>
      <c r="G316" t="s">
        <v>573</v>
      </c>
      <c r="H316" t="s">
        <v>327</v>
      </c>
      <c r="I316" t="s">
        <v>136</v>
      </c>
      <c r="J316">
        <v>80909</v>
      </c>
      <c r="K316" t="s">
        <v>2231</v>
      </c>
      <c r="L316" t="s">
        <v>2232</v>
      </c>
      <c r="M316" t="s">
        <v>2233</v>
      </c>
      <c r="N316" t="s">
        <v>2234</v>
      </c>
      <c r="O316" s="13">
        <v>231500</v>
      </c>
      <c r="P316" s="10">
        <v>312</v>
      </c>
      <c r="Q316" s="10">
        <f t="shared" ca="1" si="36"/>
        <v>534</v>
      </c>
      <c r="R316" t="str">
        <f t="shared" ca="1" si="37"/>
        <v>Kathryn Strough</v>
      </c>
      <c r="T316" t="str">
        <f t="shared" ca="1" si="42"/>
        <v>Eliseo Housner</v>
      </c>
      <c r="U316" s="10">
        <f t="shared" ca="1" si="38"/>
        <v>482700</v>
      </c>
      <c r="W316" s="10">
        <f t="shared" ca="1" si="39"/>
        <v>0</v>
      </c>
      <c r="X316" s="10" t="str">
        <f t="shared" ca="1" si="40"/>
        <v/>
      </c>
      <c r="Y316" s="10" t="str">
        <f t="shared" ca="1" si="41"/>
        <v/>
      </c>
    </row>
    <row r="317" spans="1:25" x14ac:dyDescent="0.25">
      <c r="A317" s="10">
        <f ca="1">IFERROR(RANK(Y317,$Y$5:$Y$1006,0)+COUNTIF(Y$4:$Y316,Y317),"")</f>
        <v>540</v>
      </c>
      <c r="B317">
        <f ca="1">IFERROR(RANK(C317,$C$5:$C$5001, 1) + COUNTIF(C$4:$C316, C317), "")</f>
        <v>540</v>
      </c>
      <c r="C317">
        <f t="shared" ca="1" si="35"/>
        <v>6</v>
      </c>
      <c r="D317" s="1" t="s">
        <v>7058</v>
      </c>
      <c r="E317" t="s">
        <v>2236</v>
      </c>
      <c r="F317" t="s">
        <v>2237</v>
      </c>
      <c r="G317" t="s">
        <v>2238</v>
      </c>
      <c r="H317" t="s">
        <v>1072</v>
      </c>
      <c r="I317" t="s">
        <v>582</v>
      </c>
      <c r="J317">
        <v>27360</v>
      </c>
      <c r="K317" t="s">
        <v>2239</v>
      </c>
      <c r="L317" t="s">
        <v>2240</v>
      </c>
      <c r="M317" t="s">
        <v>2241</v>
      </c>
      <c r="N317" t="s">
        <v>2242</v>
      </c>
      <c r="O317" s="13">
        <v>690900</v>
      </c>
      <c r="P317" s="10">
        <v>313</v>
      </c>
      <c r="Q317" s="10">
        <f t="shared" ca="1" si="36"/>
        <v>586</v>
      </c>
      <c r="R317" t="str">
        <f t="shared" ca="1" si="37"/>
        <v>Lee Karl</v>
      </c>
      <c r="T317" t="str">
        <f t="shared" ca="1" si="42"/>
        <v>Elissa Woltjer</v>
      </c>
      <c r="U317" s="10">
        <f t="shared" ca="1" si="38"/>
        <v>100800</v>
      </c>
      <c r="W317" s="10">
        <f t="shared" ca="1" si="39"/>
        <v>0</v>
      </c>
      <c r="X317" s="10">
        <f t="shared" ca="1" si="40"/>
        <v>25600</v>
      </c>
      <c r="Y317" s="10">
        <f t="shared" ca="1" si="41"/>
        <v>25600</v>
      </c>
    </row>
    <row r="318" spans="1:25" x14ac:dyDescent="0.25">
      <c r="A318" s="10" t="str">
        <f ca="1">IFERROR(RANK(Y318,$Y$5:$Y$1006,0)+COUNTIF(Y$4:$Y317,Y318),"")</f>
        <v/>
      </c>
      <c r="B318" t="str">
        <f ca="1">IFERROR(RANK(C318,$C$5:$C$5001, 1) + COUNTIF(C$4:$C317, C318), "")</f>
        <v/>
      </c>
      <c r="C318" t="str">
        <f t="shared" ca="1" si="35"/>
        <v/>
      </c>
      <c r="D318" s="1" t="s">
        <v>7059</v>
      </c>
      <c r="E318" t="s">
        <v>2243</v>
      </c>
      <c r="F318" t="s">
        <v>2244</v>
      </c>
      <c r="G318" t="s">
        <v>1595</v>
      </c>
      <c r="H318" t="s">
        <v>126</v>
      </c>
      <c r="I318" t="s">
        <v>90</v>
      </c>
      <c r="J318">
        <v>75060</v>
      </c>
      <c r="K318" t="s">
        <v>2245</v>
      </c>
      <c r="L318" t="s">
        <v>2246</v>
      </c>
      <c r="M318" t="s">
        <v>2247</v>
      </c>
      <c r="N318" t="s">
        <v>2248</v>
      </c>
      <c r="O318" s="13">
        <v>80300</v>
      </c>
      <c r="P318" s="10">
        <v>314</v>
      </c>
      <c r="Q318" s="10">
        <f t="shared" ca="1" si="36"/>
        <v>292</v>
      </c>
      <c r="R318" t="str">
        <f t="shared" ca="1" si="37"/>
        <v>Donna Rossini</v>
      </c>
      <c r="T318" t="str">
        <f t="shared" ca="1" si="42"/>
        <v>Ellen Biondi</v>
      </c>
      <c r="U318" s="10">
        <f t="shared" ca="1" si="38"/>
        <v>403100</v>
      </c>
      <c r="W318" s="10">
        <f t="shared" ca="1" si="39"/>
        <v>0</v>
      </c>
      <c r="X318" s="10" t="str">
        <f t="shared" ca="1" si="40"/>
        <v/>
      </c>
      <c r="Y318" s="10" t="str">
        <f t="shared" ca="1" si="41"/>
        <v/>
      </c>
    </row>
    <row r="319" spans="1:25" x14ac:dyDescent="0.25">
      <c r="A319" s="10">
        <f ca="1">IFERROR(RANK(Y319,$Y$5:$Y$1006,0)+COUNTIF(Y$4:$Y318,Y319),"")</f>
        <v>724</v>
      </c>
      <c r="B319">
        <f ca="1">IFERROR(RANK(C319,$C$5:$C$5001, 1) + COUNTIF(C$4:$C318, C319), "")</f>
        <v>724</v>
      </c>
      <c r="C319">
        <f t="shared" ca="1" si="35"/>
        <v>11</v>
      </c>
      <c r="D319" s="1" t="s">
        <v>7060</v>
      </c>
      <c r="E319" t="s">
        <v>2249</v>
      </c>
      <c r="F319" t="s">
        <v>2250</v>
      </c>
      <c r="G319" t="s">
        <v>2251</v>
      </c>
      <c r="H319" t="s">
        <v>11</v>
      </c>
      <c r="I319" t="s">
        <v>12</v>
      </c>
      <c r="J319">
        <v>92029</v>
      </c>
      <c r="K319" t="s">
        <v>2252</v>
      </c>
      <c r="L319" t="s">
        <v>2253</v>
      </c>
      <c r="M319" t="s">
        <v>2254</v>
      </c>
      <c r="N319" t="s">
        <v>2255</v>
      </c>
      <c r="O319" s="13">
        <v>237400</v>
      </c>
      <c r="P319" s="10">
        <v>315</v>
      </c>
      <c r="Q319" s="10">
        <f t="shared" ca="1" si="36"/>
        <v>950</v>
      </c>
      <c r="R319" t="str">
        <f t="shared" ca="1" si="37"/>
        <v>Twila Carfrey</v>
      </c>
      <c r="T319" t="str">
        <f t="shared" ca="1" si="42"/>
        <v>Eloise Mohabir</v>
      </c>
      <c r="U319" s="10">
        <f t="shared" ca="1" si="38"/>
        <v>430200</v>
      </c>
      <c r="W319" s="10">
        <f t="shared" ca="1" si="39"/>
        <v>0</v>
      </c>
      <c r="X319" s="10">
        <f t="shared" ca="1" si="40"/>
        <v>7200</v>
      </c>
      <c r="Y319" s="10">
        <f t="shared" ca="1" si="41"/>
        <v>7200</v>
      </c>
    </row>
    <row r="320" spans="1:25" x14ac:dyDescent="0.25">
      <c r="A320" s="10" t="str">
        <f ca="1">IFERROR(RANK(Y320,$Y$5:$Y$1006,0)+COUNTIF(Y$4:$Y319,Y320),"")</f>
        <v/>
      </c>
      <c r="B320" t="str">
        <f ca="1">IFERROR(RANK(C320,$C$5:$C$5001, 1) + COUNTIF(C$4:$C319, C320), "")</f>
        <v/>
      </c>
      <c r="C320" t="str">
        <f t="shared" ca="1" si="35"/>
        <v/>
      </c>
      <c r="D320" s="1" t="s">
        <v>7061</v>
      </c>
      <c r="E320" t="s">
        <v>2257</v>
      </c>
      <c r="F320" t="s">
        <v>2190</v>
      </c>
      <c r="G320" t="s">
        <v>573</v>
      </c>
      <c r="H320" t="s">
        <v>327</v>
      </c>
      <c r="I320" t="s">
        <v>136</v>
      </c>
      <c r="J320">
        <v>80909</v>
      </c>
      <c r="K320" t="s">
        <v>2258</v>
      </c>
      <c r="L320" t="s">
        <v>2259</v>
      </c>
      <c r="M320" t="s">
        <v>2260</v>
      </c>
      <c r="N320" t="s">
        <v>2261</v>
      </c>
      <c r="O320" s="13">
        <v>967300</v>
      </c>
      <c r="P320" s="10">
        <v>316</v>
      </c>
      <c r="Q320" s="10">
        <f t="shared" ca="1" si="36"/>
        <v>672</v>
      </c>
      <c r="R320" t="str">
        <f t="shared" ca="1" si="37"/>
        <v>Marion Kyzer</v>
      </c>
      <c r="T320" t="str">
        <f t="shared" ca="1" si="42"/>
        <v>Eloise Nill</v>
      </c>
      <c r="U320" s="10">
        <f t="shared" ca="1" si="38"/>
        <v>808100</v>
      </c>
      <c r="W320" s="10">
        <f t="shared" ca="1" si="39"/>
        <v>0</v>
      </c>
      <c r="X320" s="10" t="str">
        <f t="shared" ca="1" si="40"/>
        <v/>
      </c>
      <c r="Y320" s="10" t="str">
        <f t="shared" ca="1" si="41"/>
        <v/>
      </c>
    </row>
    <row r="321" spans="1:25" x14ac:dyDescent="0.25">
      <c r="A321" s="10" t="str">
        <f ca="1">IFERROR(RANK(Y321,$Y$5:$Y$1006,0)+COUNTIF(Y$4:$Y320,Y321),"")</f>
        <v/>
      </c>
      <c r="B321" t="str">
        <f ca="1">IFERROR(RANK(C321,$C$5:$C$5001, 1) + COUNTIF(C$4:$C320, C321), "")</f>
        <v/>
      </c>
      <c r="C321" t="str">
        <f t="shared" ca="1" si="35"/>
        <v/>
      </c>
      <c r="D321" s="1" t="s">
        <v>7062</v>
      </c>
      <c r="E321" t="s">
        <v>2262</v>
      </c>
      <c r="F321" t="s">
        <v>2263</v>
      </c>
      <c r="G321" t="s">
        <v>2264</v>
      </c>
      <c r="H321" t="s">
        <v>1044</v>
      </c>
      <c r="I321" t="s">
        <v>170</v>
      </c>
      <c r="J321">
        <v>8829</v>
      </c>
      <c r="K321" t="s">
        <v>2265</v>
      </c>
      <c r="L321" t="s">
        <v>2266</v>
      </c>
      <c r="M321" t="s">
        <v>2267</v>
      </c>
      <c r="N321" t="s">
        <v>2268</v>
      </c>
      <c r="O321" s="13">
        <v>25100</v>
      </c>
      <c r="P321" s="10">
        <v>317</v>
      </c>
      <c r="Q321" s="10">
        <f t="shared" ca="1" si="36"/>
        <v>38</v>
      </c>
      <c r="R321" t="str">
        <f t="shared" ca="1" si="37"/>
        <v>Amanda Wanvig</v>
      </c>
      <c r="T321" t="str">
        <f t="shared" ca="1" si="42"/>
        <v>Elsie Cheu</v>
      </c>
      <c r="U321" s="10">
        <f t="shared" ca="1" si="38"/>
        <v>754700</v>
      </c>
      <c r="W321" s="10">
        <f t="shared" ca="1" si="39"/>
        <v>0</v>
      </c>
      <c r="X321" s="10" t="str">
        <f t="shared" ca="1" si="40"/>
        <v/>
      </c>
      <c r="Y321" s="10" t="str">
        <f t="shared" ca="1" si="41"/>
        <v/>
      </c>
    </row>
    <row r="322" spans="1:25" x14ac:dyDescent="0.25">
      <c r="A322" s="10" t="str">
        <f ca="1">IFERROR(RANK(Y322,$Y$5:$Y$1006,0)+COUNTIF(Y$4:$Y321,Y322),"")</f>
        <v/>
      </c>
      <c r="B322" t="str">
        <f ca="1">IFERROR(RANK(C322,$C$5:$C$5001, 1) + COUNTIF(C$4:$C321, C322), "")</f>
        <v/>
      </c>
      <c r="C322" t="str">
        <f t="shared" ca="1" si="35"/>
        <v/>
      </c>
      <c r="D322" s="1" t="s">
        <v>7063</v>
      </c>
      <c r="E322" t="s">
        <v>2269</v>
      </c>
      <c r="F322" t="s">
        <v>2270</v>
      </c>
      <c r="G322" t="s">
        <v>2271</v>
      </c>
      <c r="H322" t="s">
        <v>1807</v>
      </c>
      <c r="I322" t="s">
        <v>132</v>
      </c>
      <c r="J322">
        <v>46038</v>
      </c>
      <c r="K322" t="s">
        <v>2272</v>
      </c>
      <c r="L322" t="s">
        <v>2273</v>
      </c>
      <c r="M322" t="s">
        <v>2274</v>
      </c>
      <c r="N322" t="s">
        <v>2275</v>
      </c>
      <c r="O322" s="13">
        <v>454400</v>
      </c>
      <c r="P322" s="10">
        <v>318</v>
      </c>
      <c r="Q322" s="10">
        <f t="shared" ca="1" si="36"/>
        <v>486</v>
      </c>
      <c r="R322" t="str">
        <f t="shared" ca="1" si="37"/>
        <v>Jenna Rippee</v>
      </c>
      <c r="T322" t="str">
        <f t="shared" ca="1" si="42"/>
        <v>Elsie Loll</v>
      </c>
      <c r="U322" s="10">
        <f t="shared" ca="1" si="38"/>
        <v>4300</v>
      </c>
      <c r="W322" s="10">
        <f t="shared" ca="1" si="39"/>
        <v>0</v>
      </c>
      <c r="X322" s="10" t="str">
        <f t="shared" ca="1" si="40"/>
        <v/>
      </c>
      <c r="Y322" s="10" t="str">
        <f t="shared" ca="1" si="41"/>
        <v/>
      </c>
    </row>
    <row r="323" spans="1:25" x14ac:dyDescent="0.25">
      <c r="A323" s="10" t="str">
        <f ca="1">IFERROR(RANK(Y323,$Y$5:$Y$1006,0)+COUNTIF(Y$4:$Y322,Y323),"")</f>
        <v/>
      </c>
      <c r="B323" t="str">
        <f ca="1">IFERROR(RANK(C323,$C$5:$C$5001, 1) + COUNTIF(C$4:$C322, C323), "")</f>
        <v/>
      </c>
      <c r="C323" t="str">
        <f t="shared" ca="1" si="35"/>
        <v/>
      </c>
      <c r="D323" s="1" t="s">
        <v>7064</v>
      </c>
      <c r="E323" t="s">
        <v>2276</v>
      </c>
      <c r="F323" t="s">
        <v>2277</v>
      </c>
      <c r="G323" t="s">
        <v>89</v>
      </c>
      <c r="H323" t="s">
        <v>89</v>
      </c>
      <c r="I323" t="s">
        <v>90</v>
      </c>
      <c r="J323">
        <v>79404</v>
      </c>
      <c r="K323" t="s">
        <v>2278</v>
      </c>
      <c r="L323" t="s">
        <v>2279</v>
      </c>
      <c r="M323" t="s">
        <v>2280</v>
      </c>
      <c r="N323" t="s">
        <v>2281</v>
      </c>
      <c r="O323" s="13">
        <v>338700</v>
      </c>
      <c r="P323" s="10">
        <v>319</v>
      </c>
      <c r="Q323" s="10">
        <f t="shared" ca="1" si="36"/>
        <v>325</v>
      </c>
      <c r="R323" t="str">
        <f t="shared" ca="1" si="37"/>
        <v>Emmett Board</v>
      </c>
      <c r="T323" t="str">
        <f t="shared" ca="1" si="42"/>
        <v>Elvis Sjoberg</v>
      </c>
      <c r="U323" s="10">
        <f t="shared" ca="1" si="38"/>
        <v>554200</v>
      </c>
      <c r="W323" s="10">
        <f t="shared" ca="1" si="39"/>
        <v>0</v>
      </c>
      <c r="X323" s="10" t="str">
        <f t="shared" ca="1" si="40"/>
        <v/>
      </c>
      <c r="Y323" s="10" t="str">
        <f t="shared" ca="1" si="41"/>
        <v/>
      </c>
    </row>
    <row r="324" spans="1:25" x14ac:dyDescent="0.25">
      <c r="A324" s="10">
        <f ca="1">IFERROR(RANK(Y324,$Y$5:$Y$1006,0)+COUNTIF(Y$4:$Y323,Y324),"")</f>
        <v>664</v>
      </c>
      <c r="B324">
        <f ca="1">IFERROR(RANK(C324,$C$5:$C$5001, 1) + COUNTIF(C$4:$C323, C324), "")</f>
        <v>664</v>
      </c>
      <c r="C324">
        <f t="shared" ca="1" si="35"/>
        <v>9</v>
      </c>
      <c r="D324" s="1" t="s">
        <v>7065</v>
      </c>
      <c r="E324" t="s">
        <v>2282</v>
      </c>
      <c r="F324" t="s">
        <v>2283</v>
      </c>
      <c r="G324" t="s">
        <v>2284</v>
      </c>
      <c r="H324" t="s">
        <v>2285</v>
      </c>
      <c r="I324" t="s">
        <v>170</v>
      </c>
      <c r="J324">
        <v>7860</v>
      </c>
      <c r="K324" t="s">
        <v>2286</v>
      </c>
      <c r="L324" t="s">
        <v>2287</v>
      </c>
      <c r="M324" t="s">
        <v>2288</v>
      </c>
      <c r="N324" t="s">
        <v>2289</v>
      </c>
      <c r="O324" s="13">
        <v>272300</v>
      </c>
      <c r="P324" s="10">
        <v>320</v>
      </c>
      <c r="Q324" s="10">
        <f t="shared" ca="1" si="36"/>
        <v>153</v>
      </c>
      <c r="R324" t="str">
        <f t="shared" ca="1" si="37"/>
        <v>Cara Reise</v>
      </c>
      <c r="T324" t="str">
        <f t="shared" ca="1" si="42"/>
        <v>Elvis Swabb</v>
      </c>
      <c r="U324" s="10">
        <f t="shared" ca="1" si="38"/>
        <v>569100</v>
      </c>
      <c r="W324" s="10">
        <f t="shared" ca="1" si="39"/>
        <v>0</v>
      </c>
      <c r="X324" s="10">
        <f t="shared" ca="1" si="40"/>
        <v>13200</v>
      </c>
      <c r="Y324" s="10">
        <f t="shared" ca="1" si="41"/>
        <v>13200</v>
      </c>
    </row>
    <row r="325" spans="1:25" x14ac:dyDescent="0.25">
      <c r="A325" s="10">
        <f ca="1">IFERROR(RANK(Y325,$Y$5:$Y$1006,0)+COUNTIF(Y$4:$Y324,Y325),"")</f>
        <v>355</v>
      </c>
      <c r="B325">
        <f ca="1">IFERROR(RANK(C325,$C$5:$C$5001, 1) + COUNTIF(C$4:$C324, C325), "")</f>
        <v>355</v>
      </c>
      <c r="C325">
        <f t="shared" ca="1" si="35"/>
        <v>3</v>
      </c>
      <c r="D325" s="1" t="s">
        <v>7066</v>
      </c>
      <c r="E325" t="s">
        <v>2290</v>
      </c>
      <c r="F325" t="s">
        <v>2291</v>
      </c>
      <c r="G325" t="s">
        <v>2292</v>
      </c>
      <c r="H325" t="s">
        <v>2293</v>
      </c>
      <c r="I325" t="s">
        <v>102</v>
      </c>
      <c r="J325">
        <v>21014</v>
      </c>
      <c r="K325" t="s">
        <v>2294</v>
      </c>
      <c r="L325" t="s">
        <v>2295</v>
      </c>
      <c r="M325" t="s">
        <v>2296</v>
      </c>
      <c r="N325" t="s">
        <v>2297</v>
      </c>
      <c r="O325" s="13">
        <v>80700</v>
      </c>
      <c r="P325" s="10">
        <v>321</v>
      </c>
      <c r="Q325" s="10">
        <f t="shared" ca="1" si="36"/>
        <v>363</v>
      </c>
      <c r="R325" t="str">
        <f t="shared" ca="1" si="37"/>
        <v>Foster Tonas</v>
      </c>
      <c r="T325" t="str">
        <f t="shared" ca="1" si="42"/>
        <v>Emanuel Joanis</v>
      </c>
      <c r="U325" s="10">
        <f t="shared" ca="1" si="38"/>
        <v>645500</v>
      </c>
      <c r="W325" s="10">
        <f t="shared" ca="1" si="39"/>
        <v>0</v>
      </c>
      <c r="X325" s="10">
        <f t="shared" ca="1" si="40"/>
        <v>44100</v>
      </c>
      <c r="Y325" s="10">
        <f t="shared" ca="1" si="41"/>
        <v>44100</v>
      </c>
    </row>
    <row r="326" spans="1:25" x14ac:dyDescent="0.25">
      <c r="A326" s="10">
        <f ca="1">IFERROR(RANK(Y326,$Y$5:$Y$1006,0)+COUNTIF(Y$4:$Y325,Y326),"")</f>
        <v>541</v>
      </c>
      <c r="B326">
        <f ca="1">IFERROR(RANK(C326,$C$5:$C$5001, 1) + COUNTIF(C$4:$C325, C326), "")</f>
        <v>541</v>
      </c>
      <c r="C326">
        <f t="shared" ref="C326:C389" ca="1" si="43">IFERROR(SEARCH($C$2,T326,1),"")</f>
        <v>6</v>
      </c>
      <c r="D326" s="1" t="s">
        <v>7067</v>
      </c>
      <c r="E326" t="s">
        <v>2298</v>
      </c>
      <c r="F326" t="s">
        <v>2190</v>
      </c>
      <c r="G326" t="s">
        <v>573</v>
      </c>
      <c r="H326" t="s">
        <v>327</v>
      </c>
      <c r="I326" t="s">
        <v>136</v>
      </c>
      <c r="J326">
        <v>80909</v>
      </c>
      <c r="K326" t="s">
        <v>2299</v>
      </c>
      <c r="L326" t="s">
        <v>2300</v>
      </c>
      <c r="M326" t="s">
        <v>2301</v>
      </c>
      <c r="N326" t="s">
        <v>2302</v>
      </c>
      <c r="O326" s="13">
        <v>986700</v>
      </c>
      <c r="P326" s="10">
        <v>322</v>
      </c>
      <c r="Q326" s="10">
        <f t="shared" ref="Q326:Q389" ca="1" si="44">COUNTIF($R$5:$R$1005,"&lt;"&amp;R326)+1</f>
        <v>855</v>
      </c>
      <c r="R326" t="str">
        <f t="shared" ref="R326:R389" ca="1" si="45">INDIRECT($B$2&amp;ROW())</f>
        <v>Rupert Garski</v>
      </c>
      <c r="T326" t="str">
        <f t="shared" ca="1" si="42"/>
        <v>Emilia Longin</v>
      </c>
      <c r="U326" s="10">
        <f t="shared" ref="U326:U389" ca="1" si="46">IFERROR(VLOOKUP(T326,INDIRECT($B$2&amp;5&amp;":"&amp;ADDRESS(3000, COLUMN($O$3))), COLUMN($O$3)-COLUMN(INDIRECT($B$2&amp;5))+1, FALSE),0)</f>
        <v>55900</v>
      </c>
      <c r="W326" s="10">
        <f t="shared" ref="W326:W389" ca="1" si="47">IFERROR(RANK(U326,$U$5:$U$1006,1)*$W$3,"")</f>
        <v>0</v>
      </c>
      <c r="X326" s="10">
        <f t="shared" ref="X326:X389" ca="1" si="48">IFERROR(RANK(B326,$B$5:$B$1006,0)*$X$3,"")</f>
        <v>25500</v>
      </c>
      <c r="Y326" s="10">
        <f t="shared" ref="Y326:Y389" ca="1" si="49">IFERROR(W326+X326,"")</f>
        <v>25500</v>
      </c>
    </row>
    <row r="327" spans="1:25" x14ac:dyDescent="0.25">
      <c r="A327" s="10">
        <f ca="1">IFERROR(RANK(Y327,$Y$5:$Y$1006,0)+COUNTIF(Y$4:$Y326,Y327),"")</f>
        <v>765</v>
      </c>
      <c r="B327">
        <f ca="1">IFERROR(RANK(C327,$C$5:$C$5001, 1) + COUNTIF(C$4:$C326, C327), "")</f>
        <v>765</v>
      </c>
      <c r="C327">
        <f t="shared" ca="1" si="43"/>
        <v>13</v>
      </c>
      <c r="D327" s="1" t="s">
        <v>7068</v>
      </c>
      <c r="E327" t="s">
        <v>2303</v>
      </c>
      <c r="F327" t="s">
        <v>2304</v>
      </c>
      <c r="G327" t="s">
        <v>227</v>
      </c>
      <c r="H327" t="s">
        <v>228</v>
      </c>
      <c r="I327" t="s">
        <v>229</v>
      </c>
      <c r="J327">
        <v>11230</v>
      </c>
      <c r="K327" t="s">
        <v>2305</v>
      </c>
      <c r="L327" t="s">
        <v>2306</v>
      </c>
      <c r="M327" t="s">
        <v>2307</v>
      </c>
      <c r="N327" t="s">
        <v>2308</v>
      </c>
      <c r="O327" s="13">
        <v>787300</v>
      </c>
      <c r="P327" s="10">
        <v>323</v>
      </c>
      <c r="Q327" s="10">
        <f t="shared" ca="1" si="44"/>
        <v>768</v>
      </c>
      <c r="R327" t="str">
        <f t="shared" ca="1" si="45"/>
        <v>Pablo Halsall</v>
      </c>
      <c r="T327" t="str">
        <f t="shared" ca="1" si="42"/>
        <v>Emilie Trisdale</v>
      </c>
      <c r="U327" s="10">
        <f t="shared" ca="1" si="46"/>
        <v>603700</v>
      </c>
      <c r="W327" s="10">
        <f t="shared" ca="1" si="47"/>
        <v>0</v>
      </c>
      <c r="X327" s="10">
        <f t="shared" ca="1" si="48"/>
        <v>3100</v>
      </c>
      <c r="Y327" s="10">
        <f t="shared" ca="1" si="49"/>
        <v>3100</v>
      </c>
    </row>
    <row r="328" spans="1:25" x14ac:dyDescent="0.25">
      <c r="A328" s="10">
        <f ca="1">IFERROR(RANK(Y328,$Y$5:$Y$1006,0)+COUNTIF(Y$4:$Y327,Y328),"")</f>
        <v>766</v>
      </c>
      <c r="B328">
        <f ca="1">IFERROR(RANK(C328,$C$5:$C$5001, 1) + COUNTIF(C$4:$C327, C328), "")</f>
        <v>766</v>
      </c>
      <c r="C328">
        <f t="shared" ca="1" si="43"/>
        <v>13</v>
      </c>
      <c r="D328" s="1" t="s">
        <v>7069</v>
      </c>
      <c r="E328" t="s">
        <v>2309</v>
      </c>
      <c r="F328" t="s">
        <v>2310</v>
      </c>
      <c r="G328" t="s">
        <v>653</v>
      </c>
      <c r="H328" t="s">
        <v>178</v>
      </c>
      <c r="I328" t="s">
        <v>12</v>
      </c>
      <c r="J328">
        <v>91733</v>
      </c>
      <c r="K328" t="s">
        <v>2311</v>
      </c>
      <c r="L328" t="s">
        <v>2312</v>
      </c>
      <c r="M328" t="s">
        <v>2313</v>
      </c>
      <c r="N328" t="s">
        <v>2314</v>
      </c>
      <c r="O328" s="13">
        <v>853700</v>
      </c>
      <c r="P328" s="10">
        <v>324</v>
      </c>
      <c r="Q328" s="10">
        <f t="shared" ca="1" si="44"/>
        <v>614</v>
      </c>
      <c r="R328" t="str">
        <f t="shared" ca="1" si="45"/>
        <v>Lindsay Piek</v>
      </c>
      <c r="T328" t="str">
        <f t="shared" ca="1" si="42"/>
        <v>Emilio Mikita</v>
      </c>
      <c r="U328" s="10">
        <f t="shared" ca="1" si="46"/>
        <v>695800</v>
      </c>
      <c r="W328" s="10">
        <f t="shared" ca="1" si="47"/>
        <v>0</v>
      </c>
      <c r="X328" s="10">
        <f t="shared" ca="1" si="48"/>
        <v>3000</v>
      </c>
      <c r="Y328" s="10">
        <f t="shared" ca="1" si="49"/>
        <v>3000</v>
      </c>
    </row>
    <row r="329" spans="1:25" x14ac:dyDescent="0.25">
      <c r="A329" s="10">
        <f ca="1">IFERROR(RANK(Y329,$Y$5:$Y$1006,0)+COUNTIF(Y$4:$Y328,Y329),"")</f>
        <v>700</v>
      </c>
      <c r="B329">
        <f ca="1">IFERROR(RANK(C329,$C$5:$C$5001, 1) + COUNTIF(C$4:$C328, C329), "")</f>
        <v>700</v>
      </c>
      <c r="C329">
        <f t="shared" ca="1" si="43"/>
        <v>10</v>
      </c>
      <c r="D329" s="1" t="s">
        <v>7070</v>
      </c>
      <c r="E329" t="s">
        <v>2315</v>
      </c>
      <c r="F329" t="s">
        <v>2316</v>
      </c>
      <c r="G329" t="s">
        <v>590</v>
      </c>
      <c r="H329" t="s">
        <v>591</v>
      </c>
      <c r="I329" t="s">
        <v>12</v>
      </c>
      <c r="J329">
        <v>95351</v>
      </c>
      <c r="K329" t="s">
        <v>2317</v>
      </c>
      <c r="L329" t="s">
        <v>2318</v>
      </c>
      <c r="M329" t="s">
        <v>2319</v>
      </c>
      <c r="N329" t="s">
        <v>2320</v>
      </c>
      <c r="O329" s="13">
        <v>904600</v>
      </c>
      <c r="P329" s="10">
        <v>325</v>
      </c>
      <c r="Q329" s="10">
        <f t="shared" ca="1" si="44"/>
        <v>847</v>
      </c>
      <c r="R329" t="str">
        <f t="shared" ca="1" si="45"/>
        <v>Ross Yaekel</v>
      </c>
      <c r="T329" t="str">
        <f t="shared" ca="1" si="42"/>
        <v>Emmett Board</v>
      </c>
      <c r="U329" s="10">
        <f t="shared" ca="1" si="46"/>
        <v>338700</v>
      </c>
      <c r="W329" s="10">
        <f t="shared" ca="1" si="47"/>
        <v>0</v>
      </c>
      <c r="X329" s="10">
        <f t="shared" ca="1" si="48"/>
        <v>9600</v>
      </c>
      <c r="Y329" s="10">
        <f t="shared" ca="1" si="49"/>
        <v>9600</v>
      </c>
    </row>
    <row r="330" spans="1:25" x14ac:dyDescent="0.25">
      <c r="A330" s="10" t="str">
        <f ca="1">IFERROR(RANK(Y330,$Y$5:$Y$1006,0)+COUNTIF(Y$4:$Y329,Y330),"")</f>
        <v/>
      </c>
      <c r="B330" t="str">
        <f ca="1">IFERROR(RANK(C330,$C$5:$C$5001, 1) + COUNTIF(C$4:$C329, C330), "")</f>
        <v/>
      </c>
      <c r="C330" t="str">
        <f t="shared" ca="1" si="43"/>
        <v/>
      </c>
      <c r="D330" s="1" t="s">
        <v>7071</v>
      </c>
      <c r="E330" t="s">
        <v>2321</v>
      </c>
      <c r="F330" t="s">
        <v>2190</v>
      </c>
      <c r="G330" t="s">
        <v>573</v>
      </c>
      <c r="H330" t="s">
        <v>327</v>
      </c>
      <c r="I330" t="s">
        <v>136</v>
      </c>
      <c r="J330">
        <v>80909</v>
      </c>
      <c r="K330" t="s">
        <v>2322</v>
      </c>
      <c r="L330" t="s">
        <v>2323</v>
      </c>
      <c r="M330" t="s">
        <v>2324</v>
      </c>
      <c r="N330" t="s">
        <v>2325</v>
      </c>
      <c r="O330" s="13">
        <v>128500</v>
      </c>
      <c r="P330" s="10">
        <v>326</v>
      </c>
      <c r="Q330" s="10">
        <f t="shared" ca="1" si="44"/>
        <v>513</v>
      </c>
      <c r="R330" t="str">
        <f t="shared" ca="1" si="45"/>
        <v>Josie Dobkowski</v>
      </c>
      <c r="T330" t="str">
        <f t="shared" ca="1" si="42"/>
        <v>Eric Duttinger</v>
      </c>
      <c r="U330" s="10">
        <f t="shared" ca="1" si="46"/>
        <v>293400</v>
      </c>
      <c r="W330" s="10">
        <f t="shared" ca="1" si="47"/>
        <v>0</v>
      </c>
      <c r="X330" s="10" t="str">
        <f t="shared" ca="1" si="48"/>
        <v/>
      </c>
      <c r="Y330" s="10" t="str">
        <f t="shared" ca="1" si="49"/>
        <v/>
      </c>
    </row>
    <row r="331" spans="1:25" x14ac:dyDescent="0.25">
      <c r="A331" s="10" t="str">
        <f ca="1">IFERROR(RANK(Y331,$Y$5:$Y$1006,0)+COUNTIF(Y$4:$Y330,Y331),"")</f>
        <v/>
      </c>
      <c r="B331" t="str">
        <f ca="1">IFERROR(RANK(C331,$C$5:$C$5001, 1) + COUNTIF(C$4:$C330, C331), "")</f>
        <v/>
      </c>
      <c r="C331" t="str">
        <f t="shared" ca="1" si="43"/>
        <v/>
      </c>
      <c r="D331" s="1" t="s">
        <v>7072</v>
      </c>
      <c r="E331" t="s">
        <v>2326</v>
      </c>
      <c r="F331" t="s">
        <v>2327</v>
      </c>
      <c r="G331" t="s">
        <v>796</v>
      </c>
      <c r="H331" t="s">
        <v>796</v>
      </c>
      <c r="I331" t="s">
        <v>196</v>
      </c>
      <c r="J331">
        <v>70501</v>
      </c>
      <c r="K331" t="s">
        <v>2328</v>
      </c>
      <c r="L331" t="s">
        <v>2329</v>
      </c>
      <c r="M331" t="s">
        <v>2330</v>
      </c>
      <c r="N331" t="s">
        <v>2331</v>
      </c>
      <c r="O331" s="13">
        <v>925900</v>
      </c>
      <c r="P331" s="10">
        <v>327</v>
      </c>
      <c r="Q331" s="10">
        <f t="shared" ca="1" si="44"/>
        <v>968</v>
      </c>
      <c r="R331" t="str">
        <f t="shared" ca="1" si="45"/>
        <v>Vito Wendlandt</v>
      </c>
      <c r="T331" t="str">
        <f t="shared" ca="1" si="42"/>
        <v>Erick Gruett</v>
      </c>
      <c r="U331" s="10">
        <f t="shared" ca="1" si="46"/>
        <v>532100</v>
      </c>
      <c r="W331" s="10">
        <f t="shared" ca="1" si="47"/>
        <v>0</v>
      </c>
      <c r="X331" s="10" t="str">
        <f t="shared" ca="1" si="48"/>
        <v/>
      </c>
      <c r="Y331" s="10" t="str">
        <f t="shared" ca="1" si="49"/>
        <v/>
      </c>
    </row>
    <row r="332" spans="1:25" x14ac:dyDescent="0.25">
      <c r="A332" s="10" t="str">
        <f ca="1">IFERROR(RANK(Y332,$Y$5:$Y$1006,0)+COUNTIF(Y$4:$Y331,Y332),"")</f>
        <v/>
      </c>
      <c r="B332" t="str">
        <f ca="1">IFERROR(RANK(C332,$C$5:$C$5001, 1) + COUNTIF(C$4:$C331, C332), "")</f>
        <v/>
      </c>
      <c r="C332" t="str">
        <f t="shared" ca="1" si="43"/>
        <v/>
      </c>
      <c r="D332" s="1" t="s">
        <v>7073</v>
      </c>
      <c r="E332" t="s">
        <v>2332</v>
      </c>
      <c r="F332" t="s">
        <v>2333</v>
      </c>
      <c r="G332" t="s">
        <v>2334</v>
      </c>
      <c r="H332" t="s">
        <v>1616</v>
      </c>
      <c r="I332" t="s">
        <v>170</v>
      </c>
      <c r="J332">
        <v>7201</v>
      </c>
      <c r="K332" t="s">
        <v>2335</v>
      </c>
      <c r="L332" t="s">
        <v>2336</v>
      </c>
      <c r="M332" t="s">
        <v>2337</v>
      </c>
      <c r="N332" t="s">
        <v>2338</v>
      </c>
      <c r="O332" s="13">
        <v>152200</v>
      </c>
      <c r="P332" s="10">
        <v>328</v>
      </c>
      <c r="Q332" s="10">
        <f t="shared" ca="1" si="44"/>
        <v>542</v>
      </c>
      <c r="R332" t="str">
        <f t="shared" ca="1" si="45"/>
        <v>Kelly Dathe</v>
      </c>
      <c r="T332" t="str">
        <f t="shared" ca="1" si="42"/>
        <v>Erik Prins</v>
      </c>
      <c r="U332" s="10">
        <f t="shared" ca="1" si="46"/>
        <v>366700</v>
      </c>
      <c r="W332" s="10">
        <f t="shared" ca="1" si="47"/>
        <v>0</v>
      </c>
      <c r="X332" s="10" t="str">
        <f t="shared" ca="1" si="48"/>
        <v/>
      </c>
      <c r="Y332" s="10" t="str">
        <f t="shared" ca="1" si="49"/>
        <v/>
      </c>
    </row>
    <row r="333" spans="1:25" x14ac:dyDescent="0.25">
      <c r="A333" s="10">
        <f ca="1">IFERROR(RANK(Y333,$Y$5:$Y$1006,0)+COUNTIF(Y$4:$Y332,Y333),"")</f>
        <v>403</v>
      </c>
      <c r="B333">
        <f ca="1">IFERROR(RANK(C333,$C$5:$C$5001, 1) + COUNTIF(C$4:$C332, C333), "")</f>
        <v>403</v>
      </c>
      <c r="C333">
        <f t="shared" ca="1" si="43"/>
        <v>4</v>
      </c>
      <c r="D333" s="1" t="s">
        <v>7074</v>
      </c>
      <c r="E333" t="s">
        <v>2339</v>
      </c>
      <c r="F333" t="s">
        <v>2340</v>
      </c>
      <c r="G333" t="s">
        <v>2341</v>
      </c>
      <c r="H333" t="s">
        <v>178</v>
      </c>
      <c r="I333" t="s">
        <v>12</v>
      </c>
      <c r="J333">
        <v>91746</v>
      </c>
      <c r="K333" t="s">
        <v>2342</v>
      </c>
      <c r="L333" t="s">
        <v>2343</v>
      </c>
      <c r="M333" t="s">
        <v>2344</v>
      </c>
      <c r="N333" t="s">
        <v>2345</v>
      </c>
      <c r="O333" s="13">
        <v>147200</v>
      </c>
      <c r="P333" s="10">
        <v>329</v>
      </c>
      <c r="Q333" s="10">
        <f t="shared" ca="1" si="44"/>
        <v>536</v>
      </c>
      <c r="R333" t="str">
        <f t="shared" ca="1" si="45"/>
        <v>Katina Apodaca</v>
      </c>
      <c r="T333" t="str">
        <f t="shared" ca="1" si="42"/>
        <v>Erma Kleinke</v>
      </c>
      <c r="U333" s="10">
        <f t="shared" ca="1" si="46"/>
        <v>143800</v>
      </c>
      <c r="W333" s="10">
        <f t="shared" ca="1" si="47"/>
        <v>0</v>
      </c>
      <c r="X333" s="10">
        <f t="shared" ca="1" si="48"/>
        <v>39300</v>
      </c>
      <c r="Y333" s="10">
        <f t="shared" ca="1" si="49"/>
        <v>39300</v>
      </c>
    </row>
    <row r="334" spans="1:25" x14ac:dyDescent="0.25">
      <c r="A334" s="10">
        <f ca="1">IFERROR(RANK(Y334,$Y$5:$Y$1006,0)+COUNTIF(Y$4:$Y333,Y334),"")</f>
        <v>404</v>
      </c>
      <c r="B334">
        <f ca="1">IFERROR(RANK(C334,$C$5:$C$5001, 1) + COUNTIF(C$4:$C333, C334), "")</f>
        <v>404</v>
      </c>
      <c r="C334">
        <f t="shared" ca="1" si="43"/>
        <v>4</v>
      </c>
      <c r="D334" s="1" t="s">
        <v>7075</v>
      </c>
      <c r="E334" t="s">
        <v>2346</v>
      </c>
      <c r="F334" t="s">
        <v>2347</v>
      </c>
      <c r="G334" t="s">
        <v>2348</v>
      </c>
      <c r="H334" t="s">
        <v>2349</v>
      </c>
      <c r="I334" t="s">
        <v>98</v>
      </c>
      <c r="J334">
        <v>88101</v>
      </c>
      <c r="K334" t="s">
        <v>2350</v>
      </c>
      <c r="L334" t="s">
        <v>2351</v>
      </c>
      <c r="M334" t="s">
        <v>2352</v>
      </c>
      <c r="N334" t="s">
        <v>2353</v>
      </c>
      <c r="O334" s="13">
        <v>808400</v>
      </c>
      <c r="P334" s="10">
        <v>330</v>
      </c>
      <c r="Q334" s="10">
        <f t="shared" ca="1" si="44"/>
        <v>758</v>
      </c>
      <c r="R334" t="str">
        <f t="shared" ca="1" si="45"/>
        <v>Olga Winland</v>
      </c>
      <c r="T334" t="str">
        <f t="shared" ca="1" si="42"/>
        <v>Erna Phyfiher</v>
      </c>
      <c r="U334" s="10">
        <f t="shared" ca="1" si="46"/>
        <v>765600</v>
      </c>
      <c r="W334" s="10">
        <f t="shared" ca="1" si="47"/>
        <v>0</v>
      </c>
      <c r="X334" s="10">
        <f t="shared" ca="1" si="48"/>
        <v>39200</v>
      </c>
      <c r="Y334" s="10">
        <f t="shared" ca="1" si="49"/>
        <v>39200</v>
      </c>
    </row>
    <row r="335" spans="1:25" x14ac:dyDescent="0.25">
      <c r="A335" s="10">
        <f ca="1">IFERROR(RANK(Y335,$Y$5:$Y$1006,0)+COUNTIF(Y$4:$Y334,Y335),"")</f>
        <v>665</v>
      </c>
      <c r="B335">
        <f ca="1">IFERROR(RANK(C335,$C$5:$C$5001, 1) + COUNTIF(C$4:$C334, C335), "")</f>
        <v>665</v>
      </c>
      <c r="C335">
        <f t="shared" ca="1" si="43"/>
        <v>9</v>
      </c>
      <c r="D335" s="1" t="s">
        <v>7076</v>
      </c>
      <c r="E335" t="s">
        <v>2354</v>
      </c>
      <c r="F335" t="s">
        <v>2355</v>
      </c>
      <c r="G335" t="s">
        <v>2356</v>
      </c>
      <c r="H335" t="s">
        <v>178</v>
      </c>
      <c r="I335" t="s">
        <v>12</v>
      </c>
      <c r="J335">
        <v>90706</v>
      </c>
      <c r="K335" t="s">
        <v>2357</v>
      </c>
      <c r="L335" t="s">
        <v>2358</v>
      </c>
      <c r="M335" t="s">
        <v>2359</v>
      </c>
      <c r="N335" t="s">
        <v>2360</v>
      </c>
      <c r="O335" s="13">
        <v>988900</v>
      </c>
      <c r="P335" s="10">
        <v>331</v>
      </c>
      <c r="Q335" s="10">
        <f t="shared" ca="1" si="44"/>
        <v>106</v>
      </c>
      <c r="R335" t="str">
        <f t="shared" ca="1" si="45"/>
        <v>Bernard Winley</v>
      </c>
      <c r="T335" t="str">
        <f t="shared" ca="1" si="42"/>
        <v>Ernestina Culpepper</v>
      </c>
      <c r="U335" s="10">
        <f t="shared" ca="1" si="46"/>
        <v>789200</v>
      </c>
      <c r="W335" s="10">
        <f t="shared" ca="1" si="47"/>
        <v>0</v>
      </c>
      <c r="X335" s="10">
        <f t="shared" ca="1" si="48"/>
        <v>13100</v>
      </c>
      <c r="Y335" s="10">
        <f t="shared" ca="1" si="49"/>
        <v>13100</v>
      </c>
    </row>
    <row r="336" spans="1:25" x14ac:dyDescent="0.25">
      <c r="A336" s="10" t="str">
        <f ca="1">IFERROR(RANK(Y336,$Y$5:$Y$1006,0)+COUNTIF(Y$4:$Y335,Y336),"")</f>
        <v/>
      </c>
      <c r="B336" t="str">
        <f ca="1">IFERROR(RANK(C336,$C$5:$C$5001, 1) + COUNTIF(C$4:$C335, C336), "")</f>
        <v/>
      </c>
      <c r="C336" t="str">
        <f t="shared" ca="1" si="43"/>
        <v/>
      </c>
      <c r="D336" s="1" t="s">
        <v>7077</v>
      </c>
      <c r="E336" t="s">
        <v>2361</v>
      </c>
      <c r="F336" t="s">
        <v>2362</v>
      </c>
      <c r="G336" t="s">
        <v>527</v>
      </c>
      <c r="H336" t="s">
        <v>528</v>
      </c>
      <c r="I336" t="s">
        <v>90</v>
      </c>
      <c r="J336">
        <v>77036</v>
      </c>
      <c r="K336" t="s">
        <v>2363</v>
      </c>
      <c r="L336" t="s">
        <v>2364</v>
      </c>
      <c r="M336" t="s">
        <v>2365</v>
      </c>
      <c r="N336" t="s">
        <v>2366</v>
      </c>
      <c r="O336" s="13">
        <v>302200</v>
      </c>
      <c r="P336" s="10">
        <v>332</v>
      </c>
      <c r="Q336" s="10">
        <f t="shared" ca="1" si="44"/>
        <v>514</v>
      </c>
      <c r="R336" t="str">
        <f t="shared" ca="1" si="45"/>
        <v>Joy Wolaver</v>
      </c>
      <c r="T336" t="str">
        <f t="shared" ca="1" si="42"/>
        <v>Ernestine Dufek</v>
      </c>
      <c r="U336" s="10">
        <f t="shared" ca="1" si="46"/>
        <v>464700</v>
      </c>
      <c r="W336" s="10">
        <f t="shared" ca="1" si="47"/>
        <v>0</v>
      </c>
      <c r="X336" s="10" t="str">
        <f t="shared" ca="1" si="48"/>
        <v/>
      </c>
      <c r="Y336" s="10" t="str">
        <f t="shared" ca="1" si="49"/>
        <v/>
      </c>
    </row>
    <row r="337" spans="1:25" x14ac:dyDescent="0.25">
      <c r="A337" s="10">
        <f ca="1">IFERROR(RANK(Y337,$Y$5:$Y$1006,0)+COUNTIF(Y$4:$Y336,Y337),"")</f>
        <v>751</v>
      </c>
      <c r="B337">
        <f ca="1">IFERROR(RANK(C337,$C$5:$C$5001, 1) + COUNTIF(C$4:$C336, C337), "")</f>
        <v>751</v>
      </c>
      <c r="C337">
        <f t="shared" ca="1" si="43"/>
        <v>12</v>
      </c>
      <c r="D337" s="1" t="s">
        <v>7078</v>
      </c>
      <c r="E337" t="s">
        <v>2367</v>
      </c>
      <c r="F337" t="s">
        <v>2368</v>
      </c>
      <c r="G337" t="s">
        <v>2369</v>
      </c>
      <c r="H337" t="s">
        <v>435</v>
      </c>
      <c r="I337" t="s">
        <v>436</v>
      </c>
      <c r="J337">
        <v>2895</v>
      </c>
      <c r="K337" t="s">
        <v>2370</v>
      </c>
      <c r="L337" t="s">
        <v>2371</v>
      </c>
      <c r="M337" t="s">
        <v>2372</v>
      </c>
      <c r="N337" t="s">
        <v>2373</v>
      </c>
      <c r="O337" s="13">
        <v>642100</v>
      </c>
      <c r="P337" s="10">
        <v>333</v>
      </c>
      <c r="Q337" s="10">
        <f t="shared" ca="1" si="44"/>
        <v>620</v>
      </c>
      <c r="R337" t="str">
        <f t="shared" ca="1" si="45"/>
        <v>Liz Simmelink</v>
      </c>
      <c r="T337" t="str">
        <f t="shared" ca="1" si="42"/>
        <v>Ernestine Zacharewicz</v>
      </c>
      <c r="U337" s="10">
        <f t="shared" ca="1" si="46"/>
        <v>613900</v>
      </c>
      <c r="W337" s="10">
        <f t="shared" ca="1" si="47"/>
        <v>0</v>
      </c>
      <c r="X337" s="10">
        <f t="shared" ca="1" si="48"/>
        <v>4500</v>
      </c>
      <c r="Y337" s="10">
        <f t="shared" ca="1" si="49"/>
        <v>4500</v>
      </c>
    </row>
    <row r="338" spans="1:25" x14ac:dyDescent="0.25">
      <c r="A338" s="10">
        <f ca="1">IFERROR(RANK(Y338,$Y$5:$Y$1006,0)+COUNTIF(Y$4:$Y337,Y338),"")</f>
        <v>542</v>
      </c>
      <c r="B338">
        <f ca="1">IFERROR(RANK(C338,$C$5:$C$5001, 1) + COUNTIF(C$4:$C337, C338), "")</f>
        <v>542</v>
      </c>
      <c r="C338">
        <f t="shared" ca="1" si="43"/>
        <v>6</v>
      </c>
      <c r="D338" s="1" t="s">
        <v>7079</v>
      </c>
      <c r="E338" t="s">
        <v>2374</v>
      </c>
      <c r="F338" t="s">
        <v>2375</v>
      </c>
      <c r="G338" t="s">
        <v>2376</v>
      </c>
      <c r="H338" t="s">
        <v>2377</v>
      </c>
      <c r="I338" t="s">
        <v>422</v>
      </c>
      <c r="J338">
        <v>53546</v>
      </c>
      <c r="K338" t="s">
        <v>2378</v>
      </c>
      <c r="L338" t="s">
        <v>2379</v>
      </c>
      <c r="M338" t="s">
        <v>2380</v>
      </c>
      <c r="N338" t="s">
        <v>2381</v>
      </c>
      <c r="O338" s="13">
        <v>8200</v>
      </c>
      <c r="P338" s="10">
        <v>334</v>
      </c>
      <c r="Q338" s="10">
        <f t="shared" ca="1" si="44"/>
        <v>187</v>
      </c>
      <c r="R338" t="str">
        <f t="shared" ca="1" si="45"/>
        <v>Chas Brechbill</v>
      </c>
      <c r="T338" t="str">
        <f t="shared" ca="1" si="42"/>
        <v>Estela Kye</v>
      </c>
      <c r="U338" s="10">
        <f t="shared" ca="1" si="46"/>
        <v>743100</v>
      </c>
      <c r="W338" s="10">
        <f t="shared" ca="1" si="47"/>
        <v>0</v>
      </c>
      <c r="X338" s="10">
        <f t="shared" ca="1" si="48"/>
        <v>25400</v>
      </c>
      <c r="Y338" s="10">
        <f t="shared" ca="1" si="49"/>
        <v>25400</v>
      </c>
    </row>
    <row r="339" spans="1:25" x14ac:dyDescent="0.25">
      <c r="A339" s="10" t="str">
        <f ca="1">IFERROR(RANK(Y339,$Y$5:$Y$1006,0)+COUNTIF(Y$4:$Y338,Y339),"")</f>
        <v/>
      </c>
      <c r="B339" t="str">
        <f ca="1">IFERROR(RANK(C339,$C$5:$C$5001, 1) + COUNTIF(C$4:$C338, C339), "")</f>
        <v/>
      </c>
      <c r="C339" t="str">
        <f t="shared" ca="1" si="43"/>
        <v/>
      </c>
      <c r="D339" s="1" t="s">
        <v>7080</v>
      </c>
      <c r="E339" t="s">
        <v>2382</v>
      </c>
      <c r="F339" t="s">
        <v>2383</v>
      </c>
      <c r="G339" t="s">
        <v>2384</v>
      </c>
      <c r="H339" t="s">
        <v>178</v>
      </c>
      <c r="I339" t="s">
        <v>12</v>
      </c>
      <c r="J339">
        <v>91773</v>
      </c>
      <c r="K339" t="s">
        <v>2385</v>
      </c>
      <c r="L339" t="s">
        <v>2386</v>
      </c>
      <c r="M339" t="s">
        <v>2387</v>
      </c>
      <c r="N339" t="s">
        <v>2388</v>
      </c>
      <c r="O339" s="13">
        <v>765500</v>
      </c>
      <c r="P339" s="10">
        <v>335</v>
      </c>
      <c r="Q339" s="10">
        <f t="shared" ca="1" si="44"/>
        <v>357</v>
      </c>
      <c r="R339" t="str">
        <f t="shared" ca="1" si="45"/>
        <v>Filiberto Chavous</v>
      </c>
      <c r="T339" t="str">
        <f t="shared" ca="1" si="42"/>
        <v>Estelle Shore</v>
      </c>
      <c r="U339" s="10">
        <f t="shared" ca="1" si="46"/>
        <v>77500</v>
      </c>
      <c r="W339" s="10">
        <f t="shared" ca="1" si="47"/>
        <v>0</v>
      </c>
      <c r="X339" s="10" t="str">
        <f t="shared" ca="1" si="48"/>
        <v/>
      </c>
      <c r="Y339" s="10" t="str">
        <f t="shared" ca="1" si="49"/>
        <v/>
      </c>
    </row>
    <row r="340" spans="1:25" x14ac:dyDescent="0.25">
      <c r="A340" s="10">
        <f ca="1">IFERROR(RANK(Y340,$Y$5:$Y$1006,0)+COUNTIF(Y$4:$Y339,Y340),"")</f>
        <v>636</v>
      </c>
      <c r="B340">
        <f ca="1">IFERROR(RANK(C340,$C$5:$C$5001, 1) + COUNTIF(C$4:$C339, C340), "")</f>
        <v>636</v>
      </c>
      <c r="C340">
        <f t="shared" ca="1" si="43"/>
        <v>8</v>
      </c>
      <c r="D340" s="1" t="s">
        <v>7081</v>
      </c>
      <c r="E340" t="s">
        <v>2389</v>
      </c>
      <c r="F340" t="s">
        <v>2390</v>
      </c>
      <c r="G340" t="s">
        <v>1552</v>
      </c>
      <c r="H340" t="s">
        <v>536</v>
      </c>
      <c r="I340" t="s">
        <v>458</v>
      </c>
      <c r="J340">
        <v>60647</v>
      </c>
      <c r="K340" t="s">
        <v>2391</v>
      </c>
      <c r="L340" t="s">
        <v>2392</v>
      </c>
      <c r="M340" t="s">
        <v>2393</v>
      </c>
      <c r="N340" t="s">
        <v>2394</v>
      </c>
      <c r="O340" s="13">
        <v>525800</v>
      </c>
      <c r="P340" s="10">
        <v>336</v>
      </c>
      <c r="Q340" s="10">
        <f t="shared" ca="1" si="44"/>
        <v>529</v>
      </c>
      <c r="R340" t="str">
        <f t="shared" ca="1" si="45"/>
        <v>Kate Hulme</v>
      </c>
      <c r="T340" t="str">
        <f t="shared" ca="1" si="42"/>
        <v>Ester Kame</v>
      </c>
      <c r="U340" s="10">
        <f t="shared" ca="1" si="46"/>
        <v>798600</v>
      </c>
      <c r="W340" s="10">
        <f t="shared" ca="1" si="47"/>
        <v>0</v>
      </c>
      <c r="X340" s="10">
        <f t="shared" ca="1" si="48"/>
        <v>16000</v>
      </c>
      <c r="Y340" s="10">
        <f t="shared" ca="1" si="49"/>
        <v>16000</v>
      </c>
    </row>
    <row r="341" spans="1:25" x14ac:dyDescent="0.25">
      <c r="A341" s="10" t="str">
        <f ca="1">IFERROR(RANK(Y341,$Y$5:$Y$1006,0)+COUNTIF(Y$4:$Y340,Y341),"")</f>
        <v/>
      </c>
      <c r="B341" t="str">
        <f ca="1">IFERROR(RANK(C341,$C$5:$C$5001, 1) + COUNTIF(C$4:$C340, C341), "")</f>
        <v/>
      </c>
      <c r="C341" t="str">
        <f t="shared" ca="1" si="43"/>
        <v/>
      </c>
      <c r="D341" s="1" t="s">
        <v>7082</v>
      </c>
      <c r="E341" t="s">
        <v>2395</v>
      </c>
      <c r="F341" t="s">
        <v>2396</v>
      </c>
      <c r="G341" t="s">
        <v>178</v>
      </c>
      <c r="H341" t="s">
        <v>178</v>
      </c>
      <c r="I341" t="s">
        <v>12</v>
      </c>
      <c r="J341">
        <v>90059</v>
      </c>
      <c r="K341" t="s">
        <v>2397</v>
      </c>
      <c r="L341" t="s">
        <v>2398</v>
      </c>
      <c r="M341" t="s">
        <v>2399</v>
      </c>
      <c r="N341" t="s">
        <v>2400</v>
      </c>
      <c r="O341" s="13">
        <v>289500</v>
      </c>
      <c r="P341" s="10">
        <v>337</v>
      </c>
      <c r="Q341" s="10">
        <f t="shared" ca="1" si="44"/>
        <v>605</v>
      </c>
      <c r="R341" t="str">
        <f t="shared" ca="1" si="45"/>
        <v>Lesa Vonkrosigk</v>
      </c>
      <c r="T341" t="str">
        <f t="shared" ca="1" si="42"/>
        <v>Ester Silsbee</v>
      </c>
      <c r="U341" s="10">
        <f t="shared" ca="1" si="46"/>
        <v>713600</v>
      </c>
      <c r="W341" s="10">
        <f t="shared" ca="1" si="47"/>
        <v>0</v>
      </c>
      <c r="X341" s="10" t="str">
        <f t="shared" ca="1" si="48"/>
        <v/>
      </c>
      <c r="Y341" s="10" t="str">
        <f t="shared" ca="1" si="49"/>
        <v/>
      </c>
    </row>
    <row r="342" spans="1:25" x14ac:dyDescent="0.25">
      <c r="A342" s="10">
        <f ca="1">IFERROR(RANK(Y342,$Y$5:$Y$1006,0)+COUNTIF(Y$4:$Y341,Y342),"")</f>
        <v>725</v>
      </c>
      <c r="B342">
        <f ca="1">IFERROR(RANK(C342,$C$5:$C$5001, 1) + COUNTIF(C$4:$C341, C342), "")</f>
        <v>725</v>
      </c>
      <c r="C342">
        <f t="shared" ca="1" si="43"/>
        <v>11</v>
      </c>
      <c r="D342" s="1" t="s">
        <v>7083</v>
      </c>
      <c r="E342" t="s">
        <v>2401</v>
      </c>
      <c r="F342" t="s">
        <v>2402</v>
      </c>
      <c r="G342" t="s">
        <v>2403</v>
      </c>
      <c r="H342" t="s">
        <v>19</v>
      </c>
      <c r="I342" t="s">
        <v>90</v>
      </c>
      <c r="J342">
        <v>79602</v>
      </c>
      <c r="K342" t="s">
        <v>2404</v>
      </c>
      <c r="L342" t="s">
        <v>2405</v>
      </c>
      <c r="M342" t="s">
        <v>2406</v>
      </c>
      <c r="N342" t="s">
        <v>2407</v>
      </c>
      <c r="O342" s="13">
        <v>329700</v>
      </c>
      <c r="P342" s="10">
        <v>338</v>
      </c>
      <c r="Q342" s="10">
        <f t="shared" ca="1" si="44"/>
        <v>925</v>
      </c>
      <c r="R342" t="str">
        <f t="shared" ca="1" si="45"/>
        <v>Tessa Melian</v>
      </c>
      <c r="T342" t="str">
        <f t="shared" ca="1" si="42"/>
        <v>Esther Chiappetta</v>
      </c>
      <c r="U342" s="10">
        <f t="shared" ca="1" si="46"/>
        <v>672200</v>
      </c>
      <c r="W342" s="10">
        <f t="shared" ca="1" si="47"/>
        <v>0</v>
      </c>
      <c r="X342" s="10">
        <f t="shared" ca="1" si="48"/>
        <v>7100</v>
      </c>
      <c r="Y342" s="10">
        <f t="shared" ca="1" si="49"/>
        <v>7100</v>
      </c>
    </row>
    <row r="343" spans="1:25" x14ac:dyDescent="0.25">
      <c r="A343" s="10">
        <f ca="1">IFERROR(RANK(Y343,$Y$5:$Y$1006,0)+COUNTIF(Y$4:$Y342,Y343),"")</f>
        <v>405</v>
      </c>
      <c r="B343">
        <f ca="1">IFERROR(RANK(C343,$C$5:$C$5001, 1) + COUNTIF(C$4:$C342, C343), "")</f>
        <v>405</v>
      </c>
      <c r="C343">
        <f t="shared" ca="1" si="43"/>
        <v>4</v>
      </c>
      <c r="D343" s="1" t="s">
        <v>7084</v>
      </c>
      <c r="E343" t="s">
        <v>2408</v>
      </c>
      <c r="F343" t="s">
        <v>2409</v>
      </c>
      <c r="G343" t="s">
        <v>2410</v>
      </c>
      <c r="H343" t="s">
        <v>178</v>
      </c>
      <c r="I343" t="s">
        <v>12</v>
      </c>
      <c r="J343">
        <v>91355</v>
      </c>
      <c r="K343" t="s">
        <v>2411</v>
      </c>
      <c r="L343" t="s">
        <v>2412</v>
      </c>
      <c r="M343" t="s">
        <v>2413</v>
      </c>
      <c r="N343" t="s">
        <v>2414</v>
      </c>
      <c r="O343" s="13">
        <v>439500</v>
      </c>
      <c r="P343" s="10">
        <v>339</v>
      </c>
      <c r="Q343" s="10">
        <f t="shared" ca="1" si="44"/>
        <v>445</v>
      </c>
      <c r="R343" t="str">
        <f t="shared" ca="1" si="45"/>
        <v>Ike Schmand</v>
      </c>
      <c r="T343" t="str">
        <f t="shared" ca="1" si="42"/>
        <v>Ethan Levay</v>
      </c>
      <c r="U343" s="10">
        <f t="shared" ca="1" si="46"/>
        <v>224300</v>
      </c>
      <c r="W343" s="10">
        <f t="shared" ca="1" si="47"/>
        <v>0</v>
      </c>
      <c r="X343" s="10">
        <f t="shared" ca="1" si="48"/>
        <v>39100</v>
      </c>
      <c r="Y343" s="10">
        <f t="shared" ca="1" si="49"/>
        <v>39100</v>
      </c>
    </row>
    <row r="344" spans="1:25" x14ac:dyDescent="0.25">
      <c r="A344" s="10">
        <f ca="1">IFERROR(RANK(Y344,$Y$5:$Y$1006,0)+COUNTIF(Y$4:$Y343,Y344),"")</f>
        <v>701</v>
      </c>
      <c r="B344">
        <f ca="1">IFERROR(RANK(C344,$C$5:$C$5001, 1) + COUNTIF(C$4:$C343, C344), "")</f>
        <v>701</v>
      </c>
      <c r="C344">
        <f t="shared" ca="1" si="43"/>
        <v>10</v>
      </c>
      <c r="D344" s="1" t="s">
        <v>7085</v>
      </c>
      <c r="E344" t="s">
        <v>2416</v>
      </c>
      <c r="F344" t="s">
        <v>2417</v>
      </c>
      <c r="G344" t="s">
        <v>716</v>
      </c>
      <c r="H344" t="s">
        <v>212</v>
      </c>
      <c r="I344" t="s">
        <v>12</v>
      </c>
      <c r="J344">
        <v>92701</v>
      </c>
      <c r="K344" t="s">
        <v>2418</v>
      </c>
      <c r="L344" t="s">
        <v>2419</v>
      </c>
      <c r="M344" t="s">
        <v>2420</v>
      </c>
      <c r="N344" t="s">
        <v>2421</v>
      </c>
      <c r="O344" s="13">
        <v>950600</v>
      </c>
      <c r="P344" s="10">
        <v>340</v>
      </c>
      <c r="Q344" s="10">
        <f t="shared" ca="1" si="44"/>
        <v>882</v>
      </c>
      <c r="R344" t="str">
        <f t="shared" ca="1" si="45"/>
        <v>Shelby Schoonhoven</v>
      </c>
      <c r="T344" t="str">
        <f t="shared" ca="1" si="42"/>
        <v>Ethel Mccaskell</v>
      </c>
      <c r="U344" s="10">
        <f t="shared" ca="1" si="46"/>
        <v>527200</v>
      </c>
      <c r="W344" s="10">
        <f t="shared" ca="1" si="47"/>
        <v>0</v>
      </c>
      <c r="X344" s="10">
        <f t="shared" ca="1" si="48"/>
        <v>9500</v>
      </c>
      <c r="Y344" s="10">
        <f t="shared" ca="1" si="49"/>
        <v>9500</v>
      </c>
    </row>
    <row r="345" spans="1:25" x14ac:dyDescent="0.25">
      <c r="A345" s="10" t="str">
        <f ca="1">IFERROR(RANK(Y345,$Y$5:$Y$1006,0)+COUNTIF(Y$4:$Y344,Y345),"")</f>
        <v/>
      </c>
      <c r="B345" t="str">
        <f ca="1">IFERROR(RANK(C345,$C$5:$C$5001, 1) + COUNTIF(C$4:$C344, C345), "")</f>
        <v/>
      </c>
      <c r="C345" t="str">
        <f t="shared" ca="1" si="43"/>
        <v/>
      </c>
      <c r="D345" s="1" t="s">
        <v>7086</v>
      </c>
      <c r="E345" t="s">
        <v>2422</v>
      </c>
      <c r="F345" t="s">
        <v>2423</v>
      </c>
      <c r="G345" t="s">
        <v>2424</v>
      </c>
      <c r="H345" t="s">
        <v>178</v>
      </c>
      <c r="I345" t="s">
        <v>12</v>
      </c>
      <c r="J345">
        <v>91504</v>
      </c>
      <c r="K345" t="s">
        <v>2425</v>
      </c>
      <c r="L345" t="s">
        <v>2426</v>
      </c>
      <c r="M345" t="s">
        <v>2427</v>
      </c>
      <c r="N345" t="s">
        <v>2428</v>
      </c>
      <c r="O345" s="13">
        <v>223300</v>
      </c>
      <c r="P345" s="10">
        <v>341</v>
      </c>
      <c r="Q345" s="10">
        <f t="shared" ca="1" si="44"/>
        <v>774</v>
      </c>
      <c r="R345" t="str">
        <f t="shared" ca="1" si="45"/>
        <v>Parker Brodersen</v>
      </c>
      <c r="T345" t="str">
        <f t="shared" ref="T345:T408" ca="1" si="50">VLOOKUP(P345,$Q:$R,2,FALSE)</f>
        <v>Eunice Goldfeld</v>
      </c>
      <c r="U345" s="10">
        <f t="shared" ca="1" si="46"/>
        <v>671700</v>
      </c>
      <c r="W345" s="10">
        <f t="shared" ca="1" si="47"/>
        <v>0</v>
      </c>
      <c r="X345" s="10" t="str">
        <f t="shared" ca="1" si="48"/>
        <v/>
      </c>
      <c r="Y345" s="10" t="str">
        <f t="shared" ca="1" si="49"/>
        <v/>
      </c>
    </row>
    <row r="346" spans="1:25" x14ac:dyDescent="0.25">
      <c r="A346" s="10" t="str">
        <f ca="1">IFERROR(RANK(Y346,$Y$5:$Y$1006,0)+COUNTIF(Y$4:$Y345,Y346),"")</f>
        <v/>
      </c>
      <c r="B346" t="str">
        <f ca="1">IFERROR(RANK(C346,$C$5:$C$5001, 1) + COUNTIF(C$4:$C345, C346), "")</f>
        <v/>
      </c>
      <c r="C346" t="str">
        <f t="shared" ca="1" si="43"/>
        <v/>
      </c>
      <c r="D346" s="1" t="s">
        <v>7087</v>
      </c>
      <c r="E346" t="s">
        <v>2429</v>
      </c>
      <c r="F346" t="s">
        <v>2430</v>
      </c>
      <c r="G346" t="s">
        <v>2431</v>
      </c>
      <c r="H346" t="s">
        <v>2432</v>
      </c>
      <c r="I346" t="s">
        <v>90</v>
      </c>
      <c r="J346">
        <v>77803</v>
      </c>
      <c r="K346" t="s">
        <v>2433</v>
      </c>
      <c r="L346" t="s">
        <v>2434</v>
      </c>
      <c r="M346" t="s">
        <v>2435</v>
      </c>
      <c r="N346" t="s">
        <v>2436</v>
      </c>
      <c r="O346" s="13">
        <v>410100</v>
      </c>
      <c r="P346" s="10">
        <v>342</v>
      </c>
      <c r="Q346" s="10">
        <f t="shared" ca="1" si="44"/>
        <v>373</v>
      </c>
      <c r="R346" t="str">
        <f t="shared" ca="1" si="45"/>
        <v>Fred Siddens</v>
      </c>
      <c r="T346" t="str">
        <f t="shared" ca="1" si="50"/>
        <v>Eunice Murrish</v>
      </c>
      <c r="U346" s="10">
        <f t="shared" ca="1" si="46"/>
        <v>490000</v>
      </c>
      <c r="W346" s="10">
        <f t="shared" ca="1" si="47"/>
        <v>0</v>
      </c>
      <c r="X346" s="10" t="str">
        <f t="shared" ca="1" si="48"/>
        <v/>
      </c>
      <c r="Y346" s="10" t="str">
        <f t="shared" ca="1" si="49"/>
        <v/>
      </c>
    </row>
    <row r="347" spans="1:25" x14ac:dyDescent="0.25">
      <c r="A347" s="10">
        <f ca="1">IFERROR(RANK(Y347,$Y$5:$Y$1006,0)+COUNTIF(Y$4:$Y346,Y347),"")</f>
        <v>752</v>
      </c>
      <c r="B347">
        <f ca="1">IFERROR(RANK(C347,$C$5:$C$5001, 1) + COUNTIF(C$4:$C346, C347), "")</f>
        <v>752</v>
      </c>
      <c r="C347">
        <f t="shared" ca="1" si="43"/>
        <v>12</v>
      </c>
      <c r="D347" s="1" t="s">
        <v>7088</v>
      </c>
      <c r="E347" t="s">
        <v>2437</v>
      </c>
      <c r="F347" t="s">
        <v>2438</v>
      </c>
      <c r="G347" t="s">
        <v>2348</v>
      </c>
      <c r="H347" t="s">
        <v>2349</v>
      </c>
      <c r="I347" t="s">
        <v>98</v>
      </c>
      <c r="J347">
        <v>88101</v>
      </c>
      <c r="K347" t="s">
        <v>2439</v>
      </c>
      <c r="L347" t="s">
        <v>2440</v>
      </c>
      <c r="M347" t="s">
        <v>2441</v>
      </c>
      <c r="N347" t="s">
        <v>2442</v>
      </c>
      <c r="O347" s="13">
        <v>870600</v>
      </c>
      <c r="P347" s="10">
        <v>343</v>
      </c>
      <c r="Q347" s="10">
        <f t="shared" ca="1" si="44"/>
        <v>281</v>
      </c>
      <c r="R347" t="str">
        <f t="shared" ca="1" si="45"/>
        <v>Dick Grimaldo</v>
      </c>
      <c r="T347" t="str">
        <f t="shared" ca="1" si="50"/>
        <v>Eusebio Mchaney</v>
      </c>
      <c r="U347" s="10">
        <f t="shared" ca="1" si="46"/>
        <v>103100</v>
      </c>
      <c r="W347" s="10">
        <f t="shared" ca="1" si="47"/>
        <v>0</v>
      </c>
      <c r="X347" s="10">
        <f t="shared" ca="1" si="48"/>
        <v>4400</v>
      </c>
      <c r="Y347" s="10">
        <f t="shared" ca="1" si="49"/>
        <v>4400</v>
      </c>
    </row>
    <row r="348" spans="1:25" x14ac:dyDescent="0.25">
      <c r="A348" s="10">
        <f ca="1">IFERROR(RANK(Y348,$Y$5:$Y$1006,0)+COUNTIF(Y$4:$Y347,Y348),"")</f>
        <v>356</v>
      </c>
      <c r="B348">
        <f ca="1">IFERROR(RANK(C348,$C$5:$C$5001, 1) + COUNTIF(C$4:$C347, C348), "")</f>
        <v>356</v>
      </c>
      <c r="C348">
        <f t="shared" ca="1" si="43"/>
        <v>3</v>
      </c>
      <c r="D348" s="1" t="s">
        <v>7089</v>
      </c>
      <c r="E348" t="s">
        <v>2443</v>
      </c>
      <c r="F348" t="s">
        <v>2444</v>
      </c>
      <c r="G348" t="s">
        <v>2445</v>
      </c>
      <c r="H348" t="s">
        <v>2445</v>
      </c>
      <c r="I348" t="s">
        <v>28</v>
      </c>
      <c r="J348">
        <v>44805</v>
      </c>
      <c r="K348" t="s">
        <v>2446</v>
      </c>
      <c r="L348" t="s">
        <v>2447</v>
      </c>
      <c r="M348" t="s">
        <v>2448</v>
      </c>
      <c r="N348" t="s">
        <v>2449</v>
      </c>
      <c r="O348" s="13">
        <v>105000</v>
      </c>
      <c r="P348" s="10">
        <v>344</v>
      </c>
      <c r="Q348" s="10">
        <f t="shared" ca="1" si="44"/>
        <v>115</v>
      </c>
      <c r="R348" t="str">
        <f t="shared" ca="1" si="45"/>
        <v>Billie Conboy</v>
      </c>
      <c r="T348" t="str">
        <f t="shared" ca="1" si="50"/>
        <v>Evangeline Leiner</v>
      </c>
      <c r="U348" s="10">
        <f t="shared" ca="1" si="46"/>
        <v>681600</v>
      </c>
      <c r="W348" s="10">
        <f t="shared" ca="1" si="47"/>
        <v>0</v>
      </c>
      <c r="X348" s="10">
        <f t="shared" ca="1" si="48"/>
        <v>44000</v>
      </c>
      <c r="Y348" s="10">
        <f t="shared" ca="1" si="49"/>
        <v>44000</v>
      </c>
    </row>
    <row r="349" spans="1:25" x14ac:dyDescent="0.25">
      <c r="A349" s="10">
        <f ca="1">IFERROR(RANK(Y349,$Y$5:$Y$1006,0)+COUNTIF(Y$4:$Y348,Y349),"")</f>
        <v>793</v>
      </c>
      <c r="B349">
        <f ca="1">IFERROR(RANK(C349,$C$5:$C$5001, 1) + COUNTIF(C$4:$C348, C349), "")</f>
        <v>793</v>
      </c>
      <c r="C349">
        <f t="shared" ca="1" si="43"/>
        <v>16</v>
      </c>
      <c r="D349" s="1" t="s">
        <v>7090</v>
      </c>
      <c r="E349" t="s">
        <v>2450</v>
      </c>
      <c r="F349" t="s">
        <v>2451</v>
      </c>
      <c r="G349" t="s">
        <v>2452</v>
      </c>
      <c r="H349" t="s">
        <v>1421</v>
      </c>
      <c r="I349" t="s">
        <v>75</v>
      </c>
      <c r="J349">
        <v>48174</v>
      </c>
      <c r="K349" t="s">
        <v>2453</v>
      </c>
      <c r="L349" t="s">
        <v>2454</v>
      </c>
      <c r="M349" t="s">
        <v>2455</v>
      </c>
      <c r="N349" t="s">
        <v>2456</v>
      </c>
      <c r="O349" s="13">
        <v>718500</v>
      </c>
      <c r="P349" s="10">
        <v>345</v>
      </c>
      <c r="Q349" s="10">
        <f t="shared" ca="1" si="44"/>
        <v>168</v>
      </c>
      <c r="R349" t="str">
        <f t="shared" ca="1" si="45"/>
        <v>Cary Leona</v>
      </c>
      <c r="T349" t="str">
        <f t="shared" ca="1" si="50"/>
        <v>Evelyn Verderosa</v>
      </c>
      <c r="U349" s="10">
        <f t="shared" ca="1" si="46"/>
        <v>364900</v>
      </c>
      <c r="W349" s="10">
        <f t="shared" ca="1" si="47"/>
        <v>0</v>
      </c>
      <c r="X349" s="10">
        <f t="shared" ca="1" si="48"/>
        <v>300</v>
      </c>
      <c r="Y349" s="10">
        <f t="shared" ca="1" si="49"/>
        <v>300</v>
      </c>
    </row>
    <row r="350" spans="1:25" x14ac:dyDescent="0.25">
      <c r="A350" s="10" t="str">
        <f ca="1">IFERROR(RANK(Y350,$Y$5:$Y$1006,0)+COUNTIF(Y$4:$Y349,Y350),"")</f>
        <v/>
      </c>
      <c r="B350" t="str">
        <f ca="1">IFERROR(RANK(C350,$C$5:$C$5001, 1) + COUNTIF(C$4:$C349, C350), "")</f>
        <v/>
      </c>
      <c r="C350" t="str">
        <f t="shared" ca="1" si="43"/>
        <v/>
      </c>
      <c r="D350" s="1" t="s">
        <v>7091</v>
      </c>
      <c r="E350" t="s">
        <v>2457</v>
      </c>
      <c r="F350" t="s">
        <v>2458</v>
      </c>
      <c r="G350" t="s">
        <v>380</v>
      </c>
      <c r="H350" t="s">
        <v>380</v>
      </c>
      <c r="I350" t="s">
        <v>252</v>
      </c>
      <c r="J350">
        <v>19148</v>
      </c>
      <c r="K350" t="s">
        <v>2459</v>
      </c>
      <c r="L350" t="s">
        <v>2460</v>
      </c>
      <c r="M350" t="s">
        <v>2461</v>
      </c>
      <c r="N350" t="s">
        <v>2462</v>
      </c>
      <c r="O350" s="13">
        <v>950100</v>
      </c>
      <c r="P350" s="10">
        <v>346</v>
      </c>
      <c r="Q350" s="10">
        <f t="shared" ca="1" si="44"/>
        <v>1000</v>
      </c>
      <c r="R350" t="str">
        <f t="shared" ca="1" si="45"/>
        <v>Zane Greenleaf</v>
      </c>
      <c r="T350" t="str">
        <f t="shared" ca="1" si="50"/>
        <v>Everette Leffler</v>
      </c>
      <c r="U350" s="10">
        <f t="shared" ca="1" si="46"/>
        <v>62300</v>
      </c>
      <c r="W350" s="10">
        <f t="shared" ca="1" si="47"/>
        <v>0</v>
      </c>
      <c r="X350" s="10" t="str">
        <f t="shared" ca="1" si="48"/>
        <v/>
      </c>
      <c r="Y350" s="10" t="str">
        <f t="shared" ca="1" si="49"/>
        <v/>
      </c>
    </row>
    <row r="351" spans="1:25" x14ac:dyDescent="0.25">
      <c r="A351" s="10" t="str">
        <f ca="1">IFERROR(RANK(Y351,$Y$5:$Y$1006,0)+COUNTIF(Y$4:$Y350,Y351),"")</f>
        <v/>
      </c>
      <c r="B351" t="str">
        <f ca="1">IFERROR(RANK(C351,$C$5:$C$5001, 1) + COUNTIF(C$4:$C350, C351), "")</f>
        <v/>
      </c>
      <c r="C351" t="str">
        <f t="shared" ca="1" si="43"/>
        <v/>
      </c>
      <c r="D351" s="1" t="s">
        <v>7092</v>
      </c>
      <c r="E351" t="s">
        <v>2463</v>
      </c>
      <c r="F351" t="s">
        <v>2464</v>
      </c>
      <c r="G351" t="s">
        <v>2465</v>
      </c>
      <c r="H351" t="s">
        <v>2466</v>
      </c>
      <c r="I351" t="s">
        <v>153</v>
      </c>
      <c r="J351">
        <v>69001</v>
      </c>
      <c r="K351" t="s">
        <v>2467</v>
      </c>
      <c r="L351" t="s">
        <v>2468</v>
      </c>
      <c r="M351" t="s">
        <v>2469</v>
      </c>
      <c r="N351" t="s">
        <v>2470</v>
      </c>
      <c r="O351" s="13">
        <v>483200</v>
      </c>
      <c r="P351" s="10">
        <v>347</v>
      </c>
      <c r="Q351" s="10">
        <f t="shared" ca="1" si="44"/>
        <v>996</v>
      </c>
      <c r="R351" t="str">
        <f t="shared" ca="1" si="45"/>
        <v>Yong Mcghin</v>
      </c>
      <c r="T351" t="str">
        <f t="shared" ca="1" si="50"/>
        <v>Ezekiel Hedegore</v>
      </c>
      <c r="U351" s="10">
        <f t="shared" ca="1" si="46"/>
        <v>302100</v>
      </c>
      <c r="W351" s="10">
        <f t="shared" ca="1" si="47"/>
        <v>0</v>
      </c>
      <c r="X351" s="10" t="str">
        <f t="shared" ca="1" si="48"/>
        <v/>
      </c>
      <c r="Y351" s="10" t="str">
        <f t="shared" ca="1" si="49"/>
        <v/>
      </c>
    </row>
    <row r="352" spans="1:25" x14ac:dyDescent="0.25">
      <c r="A352" s="10">
        <f ca="1">IFERROR(RANK(Y352,$Y$5:$Y$1006,0)+COUNTIF(Y$4:$Y351,Y352),"")</f>
        <v>139</v>
      </c>
      <c r="B352">
        <f ca="1">IFERROR(RANK(C352,$C$5:$C$5001, 1) + COUNTIF(C$4:$C351, C352), "")</f>
        <v>139</v>
      </c>
      <c r="C352">
        <f t="shared" ca="1" si="43"/>
        <v>2</v>
      </c>
      <c r="D352" s="1" t="s">
        <v>7093</v>
      </c>
      <c r="E352" t="s">
        <v>2471</v>
      </c>
      <c r="F352" t="s">
        <v>2472</v>
      </c>
      <c r="G352" t="s">
        <v>2473</v>
      </c>
      <c r="H352" t="s">
        <v>2474</v>
      </c>
      <c r="I352" t="s">
        <v>827</v>
      </c>
      <c r="J352">
        <v>65026</v>
      </c>
      <c r="K352" t="s">
        <v>2475</v>
      </c>
      <c r="L352" t="s">
        <v>2476</v>
      </c>
      <c r="M352" t="s">
        <v>2477</v>
      </c>
      <c r="N352" t="s">
        <v>2478</v>
      </c>
      <c r="O352" s="13">
        <v>18200</v>
      </c>
      <c r="P352" s="10">
        <v>348</v>
      </c>
      <c r="Q352" s="10">
        <f t="shared" ca="1" si="44"/>
        <v>716</v>
      </c>
      <c r="R352" t="str">
        <f t="shared" ca="1" si="45"/>
        <v>Millie Goldfischer</v>
      </c>
      <c r="T352" t="str">
        <f t="shared" ca="1" si="50"/>
        <v>Faith Kloster</v>
      </c>
      <c r="U352" s="10">
        <f t="shared" ca="1" si="46"/>
        <v>397800</v>
      </c>
      <c r="W352" s="10">
        <f t="shared" ca="1" si="47"/>
        <v>0</v>
      </c>
      <c r="X352" s="10">
        <f t="shared" ca="1" si="48"/>
        <v>65700</v>
      </c>
      <c r="Y352" s="10">
        <f t="shared" ca="1" si="49"/>
        <v>65700</v>
      </c>
    </row>
    <row r="353" spans="1:25" x14ac:dyDescent="0.25">
      <c r="A353" s="10">
        <f ca="1">IFERROR(RANK(Y353,$Y$5:$Y$1006,0)+COUNTIF(Y$4:$Y352,Y353),"")</f>
        <v>140</v>
      </c>
      <c r="B353">
        <f ca="1">IFERROR(RANK(C353,$C$5:$C$5001, 1) + COUNTIF(C$4:$C352, C353), "")</f>
        <v>140</v>
      </c>
      <c r="C353">
        <f t="shared" ca="1" si="43"/>
        <v>2</v>
      </c>
      <c r="D353" s="1" t="s">
        <v>7094</v>
      </c>
      <c r="E353" t="s">
        <v>2479</v>
      </c>
      <c r="F353" t="s">
        <v>2480</v>
      </c>
      <c r="G353" t="s">
        <v>2481</v>
      </c>
      <c r="H353" t="s">
        <v>2235</v>
      </c>
      <c r="I353" t="s">
        <v>2482</v>
      </c>
      <c r="J353">
        <v>38866</v>
      </c>
      <c r="K353" t="s">
        <v>2483</v>
      </c>
      <c r="L353" t="s">
        <v>2484</v>
      </c>
      <c r="M353" t="s">
        <v>2485</v>
      </c>
      <c r="N353" t="s">
        <v>2486</v>
      </c>
      <c r="O353" s="13">
        <v>237500</v>
      </c>
      <c r="P353" s="10">
        <v>349</v>
      </c>
      <c r="Q353" s="10">
        <f t="shared" ca="1" si="44"/>
        <v>492</v>
      </c>
      <c r="R353" t="str">
        <f t="shared" ca="1" si="45"/>
        <v>Jermaine Einstein</v>
      </c>
      <c r="T353" t="str">
        <f t="shared" ca="1" si="50"/>
        <v>Faustino Godbout</v>
      </c>
      <c r="U353" s="10">
        <f t="shared" ca="1" si="46"/>
        <v>79100</v>
      </c>
      <c r="W353" s="10">
        <f t="shared" ca="1" si="47"/>
        <v>0</v>
      </c>
      <c r="X353" s="10">
        <f t="shared" ca="1" si="48"/>
        <v>65600</v>
      </c>
      <c r="Y353" s="10">
        <f t="shared" ca="1" si="49"/>
        <v>65600</v>
      </c>
    </row>
    <row r="354" spans="1:25" x14ac:dyDescent="0.25">
      <c r="A354" s="10">
        <f ca="1">IFERROR(RANK(Y354,$Y$5:$Y$1006,0)+COUNTIF(Y$4:$Y353,Y354),"")</f>
        <v>141</v>
      </c>
      <c r="B354">
        <f ca="1">IFERROR(RANK(C354,$C$5:$C$5001, 1) + COUNTIF(C$4:$C353, C354), "")</f>
        <v>141</v>
      </c>
      <c r="C354">
        <f t="shared" ca="1" si="43"/>
        <v>2</v>
      </c>
      <c r="D354" s="1" t="s">
        <v>7095</v>
      </c>
      <c r="E354" t="s">
        <v>2487</v>
      </c>
      <c r="F354" t="s">
        <v>2488</v>
      </c>
      <c r="G354" t="s">
        <v>2489</v>
      </c>
      <c r="H354" t="s">
        <v>1616</v>
      </c>
      <c r="I354" t="s">
        <v>170</v>
      </c>
      <c r="J354">
        <v>7065</v>
      </c>
      <c r="K354" t="s">
        <v>2490</v>
      </c>
      <c r="L354" t="s">
        <v>2491</v>
      </c>
      <c r="M354" t="s">
        <v>2492</v>
      </c>
      <c r="N354" t="s">
        <v>2493</v>
      </c>
      <c r="O354" s="13">
        <v>734000</v>
      </c>
      <c r="P354" s="10">
        <v>350</v>
      </c>
      <c r="Q354" s="10">
        <f t="shared" ca="1" si="44"/>
        <v>165</v>
      </c>
      <c r="R354" t="str">
        <f t="shared" ca="1" si="45"/>
        <v>Carole Rayside</v>
      </c>
      <c r="T354" t="str">
        <f t="shared" ca="1" si="50"/>
        <v>Faustino Holsey</v>
      </c>
      <c r="U354" s="10">
        <f t="shared" ca="1" si="46"/>
        <v>567500</v>
      </c>
      <c r="W354" s="10">
        <f t="shared" ca="1" si="47"/>
        <v>0</v>
      </c>
      <c r="X354" s="10">
        <f t="shared" ca="1" si="48"/>
        <v>65500</v>
      </c>
      <c r="Y354" s="10">
        <f t="shared" ca="1" si="49"/>
        <v>65500</v>
      </c>
    </row>
    <row r="355" spans="1:25" x14ac:dyDescent="0.25">
      <c r="A355" s="10">
        <f ca="1">IFERROR(RANK(Y355,$Y$5:$Y$1006,0)+COUNTIF(Y$4:$Y354,Y355),"")</f>
        <v>142</v>
      </c>
      <c r="B355">
        <f ca="1">IFERROR(RANK(C355,$C$5:$C$5001, 1) + COUNTIF(C$4:$C354, C355), "")</f>
        <v>142</v>
      </c>
      <c r="C355">
        <f t="shared" ca="1" si="43"/>
        <v>2</v>
      </c>
      <c r="D355" s="1" t="s">
        <v>7096</v>
      </c>
      <c r="E355" t="s">
        <v>2494</v>
      </c>
      <c r="F355" t="s">
        <v>2495</v>
      </c>
      <c r="G355" t="s">
        <v>1552</v>
      </c>
      <c r="H355" t="s">
        <v>536</v>
      </c>
      <c r="I355" t="s">
        <v>458</v>
      </c>
      <c r="J355">
        <v>60651</v>
      </c>
      <c r="K355" t="s">
        <v>2496</v>
      </c>
      <c r="L355" t="s">
        <v>2497</v>
      </c>
      <c r="M355" t="s">
        <v>2498</v>
      </c>
      <c r="N355" t="s">
        <v>2499</v>
      </c>
      <c r="O355" s="13">
        <v>801100</v>
      </c>
      <c r="P355" s="10">
        <v>351</v>
      </c>
      <c r="Q355" s="10">
        <f t="shared" ca="1" si="44"/>
        <v>289</v>
      </c>
      <c r="R355" t="str">
        <f t="shared" ca="1" si="45"/>
        <v>Donald Klingenberger</v>
      </c>
      <c r="T355" t="str">
        <f t="shared" ca="1" si="50"/>
        <v>Faustino Osso</v>
      </c>
      <c r="U355" s="10">
        <f t="shared" ca="1" si="46"/>
        <v>992400</v>
      </c>
      <c r="W355" s="10">
        <f t="shared" ca="1" si="47"/>
        <v>0</v>
      </c>
      <c r="X355" s="10">
        <f t="shared" ca="1" si="48"/>
        <v>65400</v>
      </c>
      <c r="Y355" s="10">
        <f t="shared" ca="1" si="49"/>
        <v>65400</v>
      </c>
    </row>
    <row r="356" spans="1:25" x14ac:dyDescent="0.25">
      <c r="A356" s="10">
        <f ca="1">IFERROR(RANK(Y356,$Y$5:$Y$1006,0)+COUNTIF(Y$4:$Y355,Y356),"")</f>
        <v>143</v>
      </c>
      <c r="B356">
        <f ca="1">IFERROR(RANK(C356,$C$5:$C$5001, 1) + COUNTIF(C$4:$C355, C356), "")</f>
        <v>143</v>
      </c>
      <c r="C356">
        <f t="shared" ca="1" si="43"/>
        <v>2</v>
      </c>
      <c r="D356" s="1" t="s">
        <v>7097</v>
      </c>
      <c r="E356" t="s">
        <v>2500</v>
      </c>
      <c r="F356" t="s">
        <v>2501</v>
      </c>
      <c r="G356" t="s">
        <v>2502</v>
      </c>
      <c r="H356" t="s">
        <v>178</v>
      </c>
      <c r="I356" t="s">
        <v>12</v>
      </c>
      <c r="J356">
        <v>91311</v>
      </c>
      <c r="K356" t="s">
        <v>2503</v>
      </c>
      <c r="L356" t="s">
        <v>2504</v>
      </c>
      <c r="M356" t="s">
        <v>2505</v>
      </c>
      <c r="N356" t="s">
        <v>2506</v>
      </c>
      <c r="O356" s="13">
        <v>789200</v>
      </c>
      <c r="P356" s="10">
        <v>352</v>
      </c>
      <c r="Q356" s="10">
        <f t="shared" ca="1" si="44"/>
        <v>331</v>
      </c>
      <c r="R356" t="str">
        <f t="shared" ca="1" si="45"/>
        <v>Ernestina Culpepper</v>
      </c>
      <c r="T356" t="str">
        <f t="shared" ca="1" si="50"/>
        <v>Fausto Willinghurst</v>
      </c>
      <c r="U356" s="10">
        <f t="shared" ca="1" si="46"/>
        <v>752100</v>
      </c>
      <c r="W356" s="10">
        <f t="shared" ca="1" si="47"/>
        <v>0</v>
      </c>
      <c r="X356" s="10">
        <f t="shared" ca="1" si="48"/>
        <v>65300</v>
      </c>
      <c r="Y356" s="10">
        <f t="shared" ca="1" si="49"/>
        <v>65300</v>
      </c>
    </row>
    <row r="357" spans="1:25" x14ac:dyDescent="0.25">
      <c r="A357" s="10">
        <f ca="1">IFERROR(RANK(Y357,$Y$5:$Y$1006,0)+COUNTIF(Y$4:$Y356,Y357),"")</f>
        <v>144</v>
      </c>
      <c r="B357">
        <f ca="1">IFERROR(RANK(C357,$C$5:$C$5001, 1) + COUNTIF(C$4:$C356, C357), "")</f>
        <v>144</v>
      </c>
      <c r="C357">
        <f t="shared" ca="1" si="43"/>
        <v>2</v>
      </c>
      <c r="D357" s="1" t="s">
        <v>7098</v>
      </c>
      <c r="E357" t="s">
        <v>2507</v>
      </c>
      <c r="F357" t="s">
        <v>2508</v>
      </c>
      <c r="G357" t="s">
        <v>2509</v>
      </c>
      <c r="H357" t="s">
        <v>359</v>
      </c>
      <c r="I357" t="s">
        <v>229</v>
      </c>
      <c r="J357">
        <v>11788</v>
      </c>
      <c r="K357" t="s">
        <v>2510</v>
      </c>
      <c r="L357" t="s">
        <v>2511</v>
      </c>
      <c r="M357" t="s">
        <v>2512</v>
      </c>
      <c r="N357" t="s">
        <v>2513</v>
      </c>
      <c r="O357" s="13">
        <v>99000</v>
      </c>
      <c r="P357" s="10">
        <v>353</v>
      </c>
      <c r="Q357" s="10">
        <f t="shared" ca="1" si="44"/>
        <v>189</v>
      </c>
      <c r="R357" t="str">
        <f t="shared" ca="1" si="45"/>
        <v>Chase Rosamond</v>
      </c>
      <c r="T357" t="str">
        <f t="shared" ca="1" si="50"/>
        <v>Faye Rockefeller</v>
      </c>
      <c r="U357" s="10">
        <f t="shared" ca="1" si="46"/>
        <v>82500</v>
      </c>
      <c r="W357" s="10">
        <f t="shared" ca="1" si="47"/>
        <v>0</v>
      </c>
      <c r="X357" s="10">
        <f t="shared" ca="1" si="48"/>
        <v>65200</v>
      </c>
      <c r="Y357" s="10">
        <f t="shared" ca="1" si="49"/>
        <v>65200</v>
      </c>
    </row>
    <row r="358" spans="1:25" x14ac:dyDescent="0.25">
      <c r="A358" s="10">
        <f ca="1">IFERROR(RANK(Y358,$Y$5:$Y$1006,0)+COUNTIF(Y$4:$Y357,Y358),"")</f>
        <v>594</v>
      </c>
      <c r="B358">
        <f ca="1">IFERROR(RANK(C358,$C$5:$C$5001, 1) + COUNTIF(C$4:$C357, C358), "")</f>
        <v>594</v>
      </c>
      <c r="C358">
        <f t="shared" ca="1" si="43"/>
        <v>7</v>
      </c>
      <c r="D358" s="1" t="s">
        <v>7099</v>
      </c>
      <c r="E358" t="s">
        <v>2514</v>
      </c>
      <c r="F358" t="s">
        <v>2515</v>
      </c>
      <c r="G358" t="s">
        <v>1014</v>
      </c>
      <c r="H358" t="s">
        <v>1015</v>
      </c>
      <c r="I358" t="s">
        <v>187</v>
      </c>
      <c r="J358">
        <v>97211</v>
      </c>
      <c r="K358" t="s">
        <v>2516</v>
      </c>
      <c r="L358" t="s">
        <v>2517</v>
      </c>
      <c r="M358" t="s">
        <v>2518</v>
      </c>
      <c r="N358" t="s">
        <v>2519</v>
      </c>
      <c r="O358" s="13">
        <v>538000</v>
      </c>
      <c r="P358" s="10">
        <v>354</v>
      </c>
      <c r="Q358" s="10">
        <f t="shared" ca="1" si="44"/>
        <v>929</v>
      </c>
      <c r="R358" t="str">
        <f t="shared" ca="1" si="45"/>
        <v>Theodora Brezinka</v>
      </c>
      <c r="T358" t="str">
        <f t="shared" ca="1" si="50"/>
        <v>Felecia Stoklasa</v>
      </c>
      <c r="U358" s="10">
        <f t="shared" ca="1" si="46"/>
        <v>483500</v>
      </c>
      <c r="W358" s="10">
        <f t="shared" ca="1" si="47"/>
        <v>0</v>
      </c>
      <c r="X358" s="10">
        <f t="shared" ca="1" si="48"/>
        <v>20200</v>
      </c>
      <c r="Y358" s="10">
        <f t="shared" ca="1" si="49"/>
        <v>20200</v>
      </c>
    </row>
    <row r="359" spans="1:25" x14ac:dyDescent="0.25">
      <c r="A359" s="10">
        <f ca="1">IFERROR(RANK(Y359,$Y$5:$Y$1006,0)+COUNTIF(Y$4:$Y358,Y359),"")</f>
        <v>595</v>
      </c>
      <c r="B359">
        <f ca="1">IFERROR(RANK(C359,$C$5:$C$5001, 1) + COUNTIF(C$4:$C358, C359), "")</f>
        <v>595</v>
      </c>
      <c r="C359">
        <f t="shared" ca="1" si="43"/>
        <v>7</v>
      </c>
      <c r="D359" s="1" t="s">
        <v>7100</v>
      </c>
      <c r="E359" t="s">
        <v>2520</v>
      </c>
      <c r="F359" t="s">
        <v>2521</v>
      </c>
      <c r="G359" t="s">
        <v>2522</v>
      </c>
      <c r="H359" t="s">
        <v>528</v>
      </c>
      <c r="I359" t="s">
        <v>90</v>
      </c>
      <c r="J359">
        <v>77521</v>
      </c>
      <c r="K359" t="s">
        <v>2523</v>
      </c>
      <c r="L359" t="s">
        <v>2524</v>
      </c>
      <c r="M359" t="s">
        <v>2525</v>
      </c>
      <c r="N359" t="s">
        <v>2526</v>
      </c>
      <c r="O359" s="13">
        <v>208800</v>
      </c>
      <c r="P359" s="10">
        <v>355</v>
      </c>
      <c r="Q359" s="10">
        <f t="shared" ca="1" si="44"/>
        <v>867</v>
      </c>
      <c r="R359" t="str">
        <f t="shared" ca="1" si="45"/>
        <v>Santo Fickas</v>
      </c>
      <c r="T359" t="str">
        <f t="shared" ca="1" si="50"/>
        <v>Felicia Speyer</v>
      </c>
      <c r="U359" s="10">
        <f t="shared" ca="1" si="46"/>
        <v>681700</v>
      </c>
      <c r="W359" s="10">
        <f t="shared" ca="1" si="47"/>
        <v>0</v>
      </c>
      <c r="X359" s="10">
        <f t="shared" ca="1" si="48"/>
        <v>20100</v>
      </c>
      <c r="Y359" s="10">
        <f t="shared" ca="1" si="49"/>
        <v>20100</v>
      </c>
    </row>
    <row r="360" spans="1:25" x14ac:dyDescent="0.25">
      <c r="A360" s="10">
        <f ca="1">IFERROR(RANK(Y360,$Y$5:$Y$1006,0)+COUNTIF(Y$4:$Y359,Y360),"")</f>
        <v>726</v>
      </c>
      <c r="B360">
        <f ca="1">IFERROR(RANK(C360,$C$5:$C$5001, 1) + COUNTIF(C$4:$C359, C360), "")</f>
        <v>726</v>
      </c>
      <c r="C360">
        <f t="shared" ca="1" si="43"/>
        <v>11</v>
      </c>
      <c r="D360" s="1" t="s">
        <v>7101</v>
      </c>
      <c r="E360" t="s">
        <v>2527</v>
      </c>
      <c r="F360" t="s">
        <v>2528</v>
      </c>
      <c r="G360" t="s">
        <v>1909</v>
      </c>
      <c r="H360" t="s">
        <v>2529</v>
      </c>
      <c r="I360" t="s">
        <v>170</v>
      </c>
      <c r="J360">
        <v>8611</v>
      </c>
      <c r="K360" t="s">
        <v>2530</v>
      </c>
      <c r="L360" t="s">
        <v>2531</v>
      </c>
      <c r="M360" t="s">
        <v>2532</v>
      </c>
      <c r="N360" t="s">
        <v>2533</v>
      </c>
      <c r="O360" s="13">
        <v>228100</v>
      </c>
      <c r="P360" s="10">
        <v>356</v>
      </c>
      <c r="Q360" s="10">
        <f t="shared" ca="1" si="44"/>
        <v>78</v>
      </c>
      <c r="R360" t="str">
        <f t="shared" ca="1" si="45"/>
        <v>Arnold Albriton</v>
      </c>
      <c r="T360" t="str">
        <f t="shared" ca="1" si="50"/>
        <v>Fermin Skwara</v>
      </c>
      <c r="U360" s="10">
        <f t="shared" ca="1" si="46"/>
        <v>542600</v>
      </c>
      <c r="W360" s="10">
        <f t="shared" ca="1" si="47"/>
        <v>0</v>
      </c>
      <c r="X360" s="10">
        <f t="shared" ca="1" si="48"/>
        <v>7000</v>
      </c>
      <c r="Y360" s="10">
        <f t="shared" ca="1" si="49"/>
        <v>7000</v>
      </c>
    </row>
    <row r="361" spans="1:25" x14ac:dyDescent="0.25">
      <c r="A361" s="10">
        <f ca="1">IFERROR(RANK(Y361,$Y$5:$Y$1006,0)+COUNTIF(Y$4:$Y360,Y361),"")</f>
        <v>767</v>
      </c>
      <c r="B361">
        <f ca="1">IFERROR(RANK(C361,$C$5:$C$5001, 1) + COUNTIF(C$4:$C360, C361), "")</f>
        <v>767</v>
      </c>
      <c r="C361">
        <f t="shared" ca="1" si="43"/>
        <v>13</v>
      </c>
      <c r="D361" s="1" t="s">
        <v>7102</v>
      </c>
      <c r="E361" t="s">
        <v>2534</v>
      </c>
      <c r="F361" t="s">
        <v>2535</v>
      </c>
      <c r="G361" t="s">
        <v>2536</v>
      </c>
      <c r="H361" t="s">
        <v>2537</v>
      </c>
      <c r="I361" t="s">
        <v>1768</v>
      </c>
      <c r="J361">
        <v>89431</v>
      </c>
      <c r="K361" t="s">
        <v>2538</v>
      </c>
      <c r="L361" t="s">
        <v>2539</v>
      </c>
      <c r="M361" t="s">
        <v>2540</v>
      </c>
      <c r="N361" t="s">
        <v>2541</v>
      </c>
      <c r="O361" s="13">
        <v>95600</v>
      </c>
      <c r="P361" s="10">
        <v>357</v>
      </c>
      <c r="Q361" s="10">
        <f t="shared" ca="1" si="44"/>
        <v>372</v>
      </c>
      <c r="R361" t="str">
        <f t="shared" ca="1" si="45"/>
        <v>Franklyn Tucek</v>
      </c>
      <c r="T361" t="str">
        <f t="shared" ca="1" si="50"/>
        <v>Filiberto Chavous</v>
      </c>
      <c r="U361" s="10">
        <f t="shared" ca="1" si="46"/>
        <v>765500</v>
      </c>
      <c r="W361" s="10">
        <f t="shared" ca="1" si="47"/>
        <v>0</v>
      </c>
      <c r="X361" s="10">
        <f t="shared" ca="1" si="48"/>
        <v>2900</v>
      </c>
      <c r="Y361" s="10">
        <f t="shared" ca="1" si="49"/>
        <v>2900</v>
      </c>
    </row>
    <row r="362" spans="1:25" x14ac:dyDescent="0.25">
      <c r="A362" s="10">
        <f ca="1">IFERROR(RANK(Y362,$Y$5:$Y$1006,0)+COUNTIF(Y$4:$Y361,Y362),"")</f>
        <v>727</v>
      </c>
      <c r="B362">
        <f ca="1">IFERROR(RANK(C362,$C$5:$C$5001, 1) + COUNTIF(C$4:$C361, C362), "")</f>
        <v>727</v>
      </c>
      <c r="C362">
        <f t="shared" ca="1" si="43"/>
        <v>11</v>
      </c>
      <c r="D362" s="1" t="s">
        <v>7103</v>
      </c>
      <c r="E362" t="s">
        <v>2542</v>
      </c>
      <c r="F362" t="s">
        <v>2543</v>
      </c>
      <c r="G362" t="s">
        <v>716</v>
      </c>
      <c r="H362" t="s">
        <v>212</v>
      </c>
      <c r="I362" t="s">
        <v>12</v>
      </c>
      <c r="J362">
        <v>92703</v>
      </c>
      <c r="K362" t="s">
        <v>2544</v>
      </c>
      <c r="L362" t="s">
        <v>2545</v>
      </c>
      <c r="M362" t="s">
        <v>2546</v>
      </c>
      <c r="N362" t="s">
        <v>2547</v>
      </c>
      <c r="O362" s="13">
        <v>847400</v>
      </c>
      <c r="P362" s="10">
        <v>358</v>
      </c>
      <c r="Q362" s="10">
        <f t="shared" ca="1" si="44"/>
        <v>857</v>
      </c>
      <c r="R362" t="str">
        <f t="shared" ca="1" si="45"/>
        <v>Russ Pretzer</v>
      </c>
      <c r="T362" t="str">
        <f t="shared" ca="1" si="50"/>
        <v>Fletcher Kampmann</v>
      </c>
      <c r="U362" s="10">
        <f t="shared" ca="1" si="46"/>
        <v>545900</v>
      </c>
      <c r="W362" s="10">
        <f t="shared" ca="1" si="47"/>
        <v>0</v>
      </c>
      <c r="X362" s="10">
        <f t="shared" ca="1" si="48"/>
        <v>6900</v>
      </c>
      <c r="Y362" s="10">
        <f t="shared" ca="1" si="49"/>
        <v>6900</v>
      </c>
    </row>
    <row r="363" spans="1:25" x14ac:dyDescent="0.25">
      <c r="A363" s="10" t="str">
        <f ca="1">IFERROR(RANK(Y363,$Y$5:$Y$1006,0)+COUNTIF(Y$4:$Y362,Y363),"")</f>
        <v/>
      </c>
      <c r="B363" t="str">
        <f ca="1">IFERROR(RANK(C363,$C$5:$C$5001, 1) + COUNTIF(C$4:$C362, C363), "")</f>
        <v/>
      </c>
      <c r="C363" t="str">
        <f t="shared" ca="1" si="43"/>
        <v/>
      </c>
      <c r="D363" s="1" t="s">
        <v>7104</v>
      </c>
      <c r="E363" t="s">
        <v>2548</v>
      </c>
      <c r="F363" t="s">
        <v>2549</v>
      </c>
      <c r="G363" t="s">
        <v>2550</v>
      </c>
      <c r="H363" t="s">
        <v>1499</v>
      </c>
      <c r="I363" t="s">
        <v>1500</v>
      </c>
      <c r="J363">
        <v>85040</v>
      </c>
      <c r="K363" t="s">
        <v>2551</v>
      </c>
      <c r="L363" t="s">
        <v>2552</v>
      </c>
      <c r="M363" t="s">
        <v>2553</v>
      </c>
      <c r="N363" t="s">
        <v>2554</v>
      </c>
      <c r="O363" s="13">
        <v>707700</v>
      </c>
      <c r="P363" s="10">
        <v>359</v>
      </c>
      <c r="Q363" s="10">
        <f t="shared" ca="1" si="44"/>
        <v>643</v>
      </c>
      <c r="R363" t="str">
        <f t="shared" ca="1" si="45"/>
        <v>Lynette Vora</v>
      </c>
      <c r="T363" t="str">
        <f t="shared" ca="1" si="50"/>
        <v>Florence Checketts</v>
      </c>
      <c r="U363" s="10">
        <f t="shared" ca="1" si="46"/>
        <v>353100</v>
      </c>
      <c r="W363" s="10">
        <f t="shared" ca="1" si="47"/>
        <v>0</v>
      </c>
      <c r="X363" s="10" t="str">
        <f t="shared" ca="1" si="48"/>
        <v/>
      </c>
      <c r="Y363" s="10" t="str">
        <f t="shared" ca="1" si="49"/>
        <v/>
      </c>
    </row>
    <row r="364" spans="1:25" x14ac:dyDescent="0.25">
      <c r="A364" s="10">
        <f ca="1">IFERROR(RANK(Y364,$Y$5:$Y$1006,0)+COUNTIF(Y$4:$Y363,Y364),"")</f>
        <v>702</v>
      </c>
      <c r="B364">
        <f ca="1">IFERROR(RANK(C364,$C$5:$C$5001, 1) + COUNTIF(C$4:$C363, C364), "")</f>
        <v>702</v>
      </c>
      <c r="C364">
        <f t="shared" ca="1" si="43"/>
        <v>10</v>
      </c>
      <c r="D364" s="1" t="s">
        <v>7105</v>
      </c>
      <c r="E364" t="s">
        <v>2555</v>
      </c>
      <c r="F364" t="s">
        <v>2556</v>
      </c>
      <c r="G364" t="s">
        <v>19</v>
      </c>
      <c r="H364" t="s">
        <v>1421</v>
      </c>
      <c r="I364" t="s">
        <v>75</v>
      </c>
      <c r="J364">
        <v>48180</v>
      </c>
      <c r="K364" t="s">
        <v>2557</v>
      </c>
      <c r="L364" t="s">
        <v>2558</v>
      </c>
      <c r="M364" t="s">
        <v>2559</v>
      </c>
      <c r="N364" t="s">
        <v>2560</v>
      </c>
      <c r="O364" s="13">
        <v>314000</v>
      </c>
      <c r="P364" s="10">
        <v>360</v>
      </c>
      <c r="Q364" s="10">
        <f t="shared" ca="1" si="44"/>
        <v>121</v>
      </c>
      <c r="R364" t="str">
        <f t="shared" ca="1" si="45"/>
        <v>Blake Fraleigh</v>
      </c>
      <c r="T364" t="str">
        <f t="shared" ca="1" si="50"/>
        <v>Florine Rambus</v>
      </c>
      <c r="U364" s="10">
        <f t="shared" ca="1" si="46"/>
        <v>812400</v>
      </c>
      <c r="W364" s="10">
        <f t="shared" ca="1" si="47"/>
        <v>0</v>
      </c>
      <c r="X364" s="10">
        <f t="shared" ca="1" si="48"/>
        <v>9400</v>
      </c>
      <c r="Y364" s="10">
        <f t="shared" ca="1" si="49"/>
        <v>9400</v>
      </c>
    </row>
    <row r="365" spans="1:25" x14ac:dyDescent="0.25">
      <c r="A365" s="10" t="str">
        <f ca="1">IFERROR(RANK(Y365,$Y$5:$Y$1006,0)+COUNTIF(Y$4:$Y364,Y365),"")</f>
        <v/>
      </c>
      <c r="B365" t="str">
        <f ca="1">IFERROR(RANK(C365,$C$5:$C$5001, 1) + COUNTIF(C$4:$C364, C365), "")</f>
        <v/>
      </c>
      <c r="C365" t="str">
        <f t="shared" ca="1" si="43"/>
        <v/>
      </c>
      <c r="D365" s="1" t="s">
        <v>7106</v>
      </c>
      <c r="E365" t="s">
        <v>2561</v>
      </c>
      <c r="F365" t="s">
        <v>2562</v>
      </c>
      <c r="G365" t="s">
        <v>2563</v>
      </c>
      <c r="H365" t="s">
        <v>2564</v>
      </c>
      <c r="I365" t="s">
        <v>102</v>
      </c>
      <c r="J365">
        <v>21061</v>
      </c>
      <c r="K365" t="s">
        <v>2565</v>
      </c>
      <c r="L365" t="s">
        <v>2566</v>
      </c>
      <c r="M365" t="s">
        <v>2567</v>
      </c>
      <c r="N365" t="s">
        <v>2568</v>
      </c>
      <c r="O365" s="13">
        <v>610400</v>
      </c>
      <c r="P365" s="10">
        <v>361</v>
      </c>
      <c r="Q365" s="10">
        <f t="shared" ca="1" si="44"/>
        <v>178</v>
      </c>
      <c r="R365" t="str">
        <f t="shared" ca="1" si="45"/>
        <v>Chad Niffenegger</v>
      </c>
      <c r="T365" t="str">
        <f t="shared" ca="1" si="50"/>
        <v>Flossie Cottew</v>
      </c>
      <c r="U365" s="10">
        <f t="shared" ca="1" si="46"/>
        <v>156700</v>
      </c>
      <c r="W365" s="10">
        <f t="shared" ca="1" si="47"/>
        <v>0</v>
      </c>
      <c r="X365" s="10" t="str">
        <f t="shared" ca="1" si="48"/>
        <v/>
      </c>
      <c r="Y365" s="10" t="str">
        <f t="shared" ca="1" si="49"/>
        <v/>
      </c>
    </row>
    <row r="366" spans="1:25" x14ac:dyDescent="0.25">
      <c r="A366" s="10">
        <f ca="1">IFERROR(RANK(Y366,$Y$5:$Y$1006,0)+COUNTIF(Y$4:$Y365,Y366),"")</f>
        <v>728</v>
      </c>
      <c r="B366">
        <f ca="1">IFERROR(RANK(C366,$C$5:$C$5001, 1) + COUNTIF(C$4:$C365, C366), "")</f>
        <v>728</v>
      </c>
      <c r="C366">
        <f t="shared" ca="1" si="43"/>
        <v>11</v>
      </c>
      <c r="D366" s="1" t="s">
        <v>7107</v>
      </c>
      <c r="E366" t="s">
        <v>2569</v>
      </c>
      <c r="F366" t="s">
        <v>2570</v>
      </c>
      <c r="G366" t="s">
        <v>2571</v>
      </c>
      <c r="H366" t="s">
        <v>2126</v>
      </c>
      <c r="I366" t="s">
        <v>75</v>
      </c>
      <c r="J366">
        <v>48322</v>
      </c>
      <c r="K366" t="s">
        <v>2572</v>
      </c>
      <c r="L366" t="s">
        <v>2573</v>
      </c>
      <c r="M366" t="s">
        <v>2574</v>
      </c>
      <c r="N366" t="s">
        <v>2575</v>
      </c>
      <c r="O366" s="13">
        <v>720400</v>
      </c>
      <c r="P366" s="10">
        <v>362</v>
      </c>
      <c r="Q366" s="10">
        <f t="shared" ca="1" si="44"/>
        <v>582</v>
      </c>
      <c r="R366" t="str">
        <f t="shared" ca="1" si="45"/>
        <v>Laverne Yavorsky</v>
      </c>
      <c r="T366" t="str">
        <f t="shared" ca="1" si="50"/>
        <v>Flossie Stangel</v>
      </c>
      <c r="U366" s="10">
        <f t="shared" ca="1" si="46"/>
        <v>562400</v>
      </c>
      <c r="W366" s="10">
        <f t="shared" ca="1" si="47"/>
        <v>0</v>
      </c>
      <c r="X366" s="10">
        <f t="shared" ca="1" si="48"/>
        <v>6800</v>
      </c>
      <c r="Y366" s="10">
        <f t="shared" ca="1" si="49"/>
        <v>6800</v>
      </c>
    </row>
    <row r="367" spans="1:25" x14ac:dyDescent="0.25">
      <c r="A367" s="10">
        <f ca="1">IFERROR(RANK(Y367,$Y$5:$Y$1006,0)+COUNTIF(Y$4:$Y366,Y367),"")</f>
        <v>729</v>
      </c>
      <c r="B367">
        <f ca="1">IFERROR(RANK(C367,$C$5:$C$5001, 1) + COUNTIF(C$4:$C366, C367), "")</f>
        <v>729</v>
      </c>
      <c r="C367">
        <f t="shared" ca="1" si="43"/>
        <v>11</v>
      </c>
      <c r="D367" s="1" t="s">
        <v>7108</v>
      </c>
      <c r="E367" t="s">
        <v>2576</v>
      </c>
      <c r="F367" t="s">
        <v>2577</v>
      </c>
      <c r="G367" t="s">
        <v>178</v>
      </c>
      <c r="H367" t="s">
        <v>178</v>
      </c>
      <c r="I367" t="s">
        <v>12</v>
      </c>
      <c r="J367">
        <v>90028</v>
      </c>
      <c r="K367" t="s">
        <v>2578</v>
      </c>
      <c r="L367" t="s">
        <v>2579</v>
      </c>
      <c r="M367" t="s">
        <v>2580</v>
      </c>
      <c r="N367" t="s">
        <v>2581</v>
      </c>
      <c r="O367" s="13">
        <v>155700</v>
      </c>
      <c r="P367" s="10">
        <v>363</v>
      </c>
      <c r="Q367" s="10">
        <f t="shared" ca="1" si="44"/>
        <v>423</v>
      </c>
      <c r="R367" t="str">
        <f t="shared" ca="1" si="45"/>
        <v>Helen Deteso</v>
      </c>
      <c r="T367" t="str">
        <f t="shared" ca="1" si="50"/>
        <v>Foster Tonas</v>
      </c>
      <c r="U367" s="10">
        <f t="shared" ca="1" si="46"/>
        <v>80700</v>
      </c>
      <c r="W367" s="10">
        <f t="shared" ca="1" si="47"/>
        <v>0</v>
      </c>
      <c r="X367" s="10">
        <f t="shared" ca="1" si="48"/>
        <v>6700</v>
      </c>
      <c r="Y367" s="10">
        <f t="shared" ca="1" si="49"/>
        <v>6700</v>
      </c>
    </row>
    <row r="368" spans="1:25" x14ac:dyDescent="0.25">
      <c r="A368" s="10" t="str">
        <f ca="1">IFERROR(RANK(Y368,$Y$5:$Y$1006,0)+COUNTIF(Y$4:$Y367,Y368),"")</f>
        <v/>
      </c>
      <c r="B368" t="str">
        <f ca="1">IFERROR(RANK(C368,$C$5:$C$5001, 1) + COUNTIF(C$4:$C367, C368), "")</f>
        <v/>
      </c>
      <c r="C368" t="str">
        <f t="shared" ca="1" si="43"/>
        <v/>
      </c>
      <c r="D368" s="1" t="s">
        <v>7109</v>
      </c>
      <c r="E368" t="s">
        <v>2582</v>
      </c>
      <c r="F368" t="s">
        <v>2583</v>
      </c>
      <c r="G368" t="s">
        <v>1237</v>
      </c>
      <c r="H368" t="s">
        <v>2584</v>
      </c>
      <c r="I368" t="s">
        <v>2585</v>
      </c>
      <c r="J368">
        <v>4240</v>
      </c>
      <c r="K368" t="s">
        <v>2586</v>
      </c>
      <c r="L368" t="s">
        <v>2587</v>
      </c>
      <c r="M368" t="s">
        <v>2588</v>
      </c>
      <c r="N368" t="s">
        <v>2589</v>
      </c>
      <c r="O368" s="13">
        <v>141600</v>
      </c>
      <c r="P368" s="10">
        <v>364</v>
      </c>
      <c r="Q368" s="10">
        <f t="shared" ca="1" si="44"/>
        <v>690</v>
      </c>
      <c r="R368" t="str">
        <f t="shared" ca="1" si="45"/>
        <v>Mauricio Schrage</v>
      </c>
      <c r="T368" t="str">
        <f t="shared" ca="1" si="50"/>
        <v>Foster Vy</v>
      </c>
      <c r="U368" s="10">
        <f t="shared" ca="1" si="46"/>
        <v>694400</v>
      </c>
      <c r="W368" s="10">
        <f t="shared" ca="1" si="47"/>
        <v>0</v>
      </c>
      <c r="X368" s="10" t="str">
        <f t="shared" ca="1" si="48"/>
        <v/>
      </c>
      <c r="Y368" s="10" t="str">
        <f t="shared" ca="1" si="49"/>
        <v/>
      </c>
    </row>
    <row r="369" spans="1:25" x14ac:dyDescent="0.25">
      <c r="A369" s="10">
        <f ca="1">IFERROR(RANK(Y369,$Y$5:$Y$1006,0)+COUNTIF(Y$4:$Y368,Y369),"")</f>
        <v>357</v>
      </c>
      <c r="B369">
        <f ca="1">IFERROR(RANK(C369,$C$5:$C$5001, 1) + COUNTIF(C$4:$C368, C369), "")</f>
        <v>357</v>
      </c>
      <c r="C369">
        <f t="shared" ca="1" si="43"/>
        <v>3</v>
      </c>
      <c r="D369" s="1" t="s">
        <v>7110</v>
      </c>
      <c r="E369" t="s">
        <v>2590</v>
      </c>
      <c r="F369" t="s">
        <v>2591</v>
      </c>
      <c r="G369" t="s">
        <v>2592</v>
      </c>
      <c r="H369" t="s">
        <v>2593</v>
      </c>
      <c r="I369" t="s">
        <v>90</v>
      </c>
      <c r="J369">
        <v>76541</v>
      </c>
      <c r="K369" t="s">
        <v>2594</v>
      </c>
      <c r="L369" t="s">
        <v>2595</v>
      </c>
      <c r="M369" t="s">
        <v>2596</v>
      </c>
      <c r="N369" t="s">
        <v>2597</v>
      </c>
      <c r="O369" s="13">
        <v>470000</v>
      </c>
      <c r="P369" s="10">
        <v>365</v>
      </c>
      <c r="Q369" s="10">
        <f t="shared" ca="1" si="44"/>
        <v>418</v>
      </c>
      <c r="R369" t="str">
        <f t="shared" ca="1" si="45"/>
        <v>Harry Vendrick</v>
      </c>
      <c r="T369" t="str">
        <f t="shared" ca="1" si="50"/>
        <v>Fran Seigle</v>
      </c>
      <c r="U369" s="10">
        <f t="shared" ca="1" si="46"/>
        <v>890300</v>
      </c>
      <c r="W369" s="10">
        <f t="shared" ca="1" si="47"/>
        <v>0</v>
      </c>
      <c r="X369" s="10">
        <f t="shared" ca="1" si="48"/>
        <v>43900</v>
      </c>
      <c r="Y369" s="10">
        <f t="shared" ca="1" si="49"/>
        <v>43900</v>
      </c>
    </row>
    <row r="370" spans="1:25" x14ac:dyDescent="0.25">
      <c r="A370" s="10">
        <f ca="1">IFERROR(RANK(Y370,$Y$5:$Y$1006,0)+COUNTIF(Y$4:$Y369,Y370),"")</f>
        <v>358</v>
      </c>
      <c r="B370">
        <f ca="1">IFERROR(RANK(C370,$C$5:$C$5001, 1) + COUNTIF(C$4:$C369, C370), "")</f>
        <v>358</v>
      </c>
      <c r="C370">
        <f t="shared" ca="1" si="43"/>
        <v>3</v>
      </c>
      <c r="D370" s="1" t="s">
        <v>7111</v>
      </c>
      <c r="E370" t="s">
        <v>2598</v>
      </c>
      <c r="F370" t="s">
        <v>2599</v>
      </c>
      <c r="G370" t="s">
        <v>2600</v>
      </c>
      <c r="H370" t="s">
        <v>359</v>
      </c>
      <c r="I370" t="s">
        <v>229</v>
      </c>
      <c r="J370">
        <v>11729</v>
      </c>
      <c r="K370" t="s">
        <v>2601</v>
      </c>
      <c r="L370" t="s">
        <v>2602</v>
      </c>
      <c r="M370" t="s">
        <v>2603</v>
      </c>
      <c r="N370" t="s">
        <v>2604</v>
      </c>
      <c r="O370" s="13">
        <v>377400</v>
      </c>
      <c r="P370" s="10">
        <v>366</v>
      </c>
      <c r="Q370" s="10">
        <f t="shared" ca="1" si="44"/>
        <v>32</v>
      </c>
      <c r="R370" t="str">
        <f t="shared" ca="1" si="45"/>
        <v>Alphonse Hanes</v>
      </c>
      <c r="T370" t="str">
        <f t="shared" ca="1" si="50"/>
        <v>Fran Vermeesch</v>
      </c>
      <c r="U370" s="10">
        <f t="shared" ca="1" si="46"/>
        <v>30300</v>
      </c>
      <c r="W370" s="10">
        <f t="shared" ca="1" si="47"/>
        <v>0</v>
      </c>
      <c r="X370" s="10">
        <f t="shared" ca="1" si="48"/>
        <v>43800</v>
      </c>
      <c r="Y370" s="10">
        <f t="shared" ca="1" si="49"/>
        <v>43800</v>
      </c>
    </row>
    <row r="371" spans="1:25" x14ac:dyDescent="0.25">
      <c r="A371" s="10">
        <f ca="1">IFERROR(RANK(Y371,$Y$5:$Y$1006,0)+COUNTIF(Y$4:$Y370,Y371),"")</f>
        <v>359</v>
      </c>
      <c r="B371">
        <f ca="1">IFERROR(RANK(C371,$C$5:$C$5001, 1) + COUNTIF(C$4:$C370, C371), "")</f>
        <v>359</v>
      </c>
      <c r="C371">
        <f t="shared" ca="1" si="43"/>
        <v>3</v>
      </c>
      <c r="D371" s="1" t="s">
        <v>7112</v>
      </c>
      <c r="E371" t="s">
        <v>2605</v>
      </c>
      <c r="F371" t="s">
        <v>2606</v>
      </c>
      <c r="G371" t="s">
        <v>2607</v>
      </c>
      <c r="H371" t="s">
        <v>615</v>
      </c>
      <c r="I371" t="s">
        <v>229</v>
      </c>
      <c r="J371">
        <v>11501</v>
      </c>
      <c r="K371" t="s">
        <v>2608</v>
      </c>
      <c r="L371" t="s">
        <v>2609</v>
      </c>
      <c r="M371" t="s">
        <v>2610</v>
      </c>
      <c r="N371" t="s">
        <v>2611</v>
      </c>
      <c r="O371" s="13">
        <v>930000</v>
      </c>
      <c r="P371" s="10">
        <v>367</v>
      </c>
      <c r="Q371" s="10">
        <f t="shared" ca="1" si="44"/>
        <v>507</v>
      </c>
      <c r="R371" t="str">
        <f t="shared" ca="1" si="45"/>
        <v>Joesph Haggermaker</v>
      </c>
      <c r="T371" t="str">
        <f t="shared" ca="1" si="50"/>
        <v>Frances Matalka</v>
      </c>
      <c r="U371" s="10">
        <f t="shared" ca="1" si="46"/>
        <v>627600</v>
      </c>
      <c r="W371" s="10">
        <f t="shared" ca="1" si="47"/>
        <v>0</v>
      </c>
      <c r="X371" s="10">
        <f t="shared" ca="1" si="48"/>
        <v>43700</v>
      </c>
      <c r="Y371" s="10">
        <f t="shared" ca="1" si="49"/>
        <v>43700</v>
      </c>
    </row>
    <row r="372" spans="1:25" x14ac:dyDescent="0.25">
      <c r="A372" s="10">
        <f ca="1">IFERROR(RANK(Y372,$Y$5:$Y$1006,0)+COUNTIF(Y$4:$Y371,Y372),"")</f>
        <v>360</v>
      </c>
      <c r="B372">
        <f ca="1">IFERROR(RANK(C372,$C$5:$C$5001, 1) + COUNTIF(C$4:$C371, C372), "")</f>
        <v>360</v>
      </c>
      <c r="C372">
        <f t="shared" ca="1" si="43"/>
        <v>3</v>
      </c>
      <c r="D372" s="1" t="s">
        <v>7113</v>
      </c>
      <c r="E372" t="s">
        <v>2612</v>
      </c>
      <c r="F372" t="s">
        <v>2613</v>
      </c>
      <c r="G372" t="s">
        <v>2614</v>
      </c>
      <c r="H372" t="s">
        <v>2615</v>
      </c>
      <c r="I372" t="s">
        <v>49</v>
      </c>
      <c r="J372">
        <v>1550</v>
      </c>
      <c r="K372" t="s">
        <v>2616</v>
      </c>
      <c r="L372" t="s">
        <v>2617</v>
      </c>
      <c r="M372" t="s">
        <v>2618</v>
      </c>
      <c r="N372" t="s">
        <v>2619</v>
      </c>
      <c r="O372" s="13">
        <v>168500</v>
      </c>
      <c r="P372" s="10">
        <v>368</v>
      </c>
      <c r="Q372" s="10">
        <f t="shared" ca="1" si="44"/>
        <v>658</v>
      </c>
      <c r="R372" t="str">
        <f t="shared" ca="1" si="45"/>
        <v>Marcellus Parrin</v>
      </c>
      <c r="T372" t="str">
        <f t="shared" ca="1" si="50"/>
        <v>Francis Eisenbarth</v>
      </c>
      <c r="U372" s="10">
        <f t="shared" ca="1" si="46"/>
        <v>82100</v>
      </c>
      <c r="W372" s="10">
        <f t="shared" ca="1" si="47"/>
        <v>0</v>
      </c>
      <c r="X372" s="10">
        <f t="shared" ca="1" si="48"/>
        <v>43600</v>
      </c>
      <c r="Y372" s="10">
        <f t="shared" ca="1" si="49"/>
        <v>43600</v>
      </c>
    </row>
    <row r="373" spans="1:25" x14ac:dyDescent="0.25">
      <c r="A373" s="10">
        <f ca="1">IFERROR(RANK(Y373,$Y$5:$Y$1006,0)+COUNTIF(Y$4:$Y372,Y373),"")</f>
        <v>361</v>
      </c>
      <c r="B373">
        <f ca="1">IFERROR(RANK(C373,$C$5:$C$5001, 1) + COUNTIF(C$4:$C372, C373), "")</f>
        <v>361</v>
      </c>
      <c r="C373">
        <f t="shared" ca="1" si="43"/>
        <v>3</v>
      </c>
      <c r="D373" s="1" t="s">
        <v>7114</v>
      </c>
      <c r="E373" t="s">
        <v>2620</v>
      </c>
      <c r="F373" t="s">
        <v>2621</v>
      </c>
      <c r="G373" t="s">
        <v>2622</v>
      </c>
      <c r="H373" t="s">
        <v>1538</v>
      </c>
      <c r="I373" t="s">
        <v>342</v>
      </c>
      <c r="J373">
        <v>96740</v>
      </c>
      <c r="K373" t="s">
        <v>2623</v>
      </c>
      <c r="L373" t="s">
        <v>2624</v>
      </c>
      <c r="M373" t="s">
        <v>2625</v>
      </c>
      <c r="N373" t="s">
        <v>2626</v>
      </c>
      <c r="O373" s="13">
        <v>410900</v>
      </c>
      <c r="P373" s="10">
        <v>369</v>
      </c>
      <c r="Q373" s="10">
        <f t="shared" ca="1" si="44"/>
        <v>635</v>
      </c>
      <c r="R373" t="str">
        <f t="shared" ca="1" si="45"/>
        <v>Lucio Reyome</v>
      </c>
      <c r="T373" t="str">
        <f t="shared" ca="1" si="50"/>
        <v>Frankie Aurich</v>
      </c>
      <c r="U373" s="10">
        <f t="shared" ca="1" si="46"/>
        <v>633200</v>
      </c>
      <c r="W373" s="10">
        <f t="shared" ca="1" si="47"/>
        <v>0</v>
      </c>
      <c r="X373" s="10">
        <f t="shared" ca="1" si="48"/>
        <v>43500</v>
      </c>
      <c r="Y373" s="10">
        <f t="shared" ca="1" si="49"/>
        <v>43500</v>
      </c>
    </row>
    <row r="374" spans="1:25" x14ac:dyDescent="0.25">
      <c r="A374" s="10">
        <f ca="1">IFERROR(RANK(Y374,$Y$5:$Y$1006,0)+COUNTIF(Y$4:$Y373,Y374),"")</f>
        <v>362</v>
      </c>
      <c r="B374">
        <f ca="1">IFERROR(RANK(C374,$C$5:$C$5001, 1) + COUNTIF(C$4:$C373, C374), "")</f>
        <v>362</v>
      </c>
      <c r="C374">
        <f t="shared" ca="1" si="43"/>
        <v>3</v>
      </c>
      <c r="D374" s="1" t="s">
        <v>7115</v>
      </c>
      <c r="E374" t="s">
        <v>2627</v>
      </c>
      <c r="F374" t="s">
        <v>2628</v>
      </c>
      <c r="G374" t="s">
        <v>2629</v>
      </c>
      <c r="H374" t="s">
        <v>359</v>
      </c>
      <c r="I374" t="s">
        <v>229</v>
      </c>
      <c r="J374">
        <v>11725</v>
      </c>
      <c r="K374" t="s">
        <v>2630</v>
      </c>
      <c r="L374" t="s">
        <v>2631</v>
      </c>
      <c r="M374" t="s">
        <v>2632</v>
      </c>
      <c r="N374" t="s">
        <v>2633</v>
      </c>
      <c r="O374" s="13">
        <v>992400</v>
      </c>
      <c r="P374" s="10">
        <v>370</v>
      </c>
      <c r="Q374" s="10">
        <f t="shared" ca="1" si="44"/>
        <v>351</v>
      </c>
      <c r="R374" t="str">
        <f t="shared" ca="1" si="45"/>
        <v>Faustino Osso</v>
      </c>
      <c r="T374" t="str">
        <f t="shared" ca="1" si="50"/>
        <v>Franklin Cogill</v>
      </c>
      <c r="U374" s="10">
        <f t="shared" ca="1" si="46"/>
        <v>166900</v>
      </c>
      <c r="W374" s="10">
        <f t="shared" ca="1" si="47"/>
        <v>0</v>
      </c>
      <c r="X374" s="10">
        <f t="shared" ca="1" si="48"/>
        <v>43400</v>
      </c>
      <c r="Y374" s="10">
        <f t="shared" ca="1" si="49"/>
        <v>43400</v>
      </c>
    </row>
    <row r="375" spans="1:25" x14ac:dyDescent="0.25">
      <c r="A375" s="10">
        <f ca="1">IFERROR(RANK(Y375,$Y$5:$Y$1006,0)+COUNTIF(Y$4:$Y374,Y375),"")</f>
        <v>363</v>
      </c>
      <c r="B375">
        <f ca="1">IFERROR(RANK(C375,$C$5:$C$5001, 1) + COUNTIF(C$4:$C374, C375), "")</f>
        <v>363</v>
      </c>
      <c r="C375">
        <f t="shared" ca="1" si="43"/>
        <v>3</v>
      </c>
      <c r="D375" s="1" t="s">
        <v>7116</v>
      </c>
      <c r="E375" t="s">
        <v>2634</v>
      </c>
      <c r="F375" t="s">
        <v>2635</v>
      </c>
      <c r="G375" t="s">
        <v>2636</v>
      </c>
      <c r="H375" t="s">
        <v>2637</v>
      </c>
      <c r="I375" t="s">
        <v>2585</v>
      </c>
      <c r="J375">
        <v>4106</v>
      </c>
      <c r="K375" t="s">
        <v>2638</v>
      </c>
      <c r="L375" t="s">
        <v>2639</v>
      </c>
      <c r="M375" t="s">
        <v>2640</v>
      </c>
      <c r="N375" t="s">
        <v>2641</v>
      </c>
      <c r="O375" s="13">
        <v>757000</v>
      </c>
      <c r="P375" s="10">
        <v>371</v>
      </c>
      <c r="Q375" s="10">
        <f t="shared" ca="1" si="44"/>
        <v>834</v>
      </c>
      <c r="R375" t="str">
        <f t="shared" ca="1" si="45"/>
        <v>Robyn Covell</v>
      </c>
      <c r="T375" t="str">
        <f t="shared" ca="1" si="50"/>
        <v>Franklin Schuman</v>
      </c>
      <c r="U375" s="10">
        <f t="shared" ca="1" si="46"/>
        <v>455000</v>
      </c>
      <c r="W375" s="10">
        <f t="shared" ca="1" si="47"/>
        <v>0</v>
      </c>
      <c r="X375" s="10">
        <f t="shared" ca="1" si="48"/>
        <v>43300</v>
      </c>
      <c r="Y375" s="10">
        <f t="shared" ca="1" si="49"/>
        <v>43300</v>
      </c>
    </row>
    <row r="376" spans="1:25" x14ac:dyDescent="0.25">
      <c r="A376" s="10">
        <f ca="1">IFERROR(RANK(Y376,$Y$5:$Y$1006,0)+COUNTIF(Y$4:$Y375,Y376),"")</f>
        <v>364</v>
      </c>
      <c r="B376">
        <f ca="1">IFERROR(RANK(C376,$C$5:$C$5001, 1) + COUNTIF(C$4:$C375, C376), "")</f>
        <v>364</v>
      </c>
      <c r="C376">
        <f t="shared" ca="1" si="43"/>
        <v>3</v>
      </c>
      <c r="D376" s="1" t="s">
        <v>7117</v>
      </c>
      <c r="E376" t="s">
        <v>2642</v>
      </c>
      <c r="F376" t="s">
        <v>2340</v>
      </c>
      <c r="G376" t="s">
        <v>2341</v>
      </c>
      <c r="H376" t="s">
        <v>178</v>
      </c>
      <c r="I376" t="s">
        <v>12</v>
      </c>
      <c r="J376">
        <v>91746</v>
      </c>
      <c r="K376" t="s">
        <v>2643</v>
      </c>
      <c r="L376" t="s">
        <v>2644</v>
      </c>
      <c r="M376" t="s">
        <v>2645</v>
      </c>
      <c r="N376" t="s">
        <v>2646</v>
      </c>
      <c r="O376" s="13">
        <v>306300</v>
      </c>
      <c r="P376" s="10">
        <v>372</v>
      </c>
      <c r="Q376" s="10">
        <f t="shared" ca="1" si="44"/>
        <v>34</v>
      </c>
      <c r="R376" t="str">
        <f t="shared" ca="1" si="45"/>
        <v>Alta Hanible</v>
      </c>
      <c r="T376" t="str">
        <f t="shared" ca="1" si="50"/>
        <v>Franklyn Tucek</v>
      </c>
      <c r="U376" s="10">
        <f t="shared" ca="1" si="46"/>
        <v>95600</v>
      </c>
      <c r="W376" s="10">
        <f t="shared" ca="1" si="47"/>
        <v>0</v>
      </c>
      <c r="X376" s="10">
        <f t="shared" ca="1" si="48"/>
        <v>43200</v>
      </c>
      <c r="Y376" s="10">
        <f t="shared" ca="1" si="49"/>
        <v>43200</v>
      </c>
    </row>
    <row r="377" spans="1:25" x14ac:dyDescent="0.25">
      <c r="A377" s="10" t="str">
        <f ca="1">IFERROR(RANK(Y377,$Y$5:$Y$1006,0)+COUNTIF(Y$4:$Y376,Y377),"")</f>
        <v/>
      </c>
      <c r="B377" t="str">
        <f ca="1">IFERROR(RANK(C377,$C$5:$C$5001, 1) + COUNTIF(C$4:$C376, C377), "")</f>
        <v/>
      </c>
      <c r="C377" t="str">
        <f t="shared" ca="1" si="43"/>
        <v/>
      </c>
      <c r="D377" s="1" t="s">
        <v>7118</v>
      </c>
      <c r="E377" t="s">
        <v>2647</v>
      </c>
      <c r="F377" t="s">
        <v>2648</v>
      </c>
      <c r="G377" t="s">
        <v>211</v>
      </c>
      <c r="H377" t="s">
        <v>212</v>
      </c>
      <c r="I377" t="s">
        <v>20</v>
      </c>
      <c r="J377">
        <v>32808</v>
      </c>
      <c r="K377" t="s">
        <v>2649</v>
      </c>
      <c r="L377" t="s">
        <v>2650</v>
      </c>
      <c r="M377" t="s">
        <v>2651</v>
      </c>
      <c r="N377" t="s">
        <v>2652</v>
      </c>
      <c r="O377" s="13">
        <v>353100</v>
      </c>
      <c r="P377" s="10">
        <v>373</v>
      </c>
      <c r="Q377" s="10">
        <f t="shared" ca="1" si="44"/>
        <v>359</v>
      </c>
      <c r="R377" t="str">
        <f t="shared" ca="1" si="45"/>
        <v>Florence Checketts</v>
      </c>
      <c r="T377" t="str">
        <f t="shared" ca="1" si="50"/>
        <v>Fred Siddens</v>
      </c>
      <c r="U377" s="10">
        <f t="shared" ca="1" si="46"/>
        <v>410100</v>
      </c>
      <c r="W377" s="10">
        <f t="shared" ca="1" si="47"/>
        <v>0</v>
      </c>
      <c r="X377" s="10" t="str">
        <f t="shared" ca="1" si="48"/>
        <v/>
      </c>
      <c r="Y377" s="10" t="str">
        <f t="shared" ca="1" si="49"/>
        <v/>
      </c>
    </row>
    <row r="378" spans="1:25" x14ac:dyDescent="0.25">
      <c r="A378" s="10" t="str">
        <f ca="1">IFERROR(RANK(Y378,$Y$5:$Y$1006,0)+COUNTIF(Y$4:$Y377,Y378),"")</f>
        <v/>
      </c>
      <c r="B378" t="str">
        <f ca="1">IFERROR(RANK(C378,$C$5:$C$5001, 1) + COUNTIF(C$4:$C377, C378), "")</f>
        <v/>
      </c>
      <c r="C378" t="str">
        <f t="shared" ca="1" si="43"/>
        <v/>
      </c>
      <c r="D378" s="1" t="s">
        <v>7119</v>
      </c>
      <c r="E378" t="s">
        <v>2653</v>
      </c>
      <c r="F378" t="s">
        <v>2654</v>
      </c>
      <c r="G378" t="s">
        <v>1007</v>
      </c>
      <c r="H378" t="s">
        <v>1007</v>
      </c>
      <c r="I378" t="s">
        <v>12</v>
      </c>
      <c r="J378">
        <v>93940</v>
      </c>
      <c r="K378" t="s">
        <v>2655</v>
      </c>
      <c r="L378" t="s">
        <v>2656</v>
      </c>
      <c r="M378" t="s">
        <v>2657</v>
      </c>
      <c r="N378" t="s">
        <v>2658</v>
      </c>
      <c r="O378" s="13">
        <v>820700</v>
      </c>
      <c r="P378" s="10">
        <v>374</v>
      </c>
      <c r="Q378" s="10">
        <f t="shared" ca="1" si="44"/>
        <v>110</v>
      </c>
      <c r="R378" t="str">
        <f t="shared" ca="1" si="45"/>
        <v>Bertie Kilborne</v>
      </c>
      <c r="T378" t="str">
        <f t="shared" ca="1" si="50"/>
        <v>Freddie Whitby</v>
      </c>
      <c r="U378" s="10">
        <f t="shared" ca="1" si="46"/>
        <v>640600</v>
      </c>
      <c r="W378" s="10">
        <f t="shared" ca="1" si="47"/>
        <v>0</v>
      </c>
      <c r="X378" s="10" t="str">
        <f t="shared" ca="1" si="48"/>
        <v/>
      </c>
      <c r="Y378" s="10" t="str">
        <f t="shared" ca="1" si="49"/>
        <v/>
      </c>
    </row>
    <row r="379" spans="1:25" x14ac:dyDescent="0.25">
      <c r="A379" s="10">
        <f ca="1">IFERROR(RANK(Y379,$Y$5:$Y$1006,0)+COUNTIF(Y$4:$Y378,Y379),"")</f>
        <v>543</v>
      </c>
      <c r="B379">
        <f ca="1">IFERROR(RANK(C379,$C$5:$C$5001, 1) + COUNTIF(C$4:$C378, C379), "")</f>
        <v>543</v>
      </c>
      <c r="C379">
        <f t="shared" ca="1" si="43"/>
        <v>6</v>
      </c>
      <c r="D379" s="1" t="s">
        <v>7120</v>
      </c>
      <c r="E379" t="s">
        <v>2659</v>
      </c>
      <c r="F379" t="s">
        <v>2660</v>
      </c>
      <c r="G379" t="s">
        <v>2661</v>
      </c>
      <c r="H379" t="s">
        <v>2662</v>
      </c>
      <c r="I379" t="s">
        <v>20</v>
      </c>
      <c r="J379">
        <v>34695</v>
      </c>
      <c r="K379" t="s">
        <v>2663</v>
      </c>
      <c r="L379" t="s">
        <v>2664</v>
      </c>
      <c r="M379" t="s">
        <v>2665</v>
      </c>
      <c r="N379" t="s">
        <v>2666</v>
      </c>
      <c r="O379" s="13">
        <v>270800</v>
      </c>
      <c r="P379" s="10">
        <v>375</v>
      </c>
      <c r="Q379" s="10">
        <f t="shared" ca="1" si="44"/>
        <v>901</v>
      </c>
      <c r="R379" t="str">
        <f t="shared" ca="1" si="45"/>
        <v>Stefan Stray</v>
      </c>
      <c r="T379" t="str">
        <f t="shared" ca="1" si="50"/>
        <v>Freida Whitham</v>
      </c>
      <c r="U379" s="10">
        <f t="shared" ca="1" si="46"/>
        <v>924200</v>
      </c>
      <c r="W379" s="10">
        <f t="shared" ca="1" si="47"/>
        <v>0</v>
      </c>
      <c r="X379" s="10">
        <f t="shared" ca="1" si="48"/>
        <v>25300</v>
      </c>
      <c r="Y379" s="10">
        <f t="shared" ca="1" si="49"/>
        <v>25300</v>
      </c>
    </row>
    <row r="380" spans="1:25" x14ac:dyDescent="0.25">
      <c r="A380" s="10">
        <f ca="1">IFERROR(RANK(Y380,$Y$5:$Y$1006,0)+COUNTIF(Y$4:$Y379,Y380),"")</f>
        <v>145</v>
      </c>
      <c r="B380">
        <f ca="1">IFERROR(RANK(C380,$C$5:$C$5001, 1) + COUNTIF(C$4:$C379, C380), "")</f>
        <v>145</v>
      </c>
      <c r="C380">
        <f t="shared" ca="1" si="43"/>
        <v>2</v>
      </c>
      <c r="D380" s="1" t="s">
        <v>7121</v>
      </c>
      <c r="E380" t="s">
        <v>2667</v>
      </c>
      <c r="F380" t="s">
        <v>2668</v>
      </c>
      <c r="G380" t="s">
        <v>2669</v>
      </c>
      <c r="H380" t="s">
        <v>2670</v>
      </c>
      <c r="I380" t="s">
        <v>187</v>
      </c>
      <c r="J380">
        <v>97035</v>
      </c>
      <c r="K380" t="s">
        <v>2671</v>
      </c>
      <c r="L380" t="s">
        <v>2672</v>
      </c>
      <c r="M380" t="s">
        <v>2673</v>
      </c>
      <c r="N380" t="s">
        <v>2674</v>
      </c>
      <c r="O380" s="13">
        <v>957100</v>
      </c>
      <c r="P380" s="10">
        <v>376</v>
      </c>
      <c r="Q380" s="10">
        <f t="shared" ca="1" si="44"/>
        <v>540</v>
      </c>
      <c r="R380" t="str">
        <f t="shared" ca="1" si="45"/>
        <v>Kelli Rusiecki</v>
      </c>
      <c r="T380" t="str">
        <f t="shared" ca="1" si="50"/>
        <v>Gail Munstermann</v>
      </c>
      <c r="U380" s="10">
        <f t="shared" ca="1" si="46"/>
        <v>564300</v>
      </c>
      <c r="W380" s="10">
        <f t="shared" ca="1" si="47"/>
        <v>0</v>
      </c>
      <c r="X380" s="10">
        <f t="shared" ca="1" si="48"/>
        <v>65100</v>
      </c>
      <c r="Y380" s="10">
        <f t="shared" ca="1" si="49"/>
        <v>65100</v>
      </c>
    </row>
    <row r="381" spans="1:25" x14ac:dyDescent="0.25">
      <c r="A381" s="10">
        <f ca="1">IFERROR(RANK(Y381,$Y$5:$Y$1006,0)+COUNTIF(Y$4:$Y380,Y381),"")</f>
        <v>146</v>
      </c>
      <c r="B381">
        <f ca="1">IFERROR(RANK(C381,$C$5:$C$5001, 1) + COUNTIF(C$4:$C380, C381), "")</f>
        <v>146</v>
      </c>
      <c r="C381">
        <f t="shared" ca="1" si="43"/>
        <v>2</v>
      </c>
      <c r="D381" s="1" t="s">
        <v>7122</v>
      </c>
      <c r="E381" t="s">
        <v>2675</v>
      </c>
      <c r="F381" t="s">
        <v>2676</v>
      </c>
      <c r="G381" t="s">
        <v>1006</v>
      </c>
      <c r="H381" t="s">
        <v>1007</v>
      </c>
      <c r="I381" t="s">
        <v>12</v>
      </c>
      <c r="J381">
        <v>93901</v>
      </c>
      <c r="K381" t="s">
        <v>2677</v>
      </c>
      <c r="L381" t="s">
        <v>2678</v>
      </c>
      <c r="M381" t="s">
        <v>2679</v>
      </c>
      <c r="N381" t="s">
        <v>2680</v>
      </c>
      <c r="O381" s="13">
        <v>27500</v>
      </c>
      <c r="P381" s="10">
        <v>377</v>
      </c>
      <c r="Q381" s="10">
        <f t="shared" ca="1" si="44"/>
        <v>841</v>
      </c>
      <c r="R381" t="str">
        <f t="shared" ca="1" si="45"/>
        <v>Roosevelt Arn</v>
      </c>
      <c r="T381" t="str">
        <f t="shared" ca="1" si="50"/>
        <v>Gale Cutchin</v>
      </c>
      <c r="U381" s="10">
        <f t="shared" ca="1" si="46"/>
        <v>503700</v>
      </c>
      <c r="W381" s="10">
        <f t="shared" ca="1" si="47"/>
        <v>0</v>
      </c>
      <c r="X381" s="10">
        <f t="shared" ca="1" si="48"/>
        <v>65000</v>
      </c>
      <c r="Y381" s="10">
        <f t="shared" ca="1" si="49"/>
        <v>65000</v>
      </c>
    </row>
    <row r="382" spans="1:25" x14ac:dyDescent="0.25">
      <c r="A382" s="10">
        <f ca="1">IFERROR(RANK(Y382,$Y$5:$Y$1006,0)+COUNTIF(Y$4:$Y381,Y382),"")</f>
        <v>147</v>
      </c>
      <c r="B382">
        <f ca="1">IFERROR(RANK(C382,$C$5:$C$5001, 1) + COUNTIF(C$4:$C381, C382), "")</f>
        <v>147</v>
      </c>
      <c r="C382">
        <f t="shared" ca="1" si="43"/>
        <v>2</v>
      </c>
      <c r="D382" s="1" t="s">
        <v>7123</v>
      </c>
      <c r="E382" t="s">
        <v>2681</v>
      </c>
      <c r="F382" t="s">
        <v>2682</v>
      </c>
      <c r="G382" t="s">
        <v>2683</v>
      </c>
      <c r="H382" t="s">
        <v>2684</v>
      </c>
      <c r="I382" t="s">
        <v>12</v>
      </c>
      <c r="J382">
        <v>94520</v>
      </c>
      <c r="K382" t="s">
        <v>2685</v>
      </c>
      <c r="L382" t="s">
        <v>2686</v>
      </c>
      <c r="M382" t="s">
        <v>2687</v>
      </c>
      <c r="N382" t="s">
        <v>2688</v>
      </c>
      <c r="O382" s="13">
        <v>802900</v>
      </c>
      <c r="P382" s="10">
        <v>378</v>
      </c>
      <c r="Q382" s="10">
        <f t="shared" ca="1" si="44"/>
        <v>633</v>
      </c>
      <c r="R382" t="str">
        <f t="shared" ca="1" si="45"/>
        <v>Lucia Mellom</v>
      </c>
      <c r="T382" t="str">
        <f t="shared" ca="1" si="50"/>
        <v>Gale Stinett</v>
      </c>
      <c r="U382" s="10">
        <f t="shared" ca="1" si="46"/>
        <v>155600</v>
      </c>
      <c r="W382" s="10">
        <f t="shared" ca="1" si="47"/>
        <v>0</v>
      </c>
      <c r="X382" s="10">
        <f t="shared" ca="1" si="48"/>
        <v>64900</v>
      </c>
      <c r="Y382" s="10">
        <f t="shared" ca="1" si="49"/>
        <v>64900</v>
      </c>
    </row>
    <row r="383" spans="1:25" x14ac:dyDescent="0.25">
      <c r="A383" s="10">
        <f ca="1">IFERROR(RANK(Y383,$Y$5:$Y$1006,0)+COUNTIF(Y$4:$Y382,Y383),"")</f>
        <v>148</v>
      </c>
      <c r="B383">
        <f ca="1">IFERROR(RANK(C383,$C$5:$C$5001, 1) + COUNTIF(C$4:$C382, C383), "")</f>
        <v>148</v>
      </c>
      <c r="C383">
        <f t="shared" ca="1" si="43"/>
        <v>2</v>
      </c>
      <c r="D383" s="1" t="s">
        <v>7124</v>
      </c>
      <c r="E383" t="s">
        <v>2689</v>
      </c>
      <c r="F383" t="s">
        <v>2237</v>
      </c>
      <c r="G383" t="s">
        <v>2690</v>
      </c>
      <c r="H383" t="s">
        <v>2691</v>
      </c>
      <c r="I383" t="s">
        <v>229</v>
      </c>
      <c r="J383">
        <v>13039</v>
      </c>
      <c r="K383" t="s">
        <v>2692</v>
      </c>
      <c r="L383" t="s">
        <v>2693</v>
      </c>
      <c r="M383" t="s">
        <v>2694</v>
      </c>
      <c r="N383" t="s">
        <v>2695</v>
      </c>
      <c r="O383" s="13">
        <v>137000</v>
      </c>
      <c r="P383" s="10">
        <v>379</v>
      </c>
      <c r="Q383" s="10">
        <f t="shared" ca="1" si="44"/>
        <v>45</v>
      </c>
      <c r="R383" t="str">
        <f t="shared" ca="1" si="45"/>
        <v>Anderson Rustrian</v>
      </c>
      <c r="T383" t="str">
        <f t="shared" ca="1" si="50"/>
        <v>Garland Seaborn</v>
      </c>
      <c r="U383" s="10">
        <f t="shared" ca="1" si="46"/>
        <v>567600</v>
      </c>
      <c r="W383" s="10">
        <f t="shared" ca="1" si="47"/>
        <v>0</v>
      </c>
      <c r="X383" s="10">
        <f t="shared" ca="1" si="48"/>
        <v>64800</v>
      </c>
      <c r="Y383" s="10">
        <f t="shared" ca="1" si="49"/>
        <v>64800</v>
      </c>
    </row>
    <row r="384" spans="1:25" x14ac:dyDescent="0.25">
      <c r="A384" s="10">
        <f ca="1">IFERROR(RANK(Y384,$Y$5:$Y$1006,0)+COUNTIF(Y$4:$Y383,Y384),"")</f>
        <v>149</v>
      </c>
      <c r="B384">
        <f ca="1">IFERROR(RANK(C384,$C$5:$C$5001, 1) + COUNTIF(C$4:$C383, C384), "")</f>
        <v>149</v>
      </c>
      <c r="C384">
        <f t="shared" ca="1" si="43"/>
        <v>2</v>
      </c>
      <c r="D384" s="1" t="s">
        <v>7125</v>
      </c>
      <c r="E384" t="s">
        <v>2696</v>
      </c>
      <c r="F384" t="s">
        <v>2697</v>
      </c>
      <c r="G384" t="s">
        <v>2698</v>
      </c>
      <c r="H384" t="s">
        <v>2699</v>
      </c>
      <c r="I384" t="s">
        <v>229</v>
      </c>
      <c r="J384">
        <v>12180</v>
      </c>
      <c r="K384" t="s">
        <v>2700</v>
      </c>
      <c r="L384" t="s">
        <v>2701</v>
      </c>
      <c r="M384" t="s">
        <v>2702</v>
      </c>
      <c r="N384" t="s">
        <v>2703</v>
      </c>
      <c r="O384" s="13">
        <v>347700</v>
      </c>
      <c r="P384" s="10">
        <v>380</v>
      </c>
      <c r="Q384" s="10">
        <f t="shared" ca="1" si="44"/>
        <v>75</v>
      </c>
      <c r="R384" t="str">
        <f t="shared" ca="1" si="45"/>
        <v>Ariel Bozich</v>
      </c>
      <c r="T384" t="str">
        <f t="shared" ca="1" si="50"/>
        <v>Garth Hendershott</v>
      </c>
      <c r="U384" s="10">
        <f t="shared" ca="1" si="46"/>
        <v>761500</v>
      </c>
      <c r="W384" s="10">
        <f t="shared" ca="1" si="47"/>
        <v>0</v>
      </c>
      <c r="X384" s="10">
        <f t="shared" ca="1" si="48"/>
        <v>64700</v>
      </c>
      <c r="Y384" s="10">
        <f t="shared" ca="1" si="49"/>
        <v>64700</v>
      </c>
    </row>
    <row r="385" spans="1:25" x14ac:dyDescent="0.25">
      <c r="A385" s="10">
        <f ca="1">IFERROR(RANK(Y385,$Y$5:$Y$1006,0)+COUNTIF(Y$4:$Y384,Y385),"")</f>
        <v>150</v>
      </c>
      <c r="B385">
        <f ca="1">IFERROR(RANK(C385,$C$5:$C$5001, 1) + COUNTIF(C$4:$C384, C385), "")</f>
        <v>150</v>
      </c>
      <c r="C385">
        <f t="shared" ca="1" si="43"/>
        <v>2</v>
      </c>
      <c r="D385" s="1" t="s">
        <v>7126</v>
      </c>
      <c r="E385" t="s">
        <v>2704</v>
      </c>
      <c r="F385" t="s">
        <v>2705</v>
      </c>
      <c r="G385" t="s">
        <v>2706</v>
      </c>
      <c r="H385" t="s">
        <v>178</v>
      </c>
      <c r="I385" t="s">
        <v>12</v>
      </c>
      <c r="J385">
        <v>91303</v>
      </c>
      <c r="K385" t="s">
        <v>2707</v>
      </c>
      <c r="L385" t="s">
        <v>2708</v>
      </c>
      <c r="M385" t="s">
        <v>2709</v>
      </c>
      <c r="N385" t="s">
        <v>2710</v>
      </c>
      <c r="O385" s="13">
        <v>479000</v>
      </c>
      <c r="P385" s="10">
        <v>381</v>
      </c>
      <c r="Q385" s="10">
        <f t="shared" ca="1" si="44"/>
        <v>33</v>
      </c>
      <c r="R385" t="str">
        <f t="shared" ca="1" si="45"/>
        <v>Alta Catucci</v>
      </c>
      <c r="T385" t="str">
        <f t="shared" ca="1" si="50"/>
        <v>Gary Luoto</v>
      </c>
      <c r="U385" s="10">
        <f t="shared" ca="1" si="46"/>
        <v>332700</v>
      </c>
      <c r="W385" s="10">
        <f t="shared" ca="1" si="47"/>
        <v>0</v>
      </c>
      <c r="X385" s="10">
        <f t="shared" ca="1" si="48"/>
        <v>64600</v>
      </c>
      <c r="Y385" s="10">
        <f t="shared" ca="1" si="49"/>
        <v>64600</v>
      </c>
    </row>
    <row r="386" spans="1:25" x14ac:dyDescent="0.25">
      <c r="A386" s="10">
        <f ca="1">IFERROR(RANK(Y386,$Y$5:$Y$1006,0)+COUNTIF(Y$4:$Y385,Y386),"")</f>
        <v>151</v>
      </c>
      <c r="B386">
        <f ca="1">IFERROR(RANK(C386,$C$5:$C$5001, 1) + COUNTIF(C$4:$C385, C386), "")</f>
        <v>151</v>
      </c>
      <c r="C386">
        <f t="shared" ca="1" si="43"/>
        <v>2</v>
      </c>
      <c r="D386" s="1" t="s">
        <v>7127</v>
      </c>
      <c r="E386" t="s">
        <v>2711</v>
      </c>
      <c r="F386" t="s">
        <v>2712</v>
      </c>
      <c r="G386" t="s">
        <v>2713</v>
      </c>
      <c r="H386" t="s">
        <v>2714</v>
      </c>
      <c r="I386" t="s">
        <v>196</v>
      </c>
      <c r="J386">
        <v>70373</v>
      </c>
      <c r="K386" t="s">
        <v>2715</v>
      </c>
      <c r="L386" t="s">
        <v>2716</v>
      </c>
      <c r="M386" t="s">
        <v>2717</v>
      </c>
      <c r="N386" t="s">
        <v>2718</v>
      </c>
      <c r="O386" s="13">
        <v>28400</v>
      </c>
      <c r="P386" s="10">
        <v>382</v>
      </c>
      <c r="Q386" s="10">
        <f t="shared" ca="1" si="44"/>
        <v>297</v>
      </c>
      <c r="R386" t="str">
        <f t="shared" ca="1" si="45"/>
        <v>Doris Drilling</v>
      </c>
      <c r="T386" t="str">
        <f t="shared" ca="1" si="50"/>
        <v>Gayle Argue</v>
      </c>
      <c r="U386" s="10">
        <f t="shared" ca="1" si="46"/>
        <v>746900</v>
      </c>
      <c r="W386" s="10">
        <f t="shared" ca="1" si="47"/>
        <v>0</v>
      </c>
      <c r="X386" s="10">
        <f t="shared" ca="1" si="48"/>
        <v>64500</v>
      </c>
      <c r="Y386" s="10">
        <f t="shared" ca="1" si="49"/>
        <v>64500</v>
      </c>
    </row>
    <row r="387" spans="1:25" x14ac:dyDescent="0.25">
      <c r="A387" s="10">
        <f ca="1">IFERROR(RANK(Y387,$Y$5:$Y$1006,0)+COUNTIF(Y$4:$Y386,Y387),"")</f>
        <v>152</v>
      </c>
      <c r="B387">
        <f ca="1">IFERROR(RANK(C387,$C$5:$C$5001, 1) + COUNTIF(C$4:$C386, C387), "")</f>
        <v>152</v>
      </c>
      <c r="C387">
        <f t="shared" ca="1" si="43"/>
        <v>2</v>
      </c>
      <c r="D387" s="1" t="s">
        <v>7128</v>
      </c>
      <c r="E387" t="s">
        <v>2719</v>
      </c>
      <c r="F387" t="s">
        <v>2720</v>
      </c>
      <c r="G387" t="s">
        <v>120</v>
      </c>
      <c r="H387" t="s">
        <v>121</v>
      </c>
      <c r="I387" t="s">
        <v>122</v>
      </c>
      <c r="J387">
        <v>30344</v>
      </c>
      <c r="K387" t="s">
        <v>2721</v>
      </c>
      <c r="L387" t="s">
        <v>2722</v>
      </c>
      <c r="M387" t="s">
        <v>2723</v>
      </c>
      <c r="N387" t="s">
        <v>2724</v>
      </c>
      <c r="O387" s="13">
        <v>334200</v>
      </c>
      <c r="P387" s="10">
        <v>383</v>
      </c>
      <c r="Q387" s="10">
        <f t="shared" ca="1" si="44"/>
        <v>793</v>
      </c>
      <c r="R387" t="str">
        <f t="shared" ca="1" si="45"/>
        <v>Pilar Handsaker</v>
      </c>
      <c r="T387" t="str">
        <f t="shared" ca="1" si="50"/>
        <v>Gayle Benes</v>
      </c>
      <c r="U387" s="10">
        <f t="shared" ca="1" si="46"/>
        <v>658900</v>
      </c>
      <c r="W387" s="10">
        <f t="shared" ca="1" si="47"/>
        <v>0</v>
      </c>
      <c r="X387" s="10">
        <f t="shared" ca="1" si="48"/>
        <v>64400</v>
      </c>
      <c r="Y387" s="10">
        <f t="shared" ca="1" si="49"/>
        <v>64400</v>
      </c>
    </row>
    <row r="388" spans="1:25" x14ac:dyDescent="0.25">
      <c r="A388" s="10">
        <f ca="1">IFERROR(RANK(Y388,$Y$5:$Y$1006,0)+COUNTIF(Y$4:$Y387,Y388),"")</f>
        <v>753</v>
      </c>
      <c r="B388">
        <f ca="1">IFERROR(RANK(C388,$C$5:$C$5001, 1) + COUNTIF(C$4:$C387, C388), "")</f>
        <v>753</v>
      </c>
      <c r="C388">
        <f t="shared" ca="1" si="43"/>
        <v>12</v>
      </c>
      <c r="D388" s="1" t="s">
        <v>7129</v>
      </c>
      <c r="E388" t="s">
        <v>2725</v>
      </c>
      <c r="F388" t="s">
        <v>2726</v>
      </c>
      <c r="G388" t="s">
        <v>2727</v>
      </c>
      <c r="H388" t="s">
        <v>935</v>
      </c>
      <c r="I388" t="s">
        <v>170</v>
      </c>
      <c r="J388">
        <v>7663</v>
      </c>
      <c r="K388" t="s">
        <v>2728</v>
      </c>
      <c r="L388" t="s">
        <v>2729</v>
      </c>
      <c r="M388" t="s">
        <v>2730</v>
      </c>
      <c r="N388" t="s">
        <v>2731</v>
      </c>
      <c r="O388" s="13">
        <v>380100</v>
      </c>
      <c r="P388" s="10">
        <v>384</v>
      </c>
      <c r="Q388" s="10">
        <f t="shared" ca="1" si="44"/>
        <v>790</v>
      </c>
      <c r="R388" t="str">
        <f t="shared" ca="1" si="45"/>
        <v>Phyllis Schmerer</v>
      </c>
      <c r="T388" t="str">
        <f t="shared" ca="1" si="50"/>
        <v>Genevieve Hayashi</v>
      </c>
      <c r="U388" s="10">
        <f t="shared" ca="1" si="46"/>
        <v>737600</v>
      </c>
      <c r="W388" s="10">
        <f t="shared" ca="1" si="47"/>
        <v>0</v>
      </c>
      <c r="X388" s="10">
        <f t="shared" ca="1" si="48"/>
        <v>4300</v>
      </c>
      <c r="Y388" s="10">
        <f t="shared" ca="1" si="49"/>
        <v>4300</v>
      </c>
    </row>
    <row r="389" spans="1:25" x14ac:dyDescent="0.25">
      <c r="A389" s="10">
        <f ca="1">IFERROR(RANK(Y389,$Y$5:$Y$1006,0)+COUNTIF(Y$4:$Y388,Y389),"")</f>
        <v>791</v>
      </c>
      <c r="B389">
        <f ca="1">IFERROR(RANK(C389,$C$5:$C$5001, 1) + COUNTIF(C$4:$C388, C389), "")</f>
        <v>791</v>
      </c>
      <c r="C389">
        <f t="shared" ca="1" si="43"/>
        <v>15</v>
      </c>
      <c r="D389" s="1" t="s">
        <v>7130</v>
      </c>
      <c r="E389" t="s">
        <v>2732</v>
      </c>
      <c r="F389" t="s">
        <v>2733</v>
      </c>
      <c r="G389" t="s">
        <v>693</v>
      </c>
      <c r="H389" t="s">
        <v>693</v>
      </c>
      <c r="I389" t="s">
        <v>136</v>
      </c>
      <c r="J389">
        <v>80216</v>
      </c>
      <c r="K389" t="s">
        <v>2734</v>
      </c>
      <c r="L389" t="s">
        <v>2735</v>
      </c>
      <c r="M389" t="s">
        <v>2736</v>
      </c>
      <c r="N389" t="s">
        <v>2737</v>
      </c>
      <c r="O389" s="13">
        <v>654200</v>
      </c>
      <c r="P389" s="10">
        <v>385</v>
      </c>
      <c r="Q389" s="10">
        <f t="shared" ca="1" si="44"/>
        <v>26</v>
      </c>
      <c r="R389" t="str">
        <f t="shared" ca="1" si="45"/>
        <v>Alfredo Felman</v>
      </c>
      <c r="T389" t="str">
        <f t="shared" ca="1" si="50"/>
        <v>Genevieve Seebaum</v>
      </c>
      <c r="U389" s="10">
        <f t="shared" ca="1" si="46"/>
        <v>984800</v>
      </c>
      <c r="W389" s="10">
        <f t="shared" ca="1" si="47"/>
        <v>0</v>
      </c>
      <c r="X389" s="10">
        <f t="shared" ca="1" si="48"/>
        <v>500</v>
      </c>
      <c r="Y389" s="10">
        <f t="shared" ca="1" si="49"/>
        <v>500</v>
      </c>
    </row>
    <row r="390" spans="1:25" x14ac:dyDescent="0.25">
      <c r="A390" s="10">
        <f ca="1">IFERROR(RANK(Y390,$Y$5:$Y$1006,0)+COUNTIF(Y$4:$Y389,Y390),"")</f>
        <v>666</v>
      </c>
      <c r="B390">
        <f ca="1">IFERROR(RANK(C390,$C$5:$C$5001, 1) + COUNTIF(C$4:$C389, C390), "")</f>
        <v>666</v>
      </c>
      <c r="C390">
        <f t="shared" ref="C390:C453" ca="1" si="51">IFERROR(SEARCH($C$2,T390,1),"")</f>
        <v>9</v>
      </c>
      <c r="D390" s="1" t="s">
        <v>7131</v>
      </c>
      <c r="E390" t="s">
        <v>2738</v>
      </c>
      <c r="F390" t="s">
        <v>2739</v>
      </c>
      <c r="G390" t="s">
        <v>2740</v>
      </c>
      <c r="H390" t="s">
        <v>1102</v>
      </c>
      <c r="I390" t="s">
        <v>646</v>
      </c>
      <c r="J390">
        <v>99567</v>
      </c>
      <c r="K390" t="s">
        <v>2741</v>
      </c>
      <c r="L390" t="s">
        <v>2742</v>
      </c>
      <c r="M390" t="s">
        <v>2743</v>
      </c>
      <c r="N390" t="s">
        <v>2744</v>
      </c>
      <c r="O390" s="13">
        <v>213300</v>
      </c>
      <c r="P390" s="10">
        <v>386</v>
      </c>
      <c r="Q390" s="10">
        <f t="shared" ref="Q390:Q453" ca="1" si="52">COUNTIF($R$5:$R$1005,"&lt;"&amp;R390)+1</f>
        <v>805</v>
      </c>
      <c r="R390" t="str">
        <f t="shared" ref="R390:R453" ca="1" si="53">INDIRECT($B$2&amp;ROW())</f>
        <v>Randall Pacubas</v>
      </c>
      <c r="T390" t="str">
        <f t="shared" ca="1" si="50"/>
        <v>George Lamoureux</v>
      </c>
      <c r="U390" s="10">
        <f t="shared" ref="U390:U453" ca="1" si="54">IFERROR(VLOOKUP(T390,INDIRECT($B$2&amp;5&amp;":"&amp;ADDRESS(3000, COLUMN($O$3))), COLUMN($O$3)-COLUMN(INDIRECT($B$2&amp;5))+1, FALSE),0)</f>
        <v>82900</v>
      </c>
      <c r="W390" s="10">
        <f t="shared" ref="W390:W453" ca="1" si="55">IFERROR(RANK(U390,$U$5:$U$1006,1)*$W$3,"")</f>
        <v>0</v>
      </c>
      <c r="X390" s="10">
        <f t="shared" ref="X390:X453" ca="1" si="56">IFERROR(RANK(B390,$B$5:$B$1006,0)*$X$3,"")</f>
        <v>13000</v>
      </c>
      <c r="Y390" s="10">
        <f t="shared" ref="Y390:Y453" ca="1" si="57">IFERROR(W390+X390,"")</f>
        <v>13000</v>
      </c>
    </row>
    <row r="391" spans="1:25" x14ac:dyDescent="0.25">
      <c r="A391" s="10">
        <f ca="1">IFERROR(RANK(Y391,$Y$5:$Y$1006,0)+COUNTIF(Y$4:$Y390,Y391),"")</f>
        <v>406</v>
      </c>
      <c r="B391">
        <f ca="1">IFERROR(RANK(C391,$C$5:$C$5001, 1) + COUNTIF(C$4:$C390, C391), "")</f>
        <v>406</v>
      </c>
      <c r="C391">
        <f t="shared" ca="1" si="51"/>
        <v>4</v>
      </c>
      <c r="D391" s="1" t="s">
        <v>7132</v>
      </c>
      <c r="E391" t="s">
        <v>2745</v>
      </c>
      <c r="F391" t="s">
        <v>2746</v>
      </c>
      <c r="G391" t="s">
        <v>2747</v>
      </c>
      <c r="H391" t="s">
        <v>1815</v>
      </c>
      <c r="I391" t="s">
        <v>170</v>
      </c>
      <c r="J391">
        <v>8066</v>
      </c>
      <c r="K391" t="s">
        <v>2748</v>
      </c>
      <c r="L391" t="s">
        <v>2749</v>
      </c>
      <c r="M391" t="s">
        <v>2750</v>
      </c>
      <c r="N391" t="s">
        <v>2751</v>
      </c>
      <c r="O391" s="13">
        <v>302700</v>
      </c>
      <c r="P391" s="10">
        <v>387</v>
      </c>
      <c r="Q391" s="10">
        <f t="shared" ca="1" si="52"/>
        <v>585</v>
      </c>
      <c r="R391" t="str">
        <f t="shared" ca="1" si="53"/>
        <v>Leandro Chowansky</v>
      </c>
      <c r="T391" t="str">
        <f t="shared" ca="1" si="50"/>
        <v>Gerald Tyer</v>
      </c>
      <c r="U391" s="10">
        <f t="shared" ca="1" si="54"/>
        <v>976800</v>
      </c>
      <c r="W391" s="10">
        <f t="shared" ca="1" si="55"/>
        <v>0</v>
      </c>
      <c r="X391" s="10">
        <f t="shared" ca="1" si="56"/>
        <v>39000</v>
      </c>
      <c r="Y391" s="10">
        <f t="shared" ca="1" si="57"/>
        <v>39000</v>
      </c>
    </row>
    <row r="392" spans="1:25" x14ac:dyDescent="0.25">
      <c r="A392" s="10">
        <f ca="1">IFERROR(RANK(Y392,$Y$5:$Y$1006,0)+COUNTIF(Y$4:$Y391,Y392),"")</f>
        <v>407</v>
      </c>
      <c r="B392">
        <f ca="1">IFERROR(RANK(C392,$C$5:$C$5001, 1) + COUNTIF(C$4:$C391, C392), "")</f>
        <v>407</v>
      </c>
      <c r="C392">
        <f t="shared" ca="1" si="51"/>
        <v>4</v>
      </c>
      <c r="D392" s="1" t="s">
        <v>7133</v>
      </c>
      <c r="E392" t="s">
        <v>2752</v>
      </c>
      <c r="F392" t="s">
        <v>2753</v>
      </c>
      <c r="G392" t="s">
        <v>2754</v>
      </c>
      <c r="H392" t="s">
        <v>1089</v>
      </c>
      <c r="I392" t="s">
        <v>769</v>
      </c>
      <c r="J392">
        <v>72114</v>
      </c>
      <c r="K392" t="s">
        <v>2755</v>
      </c>
      <c r="L392" t="s">
        <v>2756</v>
      </c>
      <c r="M392" t="s">
        <v>2757</v>
      </c>
      <c r="N392" t="s">
        <v>2758</v>
      </c>
      <c r="O392" s="13">
        <v>818300</v>
      </c>
      <c r="P392" s="10">
        <v>388</v>
      </c>
      <c r="Q392" s="10">
        <f t="shared" ca="1" si="52"/>
        <v>693</v>
      </c>
      <c r="R392" t="str">
        <f t="shared" ca="1" si="53"/>
        <v>Maya Elridge</v>
      </c>
      <c r="T392" t="str">
        <f t="shared" ca="1" si="50"/>
        <v>Geraldine Asif</v>
      </c>
      <c r="U392" s="10">
        <f t="shared" ca="1" si="54"/>
        <v>518200</v>
      </c>
      <c r="W392" s="10">
        <f t="shared" ca="1" si="55"/>
        <v>0</v>
      </c>
      <c r="X392" s="10">
        <f t="shared" ca="1" si="56"/>
        <v>38900</v>
      </c>
      <c r="Y392" s="10">
        <f t="shared" ca="1" si="57"/>
        <v>38900</v>
      </c>
    </row>
    <row r="393" spans="1:25" x14ac:dyDescent="0.25">
      <c r="A393" s="10">
        <f ca="1">IFERROR(RANK(Y393,$Y$5:$Y$1006,0)+COUNTIF(Y$4:$Y392,Y393),"")</f>
        <v>408</v>
      </c>
      <c r="B393">
        <f ca="1">IFERROR(RANK(C393,$C$5:$C$5001, 1) + COUNTIF(C$4:$C392, C393), "")</f>
        <v>408</v>
      </c>
      <c r="C393">
        <f t="shared" ca="1" si="51"/>
        <v>4</v>
      </c>
      <c r="D393" s="1" t="s">
        <v>7134</v>
      </c>
      <c r="E393" t="s">
        <v>2759</v>
      </c>
      <c r="F393" t="s">
        <v>2760</v>
      </c>
      <c r="G393" t="s">
        <v>2761</v>
      </c>
      <c r="H393" t="s">
        <v>2762</v>
      </c>
      <c r="I393" t="s">
        <v>75</v>
      </c>
      <c r="J393">
        <v>48089</v>
      </c>
      <c r="K393" t="s">
        <v>2763</v>
      </c>
      <c r="L393" t="s">
        <v>2764</v>
      </c>
      <c r="M393" t="s">
        <v>2765</v>
      </c>
      <c r="N393" t="s">
        <v>2766</v>
      </c>
      <c r="O393" s="13">
        <v>304000</v>
      </c>
      <c r="P393" s="10">
        <v>389</v>
      </c>
      <c r="Q393" s="10">
        <f t="shared" ca="1" si="52"/>
        <v>910</v>
      </c>
      <c r="R393" t="str">
        <f t="shared" ca="1" si="53"/>
        <v>Suzanne Golen</v>
      </c>
      <c r="T393" t="str">
        <f t="shared" ca="1" si="50"/>
        <v>Geraldo Mccadden</v>
      </c>
      <c r="U393" s="10">
        <f t="shared" ca="1" si="54"/>
        <v>378100</v>
      </c>
      <c r="W393" s="10">
        <f t="shared" ca="1" si="55"/>
        <v>0</v>
      </c>
      <c r="X393" s="10">
        <f t="shared" ca="1" si="56"/>
        <v>38800</v>
      </c>
      <c r="Y393" s="10">
        <f t="shared" ca="1" si="57"/>
        <v>38800</v>
      </c>
    </row>
    <row r="394" spans="1:25" x14ac:dyDescent="0.25">
      <c r="A394" s="10">
        <f ca="1">IFERROR(RANK(Y394,$Y$5:$Y$1006,0)+COUNTIF(Y$4:$Y393,Y394),"")</f>
        <v>596</v>
      </c>
      <c r="B394">
        <f ca="1">IFERROR(RANK(C394,$C$5:$C$5001, 1) + COUNTIF(C$4:$C393, C394), "")</f>
        <v>596</v>
      </c>
      <c r="C394">
        <f t="shared" ca="1" si="51"/>
        <v>7</v>
      </c>
      <c r="D394" s="1" t="s">
        <v>7135</v>
      </c>
      <c r="E394" t="s">
        <v>2767</v>
      </c>
      <c r="F394" t="s">
        <v>2768</v>
      </c>
      <c r="G394" t="s">
        <v>2769</v>
      </c>
      <c r="H394" t="s">
        <v>1230</v>
      </c>
      <c r="I394" t="s">
        <v>136</v>
      </c>
      <c r="J394">
        <v>80112</v>
      </c>
      <c r="K394" t="s">
        <v>2770</v>
      </c>
      <c r="L394" t="s">
        <v>2771</v>
      </c>
      <c r="M394" t="s">
        <v>2772</v>
      </c>
      <c r="N394" t="s">
        <v>2773</v>
      </c>
      <c r="O394" s="13">
        <v>66300</v>
      </c>
      <c r="P394" s="10">
        <v>390</v>
      </c>
      <c r="Q394" s="10">
        <f t="shared" ca="1" si="52"/>
        <v>777</v>
      </c>
      <c r="R394" t="str">
        <f t="shared" ca="1" si="53"/>
        <v>Patricia Gesselli</v>
      </c>
      <c r="T394" t="str">
        <f t="shared" ca="1" si="50"/>
        <v>Geri Tabora</v>
      </c>
      <c r="U394" s="10">
        <f t="shared" ca="1" si="54"/>
        <v>559500</v>
      </c>
      <c r="W394" s="10">
        <f t="shared" ca="1" si="55"/>
        <v>0</v>
      </c>
      <c r="X394" s="10">
        <f t="shared" ca="1" si="56"/>
        <v>20000</v>
      </c>
      <c r="Y394" s="10">
        <f t="shared" ca="1" si="57"/>
        <v>20000</v>
      </c>
    </row>
    <row r="395" spans="1:25" x14ac:dyDescent="0.25">
      <c r="A395" s="10">
        <f ca="1">IFERROR(RANK(Y395,$Y$5:$Y$1006,0)+COUNTIF(Y$4:$Y394,Y395),"")</f>
        <v>472</v>
      </c>
      <c r="B395">
        <f ca="1">IFERROR(RANK(C395,$C$5:$C$5001, 1) + COUNTIF(C$4:$C394, C395), "")</f>
        <v>472</v>
      </c>
      <c r="C395">
        <f t="shared" ca="1" si="51"/>
        <v>5</v>
      </c>
      <c r="D395" s="1" t="s">
        <v>7136</v>
      </c>
      <c r="E395" t="s">
        <v>2774</v>
      </c>
      <c r="F395" t="s">
        <v>2775</v>
      </c>
      <c r="G395" t="s">
        <v>1822</v>
      </c>
      <c r="H395" t="s">
        <v>1823</v>
      </c>
      <c r="I395" t="s">
        <v>1824</v>
      </c>
      <c r="J395">
        <v>19713</v>
      </c>
      <c r="K395" t="s">
        <v>2776</v>
      </c>
      <c r="L395" t="s">
        <v>2777</v>
      </c>
      <c r="M395" t="s">
        <v>2778</v>
      </c>
      <c r="N395" t="s">
        <v>2779</v>
      </c>
      <c r="O395" s="13">
        <v>902700</v>
      </c>
      <c r="P395" s="10">
        <v>391</v>
      </c>
      <c r="Q395" s="10">
        <f t="shared" ca="1" si="52"/>
        <v>705</v>
      </c>
      <c r="R395" t="str">
        <f t="shared" ca="1" si="53"/>
        <v>Micah Dollen</v>
      </c>
      <c r="T395" t="str">
        <f t="shared" ca="1" si="50"/>
        <v>Germaine Zeme</v>
      </c>
      <c r="U395" s="10">
        <f t="shared" ca="1" si="54"/>
        <v>651300</v>
      </c>
      <c r="W395" s="10">
        <f t="shared" ca="1" si="55"/>
        <v>0</v>
      </c>
      <c r="X395" s="10">
        <f t="shared" ca="1" si="56"/>
        <v>32400</v>
      </c>
      <c r="Y395" s="10">
        <f t="shared" ca="1" si="57"/>
        <v>32400</v>
      </c>
    </row>
    <row r="396" spans="1:25" x14ac:dyDescent="0.25">
      <c r="A396" s="10">
        <f ca="1">IFERROR(RANK(Y396,$Y$5:$Y$1006,0)+COUNTIF(Y$4:$Y395,Y396),"")</f>
        <v>768</v>
      </c>
      <c r="B396">
        <f ca="1">IFERROR(RANK(C396,$C$5:$C$5001, 1) + COUNTIF(C$4:$C395, C396), "")</f>
        <v>768</v>
      </c>
      <c r="C396">
        <f t="shared" ca="1" si="51"/>
        <v>13</v>
      </c>
      <c r="D396" s="1" t="s">
        <v>7137</v>
      </c>
      <c r="E396" t="s">
        <v>2780</v>
      </c>
      <c r="F396" t="s">
        <v>2781</v>
      </c>
      <c r="G396" t="s">
        <v>590</v>
      </c>
      <c r="H396" t="s">
        <v>591</v>
      </c>
      <c r="I396" t="s">
        <v>12</v>
      </c>
      <c r="J396">
        <v>95354</v>
      </c>
      <c r="K396" t="s">
        <v>2782</v>
      </c>
      <c r="L396" t="s">
        <v>2783</v>
      </c>
      <c r="M396" t="s">
        <v>2784</v>
      </c>
      <c r="N396" t="s">
        <v>2785</v>
      </c>
      <c r="O396" s="13">
        <v>145500</v>
      </c>
      <c r="P396" s="10">
        <v>392</v>
      </c>
      <c r="Q396" s="10">
        <f t="shared" ca="1" si="52"/>
        <v>856</v>
      </c>
      <c r="R396" t="str">
        <f t="shared" ca="1" si="53"/>
        <v>Rupert Polnau</v>
      </c>
      <c r="T396" t="str">
        <f t="shared" ca="1" si="50"/>
        <v>Gilbert Dorman</v>
      </c>
      <c r="U396" s="10">
        <f t="shared" ca="1" si="54"/>
        <v>6900</v>
      </c>
      <c r="W396" s="10">
        <f t="shared" ca="1" si="55"/>
        <v>0</v>
      </c>
      <c r="X396" s="10">
        <f t="shared" ca="1" si="56"/>
        <v>2800</v>
      </c>
      <c r="Y396" s="10">
        <f t="shared" ca="1" si="57"/>
        <v>2800</v>
      </c>
    </row>
    <row r="397" spans="1:25" x14ac:dyDescent="0.25">
      <c r="A397" s="10">
        <f ca="1">IFERROR(RANK(Y397,$Y$5:$Y$1006,0)+COUNTIF(Y$4:$Y396,Y397),"")</f>
        <v>730</v>
      </c>
      <c r="B397">
        <f ca="1">IFERROR(RANK(C397,$C$5:$C$5001, 1) + COUNTIF(C$4:$C396, C397), "")</f>
        <v>730</v>
      </c>
      <c r="C397">
        <f t="shared" ca="1" si="51"/>
        <v>11</v>
      </c>
      <c r="D397" s="1" t="s">
        <v>7138</v>
      </c>
      <c r="E397" t="s">
        <v>2786</v>
      </c>
      <c r="F397" t="s">
        <v>2787</v>
      </c>
      <c r="G397" t="s">
        <v>1747</v>
      </c>
      <c r="H397" t="s">
        <v>1747</v>
      </c>
      <c r="I397" t="s">
        <v>229</v>
      </c>
      <c r="J397">
        <v>10021</v>
      </c>
      <c r="K397" t="s">
        <v>2788</v>
      </c>
      <c r="L397" t="s">
        <v>2789</v>
      </c>
      <c r="M397" t="s">
        <v>2790</v>
      </c>
      <c r="N397" t="s">
        <v>2791</v>
      </c>
      <c r="O397" s="13">
        <v>483300</v>
      </c>
      <c r="P397" s="10">
        <v>393</v>
      </c>
      <c r="Q397" s="10">
        <f t="shared" ca="1" si="52"/>
        <v>269</v>
      </c>
      <c r="R397" t="str">
        <f t="shared" ca="1" si="53"/>
        <v>Delmer Tilton</v>
      </c>
      <c r="T397" t="str">
        <f t="shared" ca="1" si="50"/>
        <v>Gilberto Matuszeski</v>
      </c>
      <c r="U397" s="10">
        <f t="shared" ca="1" si="54"/>
        <v>102800</v>
      </c>
      <c r="W397" s="10">
        <f t="shared" ca="1" si="55"/>
        <v>0</v>
      </c>
      <c r="X397" s="10">
        <f t="shared" ca="1" si="56"/>
        <v>6600</v>
      </c>
      <c r="Y397" s="10">
        <f t="shared" ca="1" si="57"/>
        <v>6600</v>
      </c>
    </row>
    <row r="398" spans="1:25" x14ac:dyDescent="0.25">
      <c r="A398" s="10">
        <f ca="1">IFERROR(RANK(Y398,$Y$5:$Y$1006,0)+COUNTIF(Y$4:$Y397,Y398),"")</f>
        <v>473</v>
      </c>
      <c r="B398">
        <f ca="1">IFERROR(RANK(C398,$C$5:$C$5001, 1) + COUNTIF(C$4:$C397, C398), "")</f>
        <v>473</v>
      </c>
      <c r="C398">
        <f t="shared" ca="1" si="51"/>
        <v>5</v>
      </c>
      <c r="D398" s="1" t="s">
        <v>7139</v>
      </c>
      <c r="E398" t="s">
        <v>2792</v>
      </c>
      <c r="F398" t="s">
        <v>2793</v>
      </c>
      <c r="G398" t="s">
        <v>227</v>
      </c>
      <c r="H398" t="s">
        <v>228</v>
      </c>
      <c r="I398" t="s">
        <v>229</v>
      </c>
      <c r="J398">
        <v>11229</v>
      </c>
      <c r="K398" t="s">
        <v>2794</v>
      </c>
      <c r="L398" t="s">
        <v>2795</v>
      </c>
      <c r="M398" t="s">
        <v>2796</v>
      </c>
      <c r="N398" t="s">
        <v>2797</v>
      </c>
      <c r="O398" s="13">
        <v>688600</v>
      </c>
      <c r="P398" s="10">
        <v>394</v>
      </c>
      <c r="Q398" s="10">
        <f t="shared" ca="1" si="52"/>
        <v>580</v>
      </c>
      <c r="R398" t="str">
        <f t="shared" ca="1" si="53"/>
        <v>Lauretta Sechler</v>
      </c>
      <c r="T398" t="str">
        <f t="shared" ca="1" si="50"/>
        <v>Gilda Gorena</v>
      </c>
      <c r="U398" s="10">
        <f t="shared" ca="1" si="54"/>
        <v>573600</v>
      </c>
      <c r="W398" s="10">
        <f t="shared" ca="1" si="55"/>
        <v>0</v>
      </c>
      <c r="X398" s="10">
        <f t="shared" ca="1" si="56"/>
        <v>32300</v>
      </c>
      <c r="Y398" s="10">
        <f t="shared" ca="1" si="57"/>
        <v>32300</v>
      </c>
    </row>
    <row r="399" spans="1:25" x14ac:dyDescent="0.25">
      <c r="A399" s="10">
        <f ca="1">IFERROR(RANK(Y399,$Y$5:$Y$1006,0)+COUNTIF(Y$4:$Y398,Y399),"")</f>
        <v>409</v>
      </c>
      <c r="B399">
        <f ca="1">IFERROR(RANK(C399,$C$5:$C$5001, 1) + COUNTIF(C$4:$C398, C399), "")</f>
        <v>409</v>
      </c>
      <c r="C399">
        <f t="shared" ca="1" si="51"/>
        <v>4</v>
      </c>
      <c r="D399" s="1" t="s">
        <v>7140</v>
      </c>
      <c r="E399" t="s">
        <v>2798</v>
      </c>
      <c r="F399" t="s">
        <v>2799</v>
      </c>
      <c r="G399" t="s">
        <v>2800</v>
      </c>
      <c r="H399" t="s">
        <v>2801</v>
      </c>
      <c r="I399" t="s">
        <v>1239</v>
      </c>
      <c r="J399">
        <v>83402</v>
      </c>
      <c r="K399" t="s">
        <v>2802</v>
      </c>
      <c r="L399" t="s">
        <v>2803</v>
      </c>
      <c r="M399" t="s">
        <v>2804</v>
      </c>
      <c r="N399" t="s">
        <v>2805</v>
      </c>
      <c r="O399" s="13">
        <v>540900</v>
      </c>
      <c r="P399" s="10">
        <v>395</v>
      </c>
      <c r="Q399" s="10">
        <f t="shared" ca="1" si="52"/>
        <v>174</v>
      </c>
      <c r="R399" t="str">
        <f t="shared" ca="1" si="53"/>
        <v>Celeste Eriquez</v>
      </c>
      <c r="T399" t="str">
        <f t="shared" ca="1" si="50"/>
        <v>Gina Pirolli</v>
      </c>
      <c r="U399" s="10">
        <f t="shared" ca="1" si="54"/>
        <v>112800</v>
      </c>
      <c r="W399" s="10">
        <f t="shared" ca="1" si="55"/>
        <v>0</v>
      </c>
      <c r="X399" s="10">
        <f t="shared" ca="1" si="56"/>
        <v>38700</v>
      </c>
      <c r="Y399" s="10">
        <f t="shared" ca="1" si="57"/>
        <v>38700</v>
      </c>
    </row>
    <row r="400" spans="1:25" x14ac:dyDescent="0.25">
      <c r="A400" s="10">
        <f ca="1">IFERROR(RANK(Y400,$Y$5:$Y$1006,0)+COUNTIF(Y$4:$Y399,Y400),"")</f>
        <v>597</v>
      </c>
      <c r="B400">
        <f ca="1">IFERROR(RANK(C400,$C$5:$C$5001, 1) + COUNTIF(C$4:$C399, C400), "")</f>
        <v>597</v>
      </c>
      <c r="C400">
        <f t="shared" ca="1" si="51"/>
        <v>7</v>
      </c>
      <c r="D400" s="1" t="s">
        <v>7141</v>
      </c>
      <c r="E400" t="s">
        <v>2806</v>
      </c>
      <c r="F400" t="s">
        <v>2807</v>
      </c>
      <c r="G400" t="s">
        <v>2808</v>
      </c>
      <c r="H400" t="s">
        <v>2256</v>
      </c>
      <c r="I400" t="s">
        <v>132</v>
      </c>
      <c r="J400">
        <v>46234</v>
      </c>
      <c r="K400" t="s">
        <v>2809</v>
      </c>
      <c r="L400" t="s">
        <v>2810</v>
      </c>
      <c r="M400" t="s">
        <v>2811</v>
      </c>
      <c r="N400" t="s">
        <v>2812</v>
      </c>
      <c r="O400" s="13">
        <v>818300</v>
      </c>
      <c r="P400" s="10">
        <v>396</v>
      </c>
      <c r="Q400" s="10">
        <f t="shared" ca="1" si="52"/>
        <v>436</v>
      </c>
      <c r="R400" t="str">
        <f t="shared" ca="1" si="53"/>
        <v>Houston Caspi</v>
      </c>
      <c r="T400" t="str">
        <f t="shared" ca="1" si="50"/>
        <v>Gino Naragon</v>
      </c>
      <c r="U400" s="10">
        <f t="shared" ca="1" si="54"/>
        <v>97900</v>
      </c>
      <c r="W400" s="10">
        <f t="shared" ca="1" si="55"/>
        <v>0</v>
      </c>
      <c r="X400" s="10">
        <f t="shared" ca="1" si="56"/>
        <v>19900</v>
      </c>
      <c r="Y400" s="10">
        <f t="shared" ca="1" si="57"/>
        <v>19900</v>
      </c>
    </row>
    <row r="401" spans="1:25" x14ac:dyDescent="0.25">
      <c r="A401" s="10">
        <f ca="1">IFERROR(RANK(Y401,$Y$5:$Y$1006,0)+COUNTIF(Y$4:$Y400,Y401),"")</f>
        <v>637</v>
      </c>
      <c r="B401">
        <f ca="1">IFERROR(RANK(C401,$C$5:$C$5001, 1) + COUNTIF(C$4:$C400, C401), "")</f>
        <v>637</v>
      </c>
      <c r="C401">
        <f t="shared" ca="1" si="51"/>
        <v>8</v>
      </c>
      <c r="D401" s="1" t="s">
        <v>7142</v>
      </c>
      <c r="E401" t="s">
        <v>2813</v>
      </c>
      <c r="F401" t="s">
        <v>2814</v>
      </c>
      <c r="G401" t="s">
        <v>2815</v>
      </c>
      <c r="H401" t="s">
        <v>2816</v>
      </c>
      <c r="I401" t="s">
        <v>117</v>
      </c>
      <c r="J401">
        <v>99336</v>
      </c>
      <c r="K401" t="s">
        <v>2817</v>
      </c>
      <c r="L401" t="s">
        <v>2818</v>
      </c>
      <c r="M401" t="s">
        <v>2819</v>
      </c>
      <c r="N401" t="s">
        <v>2820</v>
      </c>
      <c r="O401" s="13">
        <v>312200</v>
      </c>
      <c r="P401" s="10">
        <v>397</v>
      </c>
      <c r="Q401" s="10">
        <f t="shared" ca="1" si="52"/>
        <v>789</v>
      </c>
      <c r="R401" t="str">
        <f t="shared" ca="1" si="53"/>
        <v>Phyllis Jeskie</v>
      </c>
      <c r="T401" t="str">
        <f t="shared" ca="1" si="50"/>
        <v>Gino Yearling</v>
      </c>
      <c r="U401" s="10">
        <f t="shared" ca="1" si="54"/>
        <v>547900</v>
      </c>
      <c r="W401" s="10">
        <f t="shared" ca="1" si="55"/>
        <v>0</v>
      </c>
      <c r="X401" s="10">
        <f t="shared" ca="1" si="56"/>
        <v>15900</v>
      </c>
      <c r="Y401" s="10">
        <f t="shared" ca="1" si="57"/>
        <v>15900</v>
      </c>
    </row>
    <row r="402" spans="1:25" x14ac:dyDescent="0.25">
      <c r="A402" s="10">
        <f ca="1">IFERROR(RANK(Y402,$Y$5:$Y$1006,0)+COUNTIF(Y$4:$Y401,Y402),"")</f>
        <v>474</v>
      </c>
      <c r="B402">
        <f ca="1">IFERROR(RANK(C402,$C$5:$C$5001, 1) + COUNTIF(C$4:$C401, C402), "")</f>
        <v>474</v>
      </c>
      <c r="C402">
        <f t="shared" ca="1" si="51"/>
        <v>5</v>
      </c>
      <c r="D402" s="1" t="s">
        <v>7143</v>
      </c>
      <c r="E402" t="s">
        <v>2821</v>
      </c>
      <c r="F402" t="s">
        <v>2822</v>
      </c>
      <c r="G402" t="s">
        <v>2823</v>
      </c>
      <c r="H402" t="s">
        <v>2824</v>
      </c>
      <c r="I402" t="s">
        <v>1073</v>
      </c>
      <c r="J402">
        <v>37388</v>
      </c>
      <c r="K402" t="s">
        <v>2825</v>
      </c>
      <c r="L402" t="s">
        <v>2826</v>
      </c>
      <c r="M402" t="s">
        <v>2827</v>
      </c>
      <c r="N402" t="s">
        <v>2828</v>
      </c>
      <c r="O402" s="13">
        <v>275900</v>
      </c>
      <c r="P402" s="10">
        <v>398</v>
      </c>
      <c r="Q402" s="10">
        <f t="shared" ca="1" si="52"/>
        <v>531</v>
      </c>
      <c r="R402" t="str">
        <f t="shared" ca="1" si="53"/>
        <v>Katharine Rosete</v>
      </c>
      <c r="T402" t="str">
        <f t="shared" ca="1" si="50"/>
        <v>Giovanni Fenstermaker</v>
      </c>
      <c r="U402" s="10">
        <f t="shared" ca="1" si="54"/>
        <v>177800</v>
      </c>
      <c r="W402" s="10">
        <f t="shared" ca="1" si="55"/>
        <v>0</v>
      </c>
      <c r="X402" s="10">
        <f t="shared" ca="1" si="56"/>
        <v>32200</v>
      </c>
      <c r="Y402" s="10">
        <f t="shared" ca="1" si="57"/>
        <v>32200</v>
      </c>
    </row>
    <row r="403" spans="1:25" x14ac:dyDescent="0.25">
      <c r="A403" s="10">
        <f ca="1">IFERROR(RANK(Y403,$Y$5:$Y$1006,0)+COUNTIF(Y$4:$Y402,Y403),"")</f>
        <v>638</v>
      </c>
      <c r="B403">
        <f ca="1">IFERROR(RANK(C403,$C$5:$C$5001, 1) + COUNTIF(C$4:$C402, C403), "")</f>
        <v>638</v>
      </c>
      <c r="C403">
        <f t="shared" ca="1" si="51"/>
        <v>8</v>
      </c>
      <c r="D403" s="1" t="s">
        <v>7144</v>
      </c>
      <c r="E403" t="s">
        <v>2829</v>
      </c>
      <c r="F403" t="s">
        <v>2830</v>
      </c>
      <c r="G403" t="s">
        <v>2424</v>
      </c>
      <c r="H403" t="s">
        <v>178</v>
      </c>
      <c r="I403" t="s">
        <v>12</v>
      </c>
      <c r="J403">
        <v>91502</v>
      </c>
      <c r="K403" t="s">
        <v>2831</v>
      </c>
      <c r="L403" t="s">
        <v>2832</v>
      </c>
      <c r="M403" t="s">
        <v>2833</v>
      </c>
      <c r="N403" t="s">
        <v>2834</v>
      </c>
      <c r="O403" s="13">
        <v>403100</v>
      </c>
      <c r="P403" s="10">
        <v>399</v>
      </c>
      <c r="Q403" s="10">
        <f t="shared" ca="1" si="52"/>
        <v>314</v>
      </c>
      <c r="R403" t="str">
        <f t="shared" ca="1" si="53"/>
        <v>Ellen Biondi</v>
      </c>
      <c r="T403" t="str">
        <f t="shared" ca="1" si="50"/>
        <v>Glenn Babyak</v>
      </c>
      <c r="U403" s="10">
        <f t="shared" ca="1" si="54"/>
        <v>211300</v>
      </c>
      <c r="W403" s="10">
        <f t="shared" ca="1" si="55"/>
        <v>0</v>
      </c>
      <c r="X403" s="10">
        <f t="shared" ca="1" si="56"/>
        <v>15800</v>
      </c>
      <c r="Y403" s="10">
        <f t="shared" ca="1" si="57"/>
        <v>15800</v>
      </c>
    </row>
    <row r="404" spans="1:25" x14ac:dyDescent="0.25">
      <c r="A404" s="10">
        <f ca="1">IFERROR(RANK(Y404,$Y$5:$Y$1006,0)+COUNTIF(Y$4:$Y403,Y404),"")</f>
        <v>667</v>
      </c>
      <c r="B404">
        <f ca="1">IFERROR(RANK(C404,$C$5:$C$5001, 1) + COUNTIF(C$4:$C403, C404), "")</f>
        <v>667</v>
      </c>
      <c r="C404">
        <f t="shared" ca="1" si="51"/>
        <v>9</v>
      </c>
      <c r="D404" s="1" t="s">
        <v>7145</v>
      </c>
      <c r="E404" t="s">
        <v>2835</v>
      </c>
      <c r="F404" t="s">
        <v>2836</v>
      </c>
      <c r="G404" t="s">
        <v>673</v>
      </c>
      <c r="H404" t="s">
        <v>673</v>
      </c>
      <c r="I404" t="s">
        <v>12</v>
      </c>
      <c r="J404">
        <v>94103</v>
      </c>
      <c r="K404" t="s">
        <v>2837</v>
      </c>
      <c r="L404" t="s">
        <v>2838</v>
      </c>
      <c r="M404" t="s">
        <v>2839</v>
      </c>
      <c r="N404" t="s">
        <v>2840</v>
      </c>
      <c r="O404" s="13">
        <v>746200</v>
      </c>
      <c r="P404" s="10">
        <v>400</v>
      </c>
      <c r="Q404" s="10">
        <f t="shared" ca="1" si="52"/>
        <v>583</v>
      </c>
      <c r="R404" t="str">
        <f t="shared" ca="1" si="53"/>
        <v>Lea Dunton</v>
      </c>
      <c r="T404" t="str">
        <f t="shared" ca="1" si="50"/>
        <v>Glenn Oballe</v>
      </c>
      <c r="U404" s="10">
        <f t="shared" ca="1" si="54"/>
        <v>394900</v>
      </c>
      <c r="W404" s="10">
        <f t="shared" ca="1" si="55"/>
        <v>0</v>
      </c>
      <c r="X404" s="10">
        <f t="shared" ca="1" si="56"/>
        <v>12900</v>
      </c>
      <c r="Y404" s="10">
        <f t="shared" ca="1" si="57"/>
        <v>12900</v>
      </c>
    </row>
    <row r="405" spans="1:25" x14ac:dyDescent="0.25">
      <c r="A405" s="10">
        <f ca="1">IFERROR(RANK(Y405,$Y$5:$Y$1006,0)+COUNTIF(Y$4:$Y404,Y405),"")</f>
        <v>544</v>
      </c>
      <c r="B405">
        <f ca="1">IFERROR(RANK(C405,$C$5:$C$5001, 1) + COUNTIF(C$4:$C404, C405), "")</f>
        <v>544</v>
      </c>
      <c r="C405">
        <f t="shared" ca="1" si="51"/>
        <v>6</v>
      </c>
      <c r="D405" s="1" t="s">
        <v>7146</v>
      </c>
      <c r="E405" t="s">
        <v>2841</v>
      </c>
      <c r="F405" t="s">
        <v>2842</v>
      </c>
      <c r="G405" t="s">
        <v>2843</v>
      </c>
      <c r="H405" t="s">
        <v>300</v>
      </c>
      <c r="I405" t="s">
        <v>170</v>
      </c>
      <c r="J405">
        <v>7834</v>
      </c>
      <c r="K405" t="s">
        <v>2844</v>
      </c>
      <c r="L405" t="s">
        <v>2845</v>
      </c>
      <c r="M405" t="s">
        <v>2846</v>
      </c>
      <c r="N405" t="s">
        <v>2847</v>
      </c>
      <c r="O405" s="13">
        <v>780800</v>
      </c>
      <c r="P405" s="10">
        <v>401</v>
      </c>
      <c r="Q405" s="10">
        <f t="shared" ca="1" si="52"/>
        <v>638</v>
      </c>
      <c r="R405" t="str">
        <f t="shared" ca="1" si="53"/>
        <v>Luisa Decoux</v>
      </c>
      <c r="T405" t="str">
        <f t="shared" ca="1" si="50"/>
        <v>Gloria Hink</v>
      </c>
      <c r="U405" s="10">
        <f t="shared" ca="1" si="54"/>
        <v>960200</v>
      </c>
      <c r="W405" s="10">
        <f t="shared" ca="1" si="55"/>
        <v>0</v>
      </c>
      <c r="X405" s="10">
        <f t="shared" ca="1" si="56"/>
        <v>25200</v>
      </c>
      <c r="Y405" s="10">
        <f t="shared" ca="1" si="57"/>
        <v>25200</v>
      </c>
    </row>
    <row r="406" spans="1:25" x14ac:dyDescent="0.25">
      <c r="A406" s="10">
        <f ca="1">IFERROR(RANK(Y406,$Y$5:$Y$1006,0)+COUNTIF(Y$4:$Y405,Y406),"")</f>
        <v>668</v>
      </c>
      <c r="B406">
        <f ca="1">IFERROR(RANK(C406,$C$5:$C$5001, 1) + COUNTIF(C$4:$C405, C406), "")</f>
        <v>668</v>
      </c>
      <c r="C406">
        <f t="shared" ca="1" si="51"/>
        <v>9</v>
      </c>
      <c r="D406" s="1" t="s">
        <v>7147</v>
      </c>
      <c r="E406" t="s">
        <v>2848</v>
      </c>
      <c r="F406" t="s">
        <v>2849</v>
      </c>
      <c r="G406" t="s">
        <v>2850</v>
      </c>
      <c r="H406" t="s">
        <v>1169</v>
      </c>
      <c r="I406" t="s">
        <v>252</v>
      </c>
      <c r="J406">
        <v>19033</v>
      </c>
      <c r="K406" t="s">
        <v>2851</v>
      </c>
      <c r="L406" t="s">
        <v>2852</v>
      </c>
      <c r="M406" t="s">
        <v>2853</v>
      </c>
      <c r="N406" t="s">
        <v>2854</v>
      </c>
      <c r="O406" s="13">
        <v>27500</v>
      </c>
      <c r="P406" s="10">
        <v>402</v>
      </c>
      <c r="Q406" s="10">
        <f t="shared" ca="1" si="52"/>
        <v>54</v>
      </c>
      <c r="R406" t="str">
        <f t="shared" ca="1" si="53"/>
        <v>Angeline Reifsteck</v>
      </c>
      <c r="T406" t="str">
        <f t="shared" ca="1" si="50"/>
        <v>Goldie Gabrielli</v>
      </c>
      <c r="U406" s="10">
        <f t="shared" ca="1" si="54"/>
        <v>756300</v>
      </c>
      <c r="W406" s="10">
        <f t="shared" ca="1" si="55"/>
        <v>0</v>
      </c>
      <c r="X406" s="10">
        <f t="shared" ca="1" si="56"/>
        <v>12800</v>
      </c>
      <c r="Y406" s="10">
        <f t="shared" ca="1" si="57"/>
        <v>12800</v>
      </c>
    </row>
    <row r="407" spans="1:25" x14ac:dyDescent="0.25">
      <c r="A407" s="10">
        <f ca="1">IFERROR(RANK(Y407,$Y$5:$Y$1006,0)+COUNTIF(Y$4:$Y406,Y407),"")</f>
        <v>669</v>
      </c>
      <c r="B407">
        <f ca="1">IFERROR(RANK(C407,$C$5:$C$5001, 1) + COUNTIF(C$4:$C406, C407), "")</f>
        <v>669</v>
      </c>
      <c r="C407">
        <f t="shared" ca="1" si="51"/>
        <v>9</v>
      </c>
      <c r="D407" s="1" t="s">
        <v>7148</v>
      </c>
      <c r="E407" t="s">
        <v>2855</v>
      </c>
      <c r="F407" t="s">
        <v>2799</v>
      </c>
      <c r="G407" t="s">
        <v>2800</v>
      </c>
      <c r="H407" t="s">
        <v>2801</v>
      </c>
      <c r="I407" t="s">
        <v>1239</v>
      </c>
      <c r="J407">
        <v>83402</v>
      </c>
      <c r="K407" t="s">
        <v>2856</v>
      </c>
      <c r="L407" t="s">
        <v>2857</v>
      </c>
      <c r="M407" t="s">
        <v>2858</v>
      </c>
      <c r="N407" t="s">
        <v>2859</v>
      </c>
      <c r="O407" s="13">
        <v>453000</v>
      </c>
      <c r="P407" s="10">
        <v>403</v>
      </c>
      <c r="Q407" s="10">
        <f t="shared" ca="1" si="52"/>
        <v>737</v>
      </c>
      <c r="R407" t="str">
        <f t="shared" ca="1" si="53"/>
        <v>Nettie Toczek</v>
      </c>
      <c r="T407" t="str">
        <f t="shared" ca="1" si="50"/>
        <v>Gordon Gayheart</v>
      </c>
      <c r="U407" s="10">
        <f t="shared" ca="1" si="54"/>
        <v>113700</v>
      </c>
      <c r="W407" s="10">
        <f t="shared" ca="1" si="55"/>
        <v>0</v>
      </c>
      <c r="X407" s="10">
        <f t="shared" ca="1" si="56"/>
        <v>12700</v>
      </c>
      <c r="Y407" s="10">
        <f t="shared" ca="1" si="57"/>
        <v>12700</v>
      </c>
    </row>
    <row r="408" spans="1:25" x14ac:dyDescent="0.25">
      <c r="A408" s="10">
        <f ca="1">IFERROR(RANK(Y408,$Y$5:$Y$1006,0)+COUNTIF(Y$4:$Y407,Y408),"")</f>
        <v>365</v>
      </c>
      <c r="B408">
        <f ca="1">IFERROR(RANK(C408,$C$5:$C$5001, 1) + COUNTIF(C$4:$C407, C408), "")</f>
        <v>365</v>
      </c>
      <c r="C408">
        <f t="shared" ca="1" si="51"/>
        <v>3</v>
      </c>
      <c r="D408" s="1" t="s">
        <v>7149</v>
      </c>
      <c r="E408" t="s">
        <v>2860</v>
      </c>
      <c r="F408" t="s">
        <v>2861</v>
      </c>
      <c r="G408" t="s">
        <v>2862</v>
      </c>
      <c r="H408" t="s">
        <v>1693</v>
      </c>
      <c r="I408" t="s">
        <v>458</v>
      </c>
      <c r="J408">
        <v>60521</v>
      </c>
      <c r="K408" t="s">
        <v>2863</v>
      </c>
      <c r="L408" t="s">
        <v>2864</v>
      </c>
      <c r="M408" t="s">
        <v>2865</v>
      </c>
      <c r="N408" t="s">
        <v>2866</v>
      </c>
      <c r="O408" s="13">
        <v>217700</v>
      </c>
      <c r="P408" s="10">
        <v>404</v>
      </c>
      <c r="Q408" s="10">
        <f t="shared" ca="1" si="52"/>
        <v>509</v>
      </c>
      <c r="R408" t="str">
        <f t="shared" ca="1" si="53"/>
        <v>Jon Shahin</v>
      </c>
      <c r="T408" t="str">
        <f t="shared" ca="1" si="50"/>
        <v>Grace Kile</v>
      </c>
      <c r="U408" s="10">
        <f t="shared" ca="1" si="54"/>
        <v>981500</v>
      </c>
      <c r="W408" s="10">
        <f t="shared" ca="1" si="55"/>
        <v>0</v>
      </c>
      <c r="X408" s="10">
        <f t="shared" ca="1" si="56"/>
        <v>43100</v>
      </c>
      <c r="Y408" s="10">
        <f t="shared" ca="1" si="57"/>
        <v>43100</v>
      </c>
    </row>
    <row r="409" spans="1:25" x14ac:dyDescent="0.25">
      <c r="A409" s="10">
        <f ca="1">IFERROR(RANK(Y409,$Y$5:$Y$1006,0)+COUNTIF(Y$4:$Y408,Y409),"")</f>
        <v>366</v>
      </c>
      <c r="B409">
        <f ca="1">IFERROR(RANK(C409,$C$5:$C$5001, 1) + COUNTIF(C$4:$C408, C409), "")</f>
        <v>366</v>
      </c>
      <c r="C409">
        <f t="shared" ca="1" si="51"/>
        <v>3</v>
      </c>
      <c r="D409" s="1" t="s">
        <v>7150</v>
      </c>
      <c r="E409" t="s">
        <v>2867</v>
      </c>
      <c r="F409" t="s">
        <v>2868</v>
      </c>
      <c r="G409" t="s">
        <v>2869</v>
      </c>
      <c r="H409" t="s">
        <v>1223</v>
      </c>
      <c r="I409" t="s">
        <v>90</v>
      </c>
      <c r="J409">
        <v>78539</v>
      </c>
      <c r="K409" t="s">
        <v>2870</v>
      </c>
      <c r="L409" t="s">
        <v>2871</v>
      </c>
      <c r="M409" t="s">
        <v>2872</v>
      </c>
      <c r="N409" t="s">
        <v>2873</v>
      </c>
      <c r="O409" s="13">
        <v>120900</v>
      </c>
      <c r="P409" s="10">
        <v>405</v>
      </c>
      <c r="Q409" s="10">
        <f t="shared" ca="1" si="52"/>
        <v>870</v>
      </c>
      <c r="R409" t="str">
        <f t="shared" ca="1" si="53"/>
        <v>Scott Hubbell</v>
      </c>
      <c r="T409" t="str">
        <f t="shared" ref="T409:T472" ca="1" si="58">VLOOKUP(P409,$Q:$R,2,FALSE)</f>
        <v>Gracie Riskalla</v>
      </c>
      <c r="U409" s="10">
        <f t="shared" ca="1" si="54"/>
        <v>7700</v>
      </c>
      <c r="W409" s="10">
        <f t="shared" ca="1" si="55"/>
        <v>0</v>
      </c>
      <c r="X409" s="10">
        <f t="shared" ca="1" si="56"/>
        <v>43000</v>
      </c>
      <c r="Y409" s="10">
        <f t="shared" ca="1" si="57"/>
        <v>43000</v>
      </c>
    </row>
    <row r="410" spans="1:25" x14ac:dyDescent="0.25">
      <c r="A410" s="10">
        <f ca="1">IFERROR(RANK(Y410,$Y$5:$Y$1006,0)+COUNTIF(Y$4:$Y409,Y410),"")</f>
        <v>639</v>
      </c>
      <c r="B410">
        <f ca="1">IFERROR(RANK(C410,$C$5:$C$5001, 1) + COUNTIF(C$4:$C409, C410), "")</f>
        <v>639</v>
      </c>
      <c r="C410">
        <f t="shared" ca="1" si="51"/>
        <v>8</v>
      </c>
      <c r="D410" s="1" t="s">
        <v>7151</v>
      </c>
      <c r="E410" t="s">
        <v>2874</v>
      </c>
      <c r="F410" t="s">
        <v>2875</v>
      </c>
      <c r="G410" t="s">
        <v>2876</v>
      </c>
      <c r="H410" t="s">
        <v>212</v>
      </c>
      <c r="I410" t="s">
        <v>229</v>
      </c>
      <c r="J410">
        <v>10924</v>
      </c>
      <c r="K410" t="s">
        <v>2877</v>
      </c>
      <c r="L410" t="s">
        <v>2878</v>
      </c>
      <c r="M410" t="s">
        <v>2879</v>
      </c>
      <c r="N410" t="s">
        <v>2880</v>
      </c>
      <c r="O410" s="13">
        <v>850800</v>
      </c>
      <c r="P410" s="10">
        <v>406</v>
      </c>
      <c r="Q410" s="10">
        <f t="shared" ca="1" si="52"/>
        <v>232</v>
      </c>
      <c r="R410" t="str">
        <f t="shared" ca="1" si="53"/>
        <v>Cruz Boeckx</v>
      </c>
      <c r="T410" t="str">
        <f t="shared" ca="1" si="58"/>
        <v>Gregg Barz</v>
      </c>
      <c r="U410" s="10">
        <f t="shared" ca="1" si="54"/>
        <v>618200</v>
      </c>
      <c r="W410" s="10">
        <f t="shared" ca="1" si="55"/>
        <v>0</v>
      </c>
      <c r="X410" s="10">
        <f t="shared" ca="1" si="56"/>
        <v>15700</v>
      </c>
      <c r="Y410" s="10">
        <f t="shared" ca="1" si="57"/>
        <v>15700</v>
      </c>
    </row>
    <row r="411" spans="1:25" x14ac:dyDescent="0.25">
      <c r="A411" s="10" t="str">
        <f ca="1">IFERROR(RANK(Y411,$Y$5:$Y$1006,0)+COUNTIF(Y$4:$Y410,Y411),"")</f>
        <v/>
      </c>
      <c r="B411" t="str">
        <f ca="1">IFERROR(RANK(C411,$C$5:$C$5001, 1) + COUNTIF(C$4:$C410, C411), "")</f>
        <v/>
      </c>
      <c r="C411" t="str">
        <f t="shared" ca="1" si="51"/>
        <v/>
      </c>
      <c r="D411" s="1" t="s">
        <v>7152</v>
      </c>
      <c r="E411" t="s">
        <v>2881</v>
      </c>
      <c r="F411" t="s">
        <v>2882</v>
      </c>
      <c r="G411" t="s">
        <v>2883</v>
      </c>
      <c r="H411" t="s">
        <v>2126</v>
      </c>
      <c r="I411" t="s">
        <v>75</v>
      </c>
      <c r="J411">
        <v>48462</v>
      </c>
      <c r="K411" t="s">
        <v>2884</v>
      </c>
      <c r="L411" t="s">
        <v>2885</v>
      </c>
      <c r="M411" t="s">
        <v>2886</v>
      </c>
      <c r="N411" t="s">
        <v>2887</v>
      </c>
      <c r="O411" s="13">
        <v>462700</v>
      </c>
      <c r="P411" s="10">
        <v>407</v>
      </c>
      <c r="Q411" s="10">
        <f t="shared" ca="1" si="52"/>
        <v>197</v>
      </c>
      <c r="R411" t="str">
        <f t="shared" ca="1" si="53"/>
        <v>Christa Carwile</v>
      </c>
      <c r="T411" t="str">
        <f t="shared" ca="1" si="58"/>
        <v>Gregorio Rheingold</v>
      </c>
      <c r="U411" s="10">
        <f t="shared" ca="1" si="54"/>
        <v>300600</v>
      </c>
      <c r="W411" s="10">
        <f t="shared" ca="1" si="55"/>
        <v>0</v>
      </c>
      <c r="X411" s="10" t="str">
        <f t="shared" ca="1" si="56"/>
        <v/>
      </c>
      <c r="Y411" s="10" t="str">
        <f t="shared" ca="1" si="57"/>
        <v/>
      </c>
    </row>
    <row r="412" spans="1:25" x14ac:dyDescent="0.25">
      <c r="A412" s="10">
        <f ca="1">IFERROR(RANK(Y412,$Y$5:$Y$1006,0)+COUNTIF(Y$4:$Y411,Y412),"")</f>
        <v>731</v>
      </c>
      <c r="B412">
        <f ca="1">IFERROR(RANK(C412,$C$5:$C$5001, 1) + COUNTIF(C$4:$C411, C412), "")</f>
        <v>731</v>
      </c>
      <c r="C412">
        <f t="shared" ca="1" si="51"/>
        <v>11</v>
      </c>
      <c r="D412" s="1" t="s">
        <v>7153</v>
      </c>
      <c r="E412" t="s">
        <v>2888</v>
      </c>
      <c r="F412" t="s">
        <v>2889</v>
      </c>
      <c r="G412" t="s">
        <v>34</v>
      </c>
      <c r="H412" t="s">
        <v>34</v>
      </c>
      <c r="I412" t="s">
        <v>12</v>
      </c>
      <c r="J412">
        <v>95825</v>
      </c>
      <c r="K412" t="s">
        <v>2890</v>
      </c>
      <c r="L412" t="s">
        <v>2891</v>
      </c>
      <c r="M412" t="s">
        <v>2892</v>
      </c>
      <c r="N412" t="s">
        <v>2893</v>
      </c>
      <c r="O412" s="13">
        <v>273100</v>
      </c>
      <c r="P412" s="10">
        <v>408</v>
      </c>
      <c r="Q412" s="10">
        <f t="shared" ca="1" si="52"/>
        <v>786</v>
      </c>
      <c r="R412" t="str">
        <f t="shared" ca="1" si="53"/>
        <v>Penelope Graw</v>
      </c>
      <c r="T412" t="str">
        <f t="shared" ca="1" si="58"/>
        <v>Guillermina Westenbarger</v>
      </c>
      <c r="U412" s="10">
        <f t="shared" ca="1" si="54"/>
        <v>573400</v>
      </c>
      <c r="W412" s="10">
        <f t="shared" ca="1" si="55"/>
        <v>0</v>
      </c>
      <c r="X412" s="10">
        <f t="shared" ca="1" si="56"/>
        <v>6500</v>
      </c>
      <c r="Y412" s="10">
        <f t="shared" ca="1" si="57"/>
        <v>6500</v>
      </c>
    </row>
    <row r="413" spans="1:25" x14ac:dyDescent="0.25">
      <c r="A413" s="10">
        <f ca="1">IFERROR(RANK(Y413,$Y$5:$Y$1006,0)+COUNTIF(Y$4:$Y412,Y413),"")</f>
        <v>769</v>
      </c>
      <c r="B413">
        <f ca="1">IFERROR(RANK(C413,$C$5:$C$5001, 1) + COUNTIF(C$4:$C412, C413), "")</f>
        <v>769</v>
      </c>
      <c r="C413">
        <f t="shared" ca="1" si="51"/>
        <v>13</v>
      </c>
      <c r="D413" s="1" t="s">
        <v>7154</v>
      </c>
      <c r="E413" t="s">
        <v>2894</v>
      </c>
      <c r="F413" t="s">
        <v>2895</v>
      </c>
      <c r="G413" t="s">
        <v>2178</v>
      </c>
      <c r="H413" t="s">
        <v>1421</v>
      </c>
      <c r="I413" t="s">
        <v>75</v>
      </c>
      <c r="J413">
        <v>48150</v>
      </c>
      <c r="K413" t="s">
        <v>2896</v>
      </c>
      <c r="L413" t="s">
        <v>2897</v>
      </c>
      <c r="M413" t="s">
        <v>2898</v>
      </c>
      <c r="N413" t="s">
        <v>2899</v>
      </c>
      <c r="O413" s="13">
        <v>224300</v>
      </c>
      <c r="P413" s="10">
        <v>409</v>
      </c>
      <c r="Q413" s="10">
        <f t="shared" ca="1" si="52"/>
        <v>339</v>
      </c>
      <c r="R413" t="str">
        <f t="shared" ca="1" si="53"/>
        <v>Ethan Levay</v>
      </c>
      <c r="T413" t="str">
        <f t="shared" ca="1" si="58"/>
        <v>Guillermo Bramhall</v>
      </c>
      <c r="U413" s="10">
        <f t="shared" ca="1" si="54"/>
        <v>420900</v>
      </c>
      <c r="W413" s="10">
        <f t="shared" ca="1" si="55"/>
        <v>0</v>
      </c>
      <c r="X413" s="10">
        <f t="shared" ca="1" si="56"/>
        <v>2700</v>
      </c>
      <c r="Y413" s="10">
        <f t="shared" ca="1" si="57"/>
        <v>2700</v>
      </c>
    </row>
    <row r="414" spans="1:25" x14ac:dyDescent="0.25">
      <c r="A414" s="10">
        <f ca="1">IFERROR(RANK(Y414,$Y$5:$Y$1006,0)+COUNTIF(Y$4:$Y413,Y414),"")</f>
        <v>598</v>
      </c>
      <c r="B414">
        <f ca="1">IFERROR(RANK(C414,$C$5:$C$5001, 1) + COUNTIF(C$4:$C413, C414), "")</f>
        <v>598</v>
      </c>
      <c r="C414">
        <f t="shared" ca="1" si="51"/>
        <v>7</v>
      </c>
      <c r="D414" s="1" t="s">
        <v>7155</v>
      </c>
      <c r="E414" t="s">
        <v>2900</v>
      </c>
      <c r="F414" t="s">
        <v>2901</v>
      </c>
      <c r="G414" t="s">
        <v>2902</v>
      </c>
      <c r="H414" t="s">
        <v>2903</v>
      </c>
      <c r="I414" t="s">
        <v>90</v>
      </c>
      <c r="J414">
        <v>77471</v>
      </c>
      <c r="K414" t="s">
        <v>2904</v>
      </c>
      <c r="L414" t="s">
        <v>2905</v>
      </c>
      <c r="M414" t="s">
        <v>2906</v>
      </c>
      <c r="N414" t="s">
        <v>2907</v>
      </c>
      <c r="O414" s="13">
        <v>921700</v>
      </c>
      <c r="P414" s="10">
        <v>410</v>
      </c>
      <c r="Q414" s="10">
        <f t="shared" ca="1" si="52"/>
        <v>955</v>
      </c>
      <c r="R414" t="str">
        <f t="shared" ca="1" si="53"/>
        <v>Valentin Hakel</v>
      </c>
      <c r="T414" t="str">
        <f t="shared" ca="1" si="58"/>
        <v>Gus Prather</v>
      </c>
      <c r="U414" s="10">
        <f t="shared" ca="1" si="54"/>
        <v>528500</v>
      </c>
      <c r="W414" s="10">
        <f t="shared" ca="1" si="55"/>
        <v>0</v>
      </c>
      <c r="X414" s="10">
        <f t="shared" ca="1" si="56"/>
        <v>19800</v>
      </c>
      <c r="Y414" s="10">
        <f t="shared" ca="1" si="57"/>
        <v>19800</v>
      </c>
    </row>
    <row r="415" spans="1:25" x14ac:dyDescent="0.25">
      <c r="A415" s="10" t="str">
        <f ca="1">IFERROR(RANK(Y415,$Y$5:$Y$1006,0)+COUNTIF(Y$4:$Y414,Y415),"")</f>
        <v/>
      </c>
      <c r="B415" t="str">
        <f ca="1">IFERROR(RANK(C415,$C$5:$C$5001, 1) + COUNTIF(C$4:$C414, C415), "")</f>
        <v/>
      </c>
      <c r="C415" t="str">
        <f t="shared" ca="1" si="51"/>
        <v/>
      </c>
      <c r="D415" s="1" t="s">
        <v>7156</v>
      </c>
      <c r="E415" t="s">
        <v>2908</v>
      </c>
      <c r="F415" t="s">
        <v>2909</v>
      </c>
      <c r="G415" t="s">
        <v>11</v>
      </c>
      <c r="H415" t="s">
        <v>11</v>
      </c>
      <c r="I415" t="s">
        <v>12</v>
      </c>
      <c r="J415">
        <v>92111</v>
      </c>
      <c r="K415" t="s">
        <v>2910</v>
      </c>
      <c r="L415" t="s">
        <v>2911</v>
      </c>
      <c r="M415" t="s">
        <v>2912</v>
      </c>
      <c r="N415" t="s">
        <v>2913</v>
      </c>
      <c r="O415" s="13">
        <v>728700</v>
      </c>
      <c r="P415" s="10">
        <v>411</v>
      </c>
      <c r="Q415" s="10">
        <f t="shared" ca="1" si="52"/>
        <v>895</v>
      </c>
      <c r="R415" t="str">
        <f t="shared" ca="1" si="53"/>
        <v>Solomon Hollenberg</v>
      </c>
      <c r="T415" t="str">
        <f t="shared" ca="1" si="58"/>
        <v>Gussie Bodle</v>
      </c>
      <c r="U415" s="10">
        <f t="shared" ca="1" si="54"/>
        <v>625800</v>
      </c>
      <c r="W415" s="10">
        <f t="shared" ca="1" si="55"/>
        <v>0</v>
      </c>
      <c r="X415" s="10" t="str">
        <f t="shared" ca="1" si="56"/>
        <v/>
      </c>
      <c r="Y415" s="10" t="str">
        <f t="shared" ca="1" si="57"/>
        <v/>
      </c>
    </row>
    <row r="416" spans="1:25" x14ac:dyDescent="0.25">
      <c r="A416" s="10">
        <f ca="1">IFERROR(RANK(Y416,$Y$5:$Y$1006,0)+COUNTIF(Y$4:$Y415,Y416),"")</f>
        <v>153</v>
      </c>
      <c r="B416">
        <f ca="1">IFERROR(RANK(C416,$C$5:$C$5001, 1) + COUNTIF(C$4:$C415, C416), "")</f>
        <v>153</v>
      </c>
      <c r="C416">
        <f t="shared" ca="1" si="51"/>
        <v>2</v>
      </c>
      <c r="D416" s="1" t="s">
        <v>7157</v>
      </c>
      <c r="E416" t="s">
        <v>2914</v>
      </c>
      <c r="F416" t="s">
        <v>2915</v>
      </c>
      <c r="G416" t="s">
        <v>2916</v>
      </c>
      <c r="H416" t="s">
        <v>1472</v>
      </c>
      <c r="I416" t="s">
        <v>12</v>
      </c>
      <c r="J416">
        <v>92270</v>
      </c>
      <c r="K416" t="s">
        <v>2917</v>
      </c>
      <c r="L416" t="s">
        <v>2918</v>
      </c>
      <c r="M416" t="s">
        <v>2919</v>
      </c>
      <c r="N416" t="s">
        <v>2920</v>
      </c>
      <c r="O416" s="13">
        <v>680300</v>
      </c>
      <c r="P416" s="10">
        <v>412</v>
      </c>
      <c r="Q416" s="10">
        <f t="shared" ca="1" si="52"/>
        <v>707</v>
      </c>
      <c r="R416" t="str">
        <f t="shared" ca="1" si="53"/>
        <v>Michel Bodenhagen</v>
      </c>
      <c r="T416" t="str">
        <f t="shared" ca="1" si="58"/>
        <v>Haley Lorge</v>
      </c>
      <c r="U416" s="10">
        <f t="shared" ca="1" si="54"/>
        <v>816200</v>
      </c>
      <c r="W416" s="10">
        <f t="shared" ca="1" si="55"/>
        <v>0</v>
      </c>
      <c r="X416" s="10">
        <f t="shared" ca="1" si="56"/>
        <v>64300</v>
      </c>
      <c r="Y416" s="10">
        <f t="shared" ca="1" si="57"/>
        <v>64300</v>
      </c>
    </row>
    <row r="417" spans="1:25" x14ac:dyDescent="0.25">
      <c r="A417" s="10">
        <f ca="1">IFERROR(RANK(Y417,$Y$5:$Y$1006,0)+COUNTIF(Y$4:$Y416,Y417),"")</f>
        <v>154</v>
      </c>
      <c r="B417">
        <f ca="1">IFERROR(RANK(C417,$C$5:$C$5001, 1) + COUNTIF(C$4:$C416, C417), "")</f>
        <v>154</v>
      </c>
      <c r="C417">
        <f t="shared" ca="1" si="51"/>
        <v>2</v>
      </c>
      <c r="D417" s="1" t="s">
        <v>7158</v>
      </c>
      <c r="E417" t="s">
        <v>2921</v>
      </c>
      <c r="F417" t="s">
        <v>2922</v>
      </c>
      <c r="G417" t="s">
        <v>2923</v>
      </c>
      <c r="H417" t="s">
        <v>536</v>
      </c>
      <c r="I417" t="s">
        <v>458</v>
      </c>
      <c r="J417">
        <v>60406</v>
      </c>
      <c r="K417" t="s">
        <v>2924</v>
      </c>
      <c r="L417" t="s">
        <v>2925</v>
      </c>
      <c r="M417" t="s">
        <v>2926</v>
      </c>
      <c r="N417" t="s">
        <v>2927</v>
      </c>
      <c r="O417" s="13">
        <v>673100</v>
      </c>
      <c r="P417" s="10">
        <v>413</v>
      </c>
      <c r="Q417" s="10">
        <f t="shared" ca="1" si="52"/>
        <v>663</v>
      </c>
      <c r="R417" t="str">
        <f t="shared" ca="1" si="53"/>
        <v>Margot Leone</v>
      </c>
      <c r="T417" t="str">
        <f t="shared" ca="1" si="58"/>
        <v>Hans Schlote</v>
      </c>
      <c r="U417" s="10">
        <f t="shared" ca="1" si="54"/>
        <v>298900</v>
      </c>
      <c r="W417" s="10">
        <f t="shared" ca="1" si="55"/>
        <v>0</v>
      </c>
      <c r="X417" s="10">
        <f t="shared" ca="1" si="56"/>
        <v>64200</v>
      </c>
      <c r="Y417" s="10">
        <f t="shared" ca="1" si="57"/>
        <v>64200</v>
      </c>
    </row>
    <row r="418" spans="1:25" x14ac:dyDescent="0.25">
      <c r="A418" s="10">
        <f ca="1">IFERROR(RANK(Y418,$Y$5:$Y$1006,0)+COUNTIF(Y$4:$Y417,Y418),"")</f>
        <v>155</v>
      </c>
      <c r="B418">
        <f ca="1">IFERROR(RANK(C418,$C$5:$C$5001, 1) + COUNTIF(C$4:$C417, C418), "")</f>
        <v>155</v>
      </c>
      <c r="C418">
        <f t="shared" ca="1" si="51"/>
        <v>2</v>
      </c>
      <c r="D418" s="1" t="s">
        <v>7159</v>
      </c>
      <c r="E418" t="s">
        <v>2928</v>
      </c>
      <c r="F418" t="s">
        <v>2929</v>
      </c>
      <c r="G418" t="s">
        <v>2930</v>
      </c>
      <c r="H418" t="s">
        <v>2415</v>
      </c>
      <c r="I418" t="s">
        <v>1073</v>
      </c>
      <c r="J418">
        <v>38104</v>
      </c>
      <c r="K418" t="s">
        <v>2931</v>
      </c>
      <c r="L418" t="s">
        <v>2932</v>
      </c>
      <c r="M418" t="s">
        <v>2933</v>
      </c>
      <c r="N418" t="s">
        <v>2934</v>
      </c>
      <c r="O418" s="13">
        <v>919500</v>
      </c>
      <c r="P418" s="10">
        <v>414</v>
      </c>
      <c r="Q418" s="10">
        <f t="shared" ca="1" si="52"/>
        <v>103</v>
      </c>
      <c r="R418" t="str">
        <f t="shared" ca="1" si="53"/>
        <v>Benita Epler</v>
      </c>
      <c r="T418" t="str">
        <f t="shared" ca="1" si="58"/>
        <v>Harley Alme</v>
      </c>
      <c r="U418" s="10">
        <f t="shared" ca="1" si="54"/>
        <v>221600</v>
      </c>
      <c r="W418" s="10">
        <f t="shared" ca="1" si="55"/>
        <v>0</v>
      </c>
      <c r="X418" s="10">
        <f t="shared" ca="1" si="56"/>
        <v>64100</v>
      </c>
      <c r="Y418" s="10">
        <f t="shared" ca="1" si="57"/>
        <v>64100</v>
      </c>
    </row>
    <row r="419" spans="1:25" x14ac:dyDescent="0.25">
      <c r="A419" s="10">
        <f ca="1">IFERROR(RANK(Y419,$Y$5:$Y$1006,0)+COUNTIF(Y$4:$Y418,Y419),"")</f>
        <v>156</v>
      </c>
      <c r="B419">
        <f ca="1">IFERROR(RANK(C419,$C$5:$C$5001, 1) + COUNTIF(C$4:$C418, C419), "")</f>
        <v>156</v>
      </c>
      <c r="C419">
        <f t="shared" ca="1" si="51"/>
        <v>2</v>
      </c>
      <c r="D419" s="1" t="s">
        <v>7160</v>
      </c>
      <c r="E419" t="s">
        <v>2936</v>
      </c>
      <c r="F419" t="s">
        <v>2937</v>
      </c>
      <c r="G419" t="s">
        <v>2938</v>
      </c>
      <c r="H419" t="s">
        <v>2059</v>
      </c>
      <c r="I419" t="s">
        <v>75</v>
      </c>
      <c r="J419">
        <v>48198</v>
      </c>
      <c r="K419" t="s">
        <v>2939</v>
      </c>
      <c r="L419" t="s">
        <v>2940</v>
      </c>
      <c r="M419" t="s">
        <v>2941</v>
      </c>
      <c r="N419" t="s">
        <v>2942</v>
      </c>
      <c r="O419" s="13">
        <v>455000</v>
      </c>
      <c r="P419" s="10">
        <v>415</v>
      </c>
      <c r="Q419" s="10">
        <f t="shared" ca="1" si="52"/>
        <v>371</v>
      </c>
      <c r="R419" t="str">
        <f t="shared" ca="1" si="53"/>
        <v>Franklin Schuman</v>
      </c>
      <c r="T419" t="str">
        <f t="shared" ca="1" si="58"/>
        <v>Harrison Bunk</v>
      </c>
      <c r="U419" s="10">
        <f t="shared" ca="1" si="54"/>
        <v>235100</v>
      </c>
      <c r="W419" s="10">
        <f t="shared" ca="1" si="55"/>
        <v>0</v>
      </c>
      <c r="X419" s="10">
        <f t="shared" ca="1" si="56"/>
        <v>64000</v>
      </c>
      <c r="Y419" s="10">
        <f t="shared" ca="1" si="57"/>
        <v>64000</v>
      </c>
    </row>
    <row r="420" spans="1:25" x14ac:dyDescent="0.25">
      <c r="A420" s="10">
        <f ca="1">IFERROR(RANK(Y420,$Y$5:$Y$1006,0)+COUNTIF(Y$4:$Y419,Y420),"")</f>
        <v>157</v>
      </c>
      <c r="B420">
        <f ca="1">IFERROR(RANK(C420,$C$5:$C$5001, 1) + COUNTIF(C$4:$C419, C420), "")</f>
        <v>157</v>
      </c>
      <c r="C420">
        <f t="shared" ca="1" si="51"/>
        <v>2</v>
      </c>
      <c r="D420" s="1" t="s">
        <v>7161</v>
      </c>
      <c r="E420" t="s">
        <v>2943</v>
      </c>
      <c r="F420" t="s">
        <v>2944</v>
      </c>
      <c r="G420" t="s">
        <v>2945</v>
      </c>
      <c r="H420" t="s">
        <v>2946</v>
      </c>
      <c r="I420" t="s">
        <v>20</v>
      </c>
      <c r="J420">
        <v>32962</v>
      </c>
      <c r="K420" t="s">
        <v>2947</v>
      </c>
      <c r="L420" t="s">
        <v>2948</v>
      </c>
      <c r="M420" t="s">
        <v>2949</v>
      </c>
      <c r="N420" t="s">
        <v>2950</v>
      </c>
      <c r="O420" s="13">
        <v>527200</v>
      </c>
      <c r="P420" s="10">
        <v>416</v>
      </c>
      <c r="Q420" s="10">
        <f t="shared" ca="1" si="52"/>
        <v>340</v>
      </c>
      <c r="R420" t="str">
        <f t="shared" ca="1" si="53"/>
        <v>Ethel Mccaskell</v>
      </c>
      <c r="T420" t="str">
        <f t="shared" ca="1" si="58"/>
        <v>Harrison Rhyme</v>
      </c>
      <c r="U420" s="10">
        <f t="shared" ca="1" si="54"/>
        <v>896800</v>
      </c>
      <c r="W420" s="10">
        <f t="shared" ca="1" si="55"/>
        <v>0</v>
      </c>
      <c r="X420" s="10">
        <f t="shared" ca="1" si="56"/>
        <v>63900</v>
      </c>
      <c r="Y420" s="10">
        <f t="shared" ca="1" si="57"/>
        <v>63900</v>
      </c>
    </row>
    <row r="421" spans="1:25" x14ac:dyDescent="0.25">
      <c r="A421" s="10">
        <f ca="1">IFERROR(RANK(Y421,$Y$5:$Y$1006,0)+COUNTIF(Y$4:$Y420,Y421),"")</f>
        <v>158</v>
      </c>
      <c r="B421">
        <f ca="1">IFERROR(RANK(C421,$C$5:$C$5001, 1) + COUNTIF(C$4:$C420, C421), "")</f>
        <v>158</v>
      </c>
      <c r="C421">
        <f t="shared" ca="1" si="51"/>
        <v>2</v>
      </c>
      <c r="D421" s="1" t="s">
        <v>7162</v>
      </c>
      <c r="E421" t="s">
        <v>2951</v>
      </c>
      <c r="F421" t="s">
        <v>2952</v>
      </c>
      <c r="G421" t="s">
        <v>825</v>
      </c>
      <c r="H421" t="s">
        <v>826</v>
      </c>
      <c r="I421" t="s">
        <v>827</v>
      </c>
      <c r="J421">
        <v>64127</v>
      </c>
      <c r="K421" t="s">
        <v>2953</v>
      </c>
      <c r="L421" t="s">
        <v>2954</v>
      </c>
      <c r="M421" t="s">
        <v>2955</v>
      </c>
      <c r="N421" t="s">
        <v>2956</v>
      </c>
      <c r="O421" s="13">
        <v>908600</v>
      </c>
      <c r="P421" s="10">
        <v>417</v>
      </c>
      <c r="Q421" s="10">
        <f t="shared" ca="1" si="52"/>
        <v>639</v>
      </c>
      <c r="R421" t="str">
        <f t="shared" ca="1" si="53"/>
        <v>Luisa Radloff</v>
      </c>
      <c r="T421" t="str">
        <f t="shared" ca="1" si="58"/>
        <v>Harry Catello</v>
      </c>
      <c r="U421" s="10">
        <f t="shared" ca="1" si="54"/>
        <v>768800</v>
      </c>
      <c r="W421" s="10">
        <f t="shared" ca="1" si="55"/>
        <v>0</v>
      </c>
      <c r="X421" s="10">
        <f t="shared" ca="1" si="56"/>
        <v>63800</v>
      </c>
      <c r="Y421" s="10">
        <f t="shared" ca="1" si="57"/>
        <v>63800</v>
      </c>
    </row>
    <row r="422" spans="1:25" x14ac:dyDescent="0.25">
      <c r="A422" s="10">
        <f ca="1">IFERROR(RANK(Y422,$Y$5:$Y$1006,0)+COUNTIF(Y$4:$Y421,Y422),"")</f>
        <v>159</v>
      </c>
      <c r="B422">
        <f ca="1">IFERROR(RANK(C422,$C$5:$C$5001, 1) + COUNTIF(C$4:$C421, C422), "")</f>
        <v>159</v>
      </c>
      <c r="C422">
        <f t="shared" ca="1" si="51"/>
        <v>2</v>
      </c>
      <c r="D422" s="1" t="s">
        <v>7163</v>
      </c>
      <c r="E422" t="s">
        <v>2957</v>
      </c>
      <c r="F422" t="s">
        <v>2958</v>
      </c>
      <c r="G422" t="s">
        <v>2959</v>
      </c>
      <c r="H422" t="s">
        <v>2217</v>
      </c>
      <c r="I422" t="s">
        <v>252</v>
      </c>
      <c r="J422">
        <v>17815</v>
      </c>
      <c r="K422" t="s">
        <v>2960</v>
      </c>
      <c r="L422" t="s">
        <v>2961</v>
      </c>
      <c r="M422" t="s">
        <v>2962</v>
      </c>
      <c r="N422" t="s">
        <v>2963</v>
      </c>
      <c r="O422" s="13">
        <v>985500</v>
      </c>
      <c r="P422" s="10">
        <v>418</v>
      </c>
      <c r="Q422" s="10">
        <f t="shared" ca="1" si="52"/>
        <v>851</v>
      </c>
      <c r="R422" t="str">
        <f t="shared" ca="1" si="53"/>
        <v>Ruben Meanor</v>
      </c>
      <c r="T422" t="str">
        <f t="shared" ca="1" si="58"/>
        <v>Harry Vendrick</v>
      </c>
      <c r="U422" s="10">
        <f t="shared" ca="1" si="54"/>
        <v>470000</v>
      </c>
      <c r="W422" s="10">
        <f t="shared" ca="1" si="55"/>
        <v>0</v>
      </c>
      <c r="X422" s="10">
        <f t="shared" ca="1" si="56"/>
        <v>63700</v>
      </c>
      <c r="Y422" s="10">
        <f t="shared" ca="1" si="57"/>
        <v>63700</v>
      </c>
    </row>
    <row r="423" spans="1:25" x14ac:dyDescent="0.25">
      <c r="A423" s="10">
        <f ca="1">IFERROR(RANK(Y423,$Y$5:$Y$1006,0)+COUNTIF(Y$4:$Y422,Y423),"")</f>
        <v>160</v>
      </c>
      <c r="B423">
        <f ca="1">IFERROR(RANK(C423,$C$5:$C$5001, 1) + COUNTIF(C$4:$C422, C423), "")</f>
        <v>160</v>
      </c>
      <c r="C423">
        <f t="shared" ca="1" si="51"/>
        <v>2</v>
      </c>
      <c r="D423" s="1" t="s">
        <v>7164</v>
      </c>
      <c r="E423" t="s">
        <v>2964</v>
      </c>
      <c r="F423" t="s">
        <v>2965</v>
      </c>
      <c r="G423" t="s">
        <v>2966</v>
      </c>
      <c r="H423" t="s">
        <v>275</v>
      </c>
      <c r="I423" t="s">
        <v>170</v>
      </c>
      <c r="J423">
        <v>8854</v>
      </c>
      <c r="K423" t="s">
        <v>2967</v>
      </c>
      <c r="L423" t="s">
        <v>2968</v>
      </c>
      <c r="M423" t="s">
        <v>2969</v>
      </c>
      <c r="N423" t="s">
        <v>2970</v>
      </c>
      <c r="O423" s="13">
        <v>961000</v>
      </c>
      <c r="P423" s="10">
        <v>419</v>
      </c>
      <c r="Q423" s="10">
        <f t="shared" ca="1" si="52"/>
        <v>55</v>
      </c>
      <c r="R423" t="str">
        <f t="shared" ca="1" si="53"/>
        <v>Angelo Somogyi</v>
      </c>
      <c r="T423" t="str">
        <f t="shared" ca="1" si="58"/>
        <v>Hattie Wasco</v>
      </c>
      <c r="U423" s="10">
        <f t="shared" ca="1" si="54"/>
        <v>598000</v>
      </c>
      <c r="W423" s="10">
        <f t="shared" ca="1" si="55"/>
        <v>0</v>
      </c>
      <c r="X423" s="10">
        <f t="shared" ca="1" si="56"/>
        <v>63600</v>
      </c>
      <c r="Y423" s="10">
        <f t="shared" ca="1" si="57"/>
        <v>63600</v>
      </c>
    </row>
    <row r="424" spans="1:25" x14ac:dyDescent="0.25">
      <c r="A424" s="10">
        <f ca="1">IFERROR(RANK(Y424,$Y$5:$Y$1006,0)+COUNTIF(Y$4:$Y423,Y424),"")</f>
        <v>161</v>
      </c>
      <c r="B424">
        <f ca="1">IFERROR(RANK(C424,$C$5:$C$5001, 1) + COUNTIF(C$4:$C423, C424), "")</f>
        <v>161</v>
      </c>
      <c r="C424">
        <f t="shared" ca="1" si="51"/>
        <v>2</v>
      </c>
      <c r="D424" s="1" t="s">
        <v>7165</v>
      </c>
      <c r="E424" t="s">
        <v>2971</v>
      </c>
      <c r="F424" t="s">
        <v>2972</v>
      </c>
      <c r="G424" t="s">
        <v>897</v>
      </c>
      <c r="H424" t="s">
        <v>2973</v>
      </c>
      <c r="I424" t="s">
        <v>1111</v>
      </c>
      <c r="J424">
        <v>23219</v>
      </c>
      <c r="K424" t="s">
        <v>2974</v>
      </c>
      <c r="L424" t="s">
        <v>2975</v>
      </c>
      <c r="M424" t="s">
        <v>2976</v>
      </c>
      <c r="N424" t="s">
        <v>2977</v>
      </c>
      <c r="O424" s="13">
        <v>573400</v>
      </c>
      <c r="P424" s="10">
        <v>420</v>
      </c>
      <c r="Q424" s="10">
        <f t="shared" ca="1" si="52"/>
        <v>781</v>
      </c>
      <c r="R424" t="str">
        <f t="shared" ca="1" si="53"/>
        <v>Paula Motts</v>
      </c>
      <c r="T424" t="str">
        <f t="shared" ca="1" si="58"/>
        <v>Hayden Cocca</v>
      </c>
      <c r="U424" s="10">
        <f t="shared" ca="1" si="54"/>
        <v>215700</v>
      </c>
      <c r="W424" s="10">
        <f t="shared" ca="1" si="55"/>
        <v>0</v>
      </c>
      <c r="X424" s="10">
        <f t="shared" ca="1" si="56"/>
        <v>63500</v>
      </c>
      <c r="Y424" s="10">
        <f t="shared" ca="1" si="57"/>
        <v>63500</v>
      </c>
    </row>
    <row r="425" spans="1:25" x14ac:dyDescent="0.25">
      <c r="A425" s="10">
        <f ca="1">IFERROR(RANK(Y425,$Y$5:$Y$1006,0)+COUNTIF(Y$4:$Y424,Y425),"")</f>
        <v>162</v>
      </c>
      <c r="B425">
        <f ca="1">IFERROR(RANK(C425,$C$5:$C$5001, 1) + COUNTIF(C$4:$C424, C425), "")</f>
        <v>162</v>
      </c>
      <c r="C425">
        <f t="shared" ca="1" si="51"/>
        <v>2</v>
      </c>
      <c r="D425" s="1" t="s">
        <v>7166</v>
      </c>
      <c r="E425" t="s">
        <v>2978</v>
      </c>
      <c r="F425" t="s">
        <v>2979</v>
      </c>
      <c r="G425" t="s">
        <v>2980</v>
      </c>
      <c r="H425" t="s">
        <v>178</v>
      </c>
      <c r="I425" t="s">
        <v>12</v>
      </c>
      <c r="J425">
        <v>91601</v>
      </c>
      <c r="K425" t="s">
        <v>2981</v>
      </c>
      <c r="L425" t="s">
        <v>2982</v>
      </c>
      <c r="M425" t="s">
        <v>2983</v>
      </c>
      <c r="N425" t="s">
        <v>2984</v>
      </c>
      <c r="O425" s="13">
        <v>758400</v>
      </c>
      <c r="P425" s="10">
        <v>421</v>
      </c>
      <c r="Q425" s="10">
        <f t="shared" ca="1" si="52"/>
        <v>755</v>
      </c>
      <c r="R425" t="str">
        <f t="shared" ca="1" si="53"/>
        <v>Norman Skeesick</v>
      </c>
      <c r="T425" t="str">
        <f t="shared" ca="1" si="58"/>
        <v>Haywood Nunnelee</v>
      </c>
      <c r="U425" s="10">
        <f t="shared" ca="1" si="54"/>
        <v>259100</v>
      </c>
      <c r="W425" s="10">
        <f t="shared" ca="1" si="55"/>
        <v>0</v>
      </c>
      <c r="X425" s="10">
        <f t="shared" ca="1" si="56"/>
        <v>63400</v>
      </c>
      <c r="Y425" s="10">
        <f t="shared" ca="1" si="57"/>
        <v>63400</v>
      </c>
    </row>
    <row r="426" spans="1:25" x14ac:dyDescent="0.25">
      <c r="A426" s="10" t="str">
        <f ca="1">IFERROR(RANK(Y426,$Y$5:$Y$1006,0)+COUNTIF(Y$4:$Y425,Y426),"")</f>
        <v/>
      </c>
      <c r="B426" t="str">
        <f ca="1">IFERROR(RANK(C426,$C$5:$C$5001, 1) + COUNTIF(C$4:$C425, C426), "")</f>
        <v/>
      </c>
      <c r="C426" t="str">
        <f t="shared" ca="1" si="51"/>
        <v/>
      </c>
      <c r="D426" s="1" t="s">
        <v>7167</v>
      </c>
      <c r="E426" t="s">
        <v>2985</v>
      </c>
      <c r="F426" t="s">
        <v>2986</v>
      </c>
      <c r="G426" t="s">
        <v>2987</v>
      </c>
      <c r="H426" t="s">
        <v>2988</v>
      </c>
      <c r="I426" t="s">
        <v>136</v>
      </c>
      <c r="J426">
        <v>81212</v>
      </c>
      <c r="K426" t="s">
        <v>2989</v>
      </c>
      <c r="L426" t="s">
        <v>2990</v>
      </c>
      <c r="M426" t="s">
        <v>2991</v>
      </c>
      <c r="N426" t="s">
        <v>2992</v>
      </c>
      <c r="O426" s="13">
        <v>963400</v>
      </c>
      <c r="P426" s="10">
        <v>422</v>
      </c>
      <c r="Q426" s="10">
        <f t="shared" ca="1" si="52"/>
        <v>150</v>
      </c>
      <c r="R426" t="str">
        <f t="shared" ca="1" si="53"/>
        <v>Byron Sneider</v>
      </c>
      <c r="T426" t="str">
        <f t="shared" ca="1" si="58"/>
        <v>Hector Leemow</v>
      </c>
      <c r="U426" s="10">
        <f t="shared" ca="1" si="54"/>
        <v>672200</v>
      </c>
      <c r="W426" s="10">
        <f t="shared" ca="1" si="55"/>
        <v>0</v>
      </c>
      <c r="X426" s="10" t="str">
        <f t="shared" ca="1" si="56"/>
        <v/>
      </c>
      <c r="Y426" s="10" t="str">
        <f t="shared" ca="1" si="57"/>
        <v/>
      </c>
    </row>
    <row r="427" spans="1:25" x14ac:dyDescent="0.25">
      <c r="A427" s="10" t="str">
        <f ca="1">IFERROR(RANK(Y427,$Y$5:$Y$1006,0)+COUNTIF(Y$4:$Y426,Y427),"")</f>
        <v/>
      </c>
      <c r="B427" t="str">
        <f ca="1">IFERROR(RANK(C427,$C$5:$C$5001, 1) + COUNTIF(C$4:$C426, C427), "")</f>
        <v/>
      </c>
      <c r="C427" t="str">
        <f t="shared" ca="1" si="51"/>
        <v/>
      </c>
      <c r="D427" s="1" t="s">
        <v>7168</v>
      </c>
      <c r="E427" t="s">
        <v>2993</v>
      </c>
      <c r="F427" t="s">
        <v>2994</v>
      </c>
      <c r="G427" t="s">
        <v>2995</v>
      </c>
      <c r="H427" t="s">
        <v>300</v>
      </c>
      <c r="I427" t="s">
        <v>170</v>
      </c>
      <c r="J427">
        <v>7054</v>
      </c>
      <c r="K427" t="s">
        <v>2996</v>
      </c>
      <c r="L427" t="s">
        <v>2997</v>
      </c>
      <c r="M427" t="s">
        <v>2998</v>
      </c>
      <c r="N427" t="s">
        <v>2999</v>
      </c>
      <c r="O427" s="13">
        <v>85600</v>
      </c>
      <c r="P427" s="10">
        <v>423</v>
      </c>
      <c r="Q427" s="10">
        <f t="shared" ca="1" si="52"/>
        <v>960</v>
      </c>
      <c r="R427" t="str">
        <f t="shared" ca="1" si="53"/>
        <v>Velma Burian</v>
      </c>
      <c r="T427" t="str">
        <f t="shared" ca="1" si="58"/>
        <v>Helen Deteso</v>
      </c>
      <c r="U427" s="10">
        <f t="shared" ca="1" si="54"/>
        <v>155700</v>
      </c>
      <c r="W427" s="10">
        <f t="shared" ca="1" si="55"/>
        <v>0</v>
      </c>
      <c r="X427" s="10" t="str">
        <f t="shared" ca="1" si="56"/>
        <v/>
      </c>
      <c r="Y427" s="10" t="str">
        <f t="shared" ca="1" si="57"/>
        <v/>
      </c>
    </row>
    <row r="428" spans="1:25" x14ac:dyDescent="0.25">
      <c r="A428" s="10">
        <f ca="1">IFERROR(RANK(Y428,$Y$5:$Y$1006,0)+COUNTIF(Y$4:$Y427,Y428),"")</f>
        <v>475</v>
      </c>
      <c r="B428">
        <f ca="1">IFERROR(RANK(C428,$C$5:$C$5001, 1) + COUNTIF(C$4:$C427, C428), "")</f>
        <v>475</v>
      </c>
      <c r="C428">
        <f t="shared" ca="1" si="51"/>
        <v>5</v>
      </c>
      <c r="D428" s="1" t="s">
        <v>7169</v>
      </c>
      <c r="E428" t="s">
        <v>3000</v>
      </c>
      <c r="F428" t="s">
        <v>3001</v>
      </c>
      <c r="G428" t="s">
        <v>1822</v>
      </c>
      <c r="H428" t="s">
        <v>1131</v>
      </c>
      <c r="I428" t="s">
        <v>170</v>
      </c>
      <c r="J428">
        <v>7105</v>
      </c>
      <c r="K428" t="s">
        <v>3002</v>
      </c>
      <c r="L428" t="s">
        <v>3003</v>
      </c>
      <c r="M428" t="s">
        <v>3004</v>
      </c>
      <c r="N428" t="s">
        <v>3005</v>
      </c>
      <c r="O428" s="13">
        <v>837400</v>
      </c>
      <c r="P428" s="10">
        <v>424</v>
      </c>
      <c r="Q428" s="10">
        <f t="shared" ca="1" si="52"/>
        <v>863</v>
      </c>
      <c r="R428" t="str">
        <f t="shared" ca="1" si="53"/>
        <v>Samuel Madyun</v>
      </c>
      <c r="T428" t="str">
        <f t="shared" ca="1" si="58"/>
        <v>Helga Cristal</v>
      </c>
      <c r="U428" s="10">
        <f t="shared" ca="1" si="54"/>
        <v>872500</v>
      </c>
      <c r="W428" s="10">
        <f t="shared" ca="1" si="55"/>
        <v>0</v>
      </c>
      <c r="X428" s="10">
        <f t="shared" ca="1" si="56"/>
        <v>32100</v>
      </c>
      <c r="Y428" s="10">
        <f t="shared" ca="1" si="57"/>
        <v>32100</v>
      </c>
    </row>
    <row r="429" spans="1:25" x14ac:dyDescent="0.25">
      <c r="A429" s="10">
        <f ca="1">IFERROR(RANK(Y429,$Y$5:$Y$1006,0)+COUNTIF(Y$4:$Y428,Y429),"")</f>
        <v>476</v>
      </c>
      <c r="B429">
        <f ca="1">IFERROR(RANK(C429,$C$5:$C$5001, 1) + COUNTIF(C$4:$C428, C429), "")</f>
        <v>476</v>
      </c>
      <c r="C429">
        <f t="shared" ca="1" si="51"/>
        <v>5</v>
      </c>
      <c r="D429" s="1" t="s">
        <v>7170</v>
      </c>
      <c r="E429" t="s">
        <v>3006</v>
      </c>
      <c r="F429" t="s">
        <v>3007</v>
      </c>
      <c r="G429" t="s">
        <v>3008</v>
      </c>
      <c r="H429" t="s">
        <v>3009</v>
      </c>
      <c r="I429" t="s">
        <v>170</v>
      </c>
      <c r="J429">
        <v>8723</v>
      </c>
      <c r="K429" t="s">
        <v>3010</v>
      </c>
      <c r="L429" t="s">
        <v>3011</v>
      </c>
      <c r="M429" t="s">
        <v>3012</v>
      </c>
      <c r="N429" t="s">
        <v>3013</v>
      </c>
      <c r="O429" s="13">
        <v>349500</v>
      </c>
      <c r="P429" s="10">
        <v>425</v>
      </c>
      <c r="Q429" s="10">
        <f t="shared" ca="1" si="52"/>
        <v>981</v>
      </c>
      <c r="R429" t="str">
        <f t="shared" ca="1" si="53"/>
        <v>Wilbur Botwinick</v>
      </c>
      <c r="T429" t="str">
        <f t="shared" ca="1" si="58"/>
        <v>Helga Rio</v>
      </c>
      <c r="U429" s="10">
        <f t="shared" ca="1" si="54"/>
        <v>109100</v>
      </c>
      <c r="W429" s="10">
        <f t="shared" ca="1" si="55"/>
        <v>0</v>
      </c>
      <c r="X429" s="10">
        <f t="shared" ca="1" si="56"/>
        <v>32000</v>
      </c>
      <c r="Y429" s="10">
        <f t="shared" ca="1" si="57"/>
        <v>32000</v>
      </c>
    </row>
    <row r="430" spans="1:25" x14ac:dyDescent="0.25">
      <c r="A430" s="10">
        <f ca="1">IFERROR(RANK(Y430,$Y$5:$Y$1006,0)+COUNTIF(Y$4:$Y429,Y430),"")</f>
        <v>640</v>
      </c>
      <c r="B430">
        <f ca="1">IFERROR(RANK(C430,$C$5:$C$5001, 1) + COUNTIF(C$4:$C429, C430), "")</f>
        <v>640</v>
      </c>
      <c r="C430">
        <f t="shared" ca="1" si="51"/>
        <v>8</v>
      </c>
      <c r="D430" s="1" t="s">
        <v>7171</v>
      </c>
      <c r="E430" t="s">
        <v>3014</v>
      </c>
      <c r="F430" t="s">
        <v>3015</v>
      </c>
      <c r="G430" t="s">
        <v>3016</v>
      </c>
      <c r="H430" t="s">
        <v>3017</v>
      </c>
      <c r="I430" t="s">
        <v>3018</v>
      </c>
      <c r="J430">
        <v>41018</v>
      </c>
      <c r="K430" t="s">
        <v>3019</v>
      </c>
      <c r="L430" t="s">
        <v>3020</v>
      </c>
      <c r="M430" t="s">
        <v>3021</v>
      </c>
      <c r="N430" t="s">
        <v>3022</v>
      </c>
      <c r="O430" s="13">
        <v>542600</v>
      </c>
      <c r="P430" s="10">
        <v>426</v>
      </c>
      <c r="Q430" s="10">
        <f t="shared" ca="1" si="52"/>
        <v>356</v>
      </c>
      <c r="R430" t="str">
        <f t="shared" ca="1" si="53"/>
        <v>Fermin Skwara</v>
      </c>
      <c r="T430" t="str">
        <f t="shared" ca="1" si="58"/>
        <v>Hester Alnas</v>
      </c>
      <c r="U430" s="10">
        <f t="shared" ca="1" si="54"/>
        <v>575900</v>
      </c>
      <c r="W430" s="10">
        <f t="shared" ca="1" si="55"/>
        <v>0</v>
      </c>
      <c r="X430" s="10">
        <f t="shared" ca="1" si="56"/>
        <v>15600</v>
      </c>
      <c r="Y430" s="10">
        <f t="shared" ca="1" si="57"/>
        <v>15600</v>
      </c>
    </row>
    <row r="431" spans="1:25" x14ac:dyDescent="0.25">
      <c r="A431" s="10">
        <f ca="1">IFERROR(RANK(Y431,$Y$5:$Y$1006,0)+COUNTIF(Y$4:$Y430,Y431),"")</f>
        <v>410</v>
      </c>
      <c r="B431">
        <f ca="1">IFERROR(RANK(C431,$C$5:$C$5001, 1) + COUNTIF(C$4:$C430, C431), "")</f>
        <v>410</v>
      </c>
      <c r="C431">
        <f t="shared" ca="1" si="51"/>
        <v>4</v>
      </c>
      <c r="D431" s="1" t="s">
        <v>7172</v>
      </c>
      <c r="E431" t="s">
        <v>3023</v>
      </c>
      <c r="F431" t="s">
        <v>3024</v>
      </c>
      <c r="G431" t="s">
        <v>3025</v>
      </c>
      <c r="H431" t="s">
        <v>3026</v>
      </c>
      <c r="I431" t="s">
        <v>90</v>
      </c>
      <c r="J431">
        <v>78041</v>
      </c>
      <c r="K431" t="s">
        <v>3027</v>
      </c>
      <c r="L431" t="s">
        <v>3028</v>
      </c>
      <c r="M431" t="s">
        <v>3029</v>
      </c>
      <c r="N431" t="s">
        <v>3030</v>
      </c>
      <c r="O431" s="13">
        <v>899200</v>
      </c>
      <c r="P431" s="10">
        <v>427</v>
      </c>
      <c r="Q431" s="10">
        <f t="shared" ca="1" si="52"/>
        <v>271</v>
      </c>
      <c r="R431" t="str">
        <f t="shared" ca="1" si="53"/>
        <v>Deloris Tuffey</v>
      </c>
      <c r="T431" t="str">
        <f t="shared" ca="1" si="58"/>
        <v>Hilary Sleigh</v>
      </c>
      <c r="U431" s="10">
        <f t="shared" ca="1" si="54"/>
        <v>897200</v>
      </c>
      <c r="W431" s="10">
        <f t="shared" ca="1" si="55"/>
        <v>0</v>
      </c>
      <c r="X431" s="10">
        <f t="shared" ca="1" si="56"/>
        <v>38600</v>
      </c>
      <c r="Y431" s="10">
        <f t="shared" ca="1" si="57"/>
        <v>38600</v>
      </c>
    </row>
    <row r="432" spans="1:25" x14ac:dyDescent="0.25">
      <c r="A432" s="10">
        <f ca="1">IFERROR(RANK(Y432,$Y$5:$Y$1006,0)+COUNTIF(Y$4:$Y431,Y432),"")</f>
        <v>477</v>
      </c>
      <c r="B432">
        <f ca="1">IFERROR(RANK(C432,$C$5:$C$5001, 1) + COUNTIF(C$4:$C431, C432), "")</f>
        <v>477</v>
      </c>
      <c r="C432">
        <f t="shared" ca="1" si="51"/>
        <v>5</v>
      </c>
      <c r="D432" s="1" t="s">
        <v>7173</v>
      </c>
      <c r="E432" t="s">
        <v>3031</v>
      </c>
      <c r="F432" t="s">
        <v>3032</v>
      </c>
      <c r="G432" t="s">
        <v>3033</v>
      </c>
      <c r="H432" t="s">
        <v>759</v>
      </c>
      <c r="I432" t="s">
        <v>760</v>
      </c>
      <c r="J432">
        <v>6606</v>
      </c>
      <c r="K432" t="s">
        <v>3034</v>
      </c>
      <c r="L432" t="s">
        <v>3035</v>
      </c>
      <c r="M432" t="s">
        <v>3036</v>
      </c>
      <c r="N432" t="s">
        <v>3037</v>
      </c>
      <c r="O432" s="13">
        <v>77000</v>
      </c>
      <c r="P432" s="10">
        <v>428</v>
      </c>
      <c r="Q432" s="10">
        <f t="shared" ca="1" si="52"/>
        <v>11</v>
      </c>
      <c r="R432" t="str">
        <f t="shared" ca="1" si="53"/>
        <v>Adolfo Calise</v>
      </c>
      <c r="T432" t="str">
        <f t="shared" ca="1" si="58"/>
        <v>Hilda Burner</v>
      </c>
      <c r="U432" s="10">
        <f t="shared" ca="1" si="54"/>
        <v>663300</v>
      </c>
      <c r="W432" s="10">
        <f t="shared" ca="1" si="55"/>
        <v>0</v>
      </c>
      <c r="X432" s="10">
        <f t="shared" ca="1" si="56"/>
        <v>31900</v>
      </c>
      <c r="Y432" s="10">
        <f t="shared" ca="1" si="57"/>
        <v>31900</v>
      </c>
    </row>
    <row r="433" spans="1:25" x14ac:dyDescent="0.25">
      <c r="A433" s="10">
        <f ca="1">IFERROR(RANK(Y433,$Y$5:$Y$1006,0)+COUNTIF(Y$4:$Y432,Y433),"")</f>
        <v>411</v>
      </c>
      <c r="B433">
        <f ca="1">IFERROR(RANK(C433,$C$5:$C$5001, 1) + COUNTIF(C$4:$C432, C433), "")</f>
        <v>411</v>
      </c>
      <c r="C433">
        <f t="shared" ca="1" si="51"/>
        <v>4</v>
      </c>
      <c r="D433" s="1" t="s">
        <v>7174</v>
      </c>
      <c r="E433" t="s">
        <v>3038</v>
      </c>
      <c r="F433" t="s">
        <v>3039</v>
      </c>
      <c r="G433" t="s">
        <v>3040</v>
      </c>
      <c r="H433" t="s">
        <v>169</v>
      </c>
      <c r="I433" t="s">
        <v>170</v>
      </c>
      <c r="J433">
        <v>7424</v>
      </c>
      <c r="K433" t="s">
        <v>3041</v>
      </c>
      <c r="L433" t="s">
        <v>3042</v>
      </c>
      <c r="M433" t="s">
        <v>3043</v>
      </c>
      <c r="N433" t="s">
        <v>3044</v>
      </c>
      <c r="O433" s="13">
        <v>672200</v>
      </c>
      <c r="P433" s="10">
        <v>429</v>
      </c>
      <c r="Q433" s="10">
        <f t="shared" ca="1" si="52"/>
        <v>422</v>
      </c>
      <c r="R433" t="str">
        <f t="shared" ca="1" si="53"/>
        <v>Hector Leemow</v>
      </c>
      <c r="T433" t="str">
        <f t="shared" ca="1" si="58"/>
        <v>Hiram Hallack</v>
      </c>
      <c r="U433" s="10">
        <f t="shared" ca="1" si="54"/>
        <v>724900</v>
      </c>
      <c r="W433" s="10">
        <f t="shared" ca="1" si="55"/>
        <v>0</v>
      </c>
      <c r="X433" s="10">
        <f t="shared" ca="1" si="56"/>
        <v>38500</v>
      </c>
      <c r="Y433" s="10">
        <f t="shared" ca="1" si="57"/>
        <v>38500</v>
      </c>
    </row>
    <row r="434" spans="1:25" x14ac:dyDescent="0.25">
      <c r="A434" s="10" t="str">
        <f ca="1">IFERROR(RANK(Y434,$Y$5:$Y$1006,0)+COUNTIF(Y$4:$Y433,Y434),"")</f>
        <v/>
      </c>
      <c r="B434" t="str">
        <f ca="1">IFERROR(RANK(C434,$C$5:$C$5001, 1) + COUNTIF(C$4:$C433, C434), "")</f>
        <v/>
      </c>
      <c r="C434" t="str">
        <f t="shared" ca="1" si="51"/>
        <v/>
      </c>
      <c r="D434" s="1" t="s">
        <v>7175</v>
      </c>
      <c r="E434" t="s">
        <v>3045</v>
      </c>
      <c r="F434" t="s">
        <v>3046</v>
      </c>
      <c r="G434" t="s">
        <v>3047</v>
      </c>
      <c r="H434" t="s">
        <v>300</v>
      </c>
      <c r="I434" t="s">
        <v>170</v>
      </c>
      <c r="J434">
        <v>7869</v>
      </c>
      <c r="K434" t="s">
        <v>3048</v>
      </c>
      <c r="L434" t="s">
        <v>3049</v>
      </c>
      <c r="M434" t="s">
        <v>3050</v>
      </c>
      <c r="N434" t="s">
        <v>3051</v>
      </c>
      <c r="O434" s="13">
        <v>285800</v>
      </c>
      <c r="P434" s="10">
        <v>430</v>
      </c>
      <c r="Q434" s="10">
        <f t="shared" ca="1" si="52"/>
        <v>162</v>
      </c>
      <c r="R434" t="str">
        <f t="shared" ca="1" si="53"/>
        <v>Carmela Cronwell</v>
      </c>
      <c r="T434" t="str">
        <f t="shared" ca="1" si="58"/>
        <v>Hollis Moberley</v>
      </c>
      <c r="U434" s="10">
        <f t="shared" ca="1" si="54"/>
        <v>777100</v>
      </c>
      <c r="W434" s="10">
        <f t="shared" ca="1" si="55"/>
        <v>0</v>
      </c>
      <c r="X434" s="10" t="str">
        <f t="shared" ca="1" si="56"/>
        <v/>
      </c>
      <c r="Y434" s="10" t="str">
        <f t="shared" ca="1" si="57"/>
        <v/>
      </c>
    </row>
    <row r="435" spans="1:25" x14ac:dyDescent="0.25">
      <c r="A435" s="10" t="str">
        <f ca="1">IFERROR(RANK(Y435,$Y$5:$Y$1006,0)+COUNTIF(Y$4:$Y434,Y435),"")</f>
        <v/>
      </c>
      <c r="B435" t="str">
        <f ca="1">IFERROR(RANK(C435,$C$5:$C$5001, 1) + COUNTIF(C$4:$C434, C435), "")</f>
        <v/>
      </c>
      <c r="C435" t="str">
        <f t="shared" ca="1" si="51"/>
        <v/>
      </c>
      <c r="D435" s="1" t="s">
        <v>7176</v>
      </c>
      <c r="E435" t="s">
        <v>3052</v>
      </c>
      <c r="F435" t="s">
        <v>3053</v>
      </c>
      <c r="G435" t="s">
        <v>3054</v>
      </c>
      <c r="H435" t="s">
        <v>1666</v>
      </c>
      <c r="I435" t="s">
        <v>3055</v>
      </c>
      <c r="J435">
        <v>52802</v>
      </c>
      <c r="K435" t="s">
        <v>3056</v>
      </c>
      <c r="L435" t="s">
        <v>3057</v>
      </c>
      <c r="M435" t="s">
        <v>3058</v>
      </c>
      <c r="N435" t="s">
        <v>3059</v>
      </c>
      <c r="O435" s="13">
        <v>362700</v>
      </c>
      <c r="P435" s="10">
        <v>431</v>
      </c>
      <c r="Q435" s="10">
        <f t="shared" ca="1" si="52"/>
        <v>272</v>
      </c>
      <c r="R435" t="str">
        <f t="shared" ca="1" si="53"/>
        <v>Dena Sensabaugh</v>
      </c>
      <c r="T435" t="str">
        <f t="shared" ca="1" si="58"/>
        <v>Hollis Tecson</v>
      </c>
      <c r="U435" s="10">
        <f t="shared" ca="1" si="54"/>
        <v>972000</v>
      </c>
      <c r="W435" s="10">
        <f t="shared" ca="1" si="55"/>
        <v>0</v>
      </c>
      <c r="X435" s="10" t="str">
        <f t="shared" ca="1" si="56"/>
        <v/>
      </c>
      <c r="Y435" s="10" t="str">
        <f t="shared" ca="1" si="57"/>
        <v/>
      </c>
    </row>
    <row r="436" spans="1:25" x14ac:dyDescent="0.25">
      <c r="A436" s="10">
        <f ca="1">IFERROR(RANK(Y436,$Y$5:$Y$1006,0)+COUNTIF(Y$4:$Y435,Y436),"")</f>
        <v>703</v>
      </c>
      <c r="B436">
        <f ca="1">IFERROR(RANK(C436,$C$5:$C$5001, 1) + COUNTIF(C$4:$C435, C436), "")</f>
        <v>703</v>
      </c>
      <c r="C436">
        <f t="shared" ca="1" si="51"/>
        <v>10</v>
      </c>
      <c r="D436" s="1" t="s">
        <v>7177</v>
      </c>
      <c r="E436" t="s">
        <v>3060</v>
      </c>
      <c r="F436" t="s">
        <v>3061</v>
      </c>
      <c r="G436" t="s">
        <v>842</v>
      </c>
      <c r="H436" t="s">
        <v>169</v>
      </c>
      <c r="I436" t="s">
        <v>170</v>
      </c>
      <c r="J436">
        <v>7503</v>
      </c>
      <c r="K436" t="s">
        <v>3062</v>
      </c>
      <c r="L436" t="s">
        <v>3063</v>
      </c>
      <c r="M436" t="s">
        <v>3064</v>
      </c>
      <c r="N436" t="s">
        <v>3065</v>
      </c>
      <c r="O436" s="13">
        <v>576600</v>
      </c>
      <c r="P436" s="10">
        <v>432</v>
      </c>
      <c r="Q436" s="10">
        <f t="shared" ca="1" si="52"/>
        <v>942</v>
      </c>
      <c r="R436" t="str">
        <f t="shared" ca="1" si="53"/>
        <v>Traci Hutch</v>
      </c>
      <c r="T436" t="str">
        <f t="shared" ca="1" si="58"/>
        <v>Homer Croak</v>
      </c>
      <c r="U436" s="10">
        <f t="shared" ca="1" si="54"/>
        <v>572000</v>
      </c>
      <c r="W436" s="10">
        <f t="shared" ca="1" si="55"/>
        <v>0</v>
      </c>
      <c r="X436" s="10">
        <f t="shared" ca="1" si="56"/>
        <v>9300</v>
      </c>
      <c r="Y436" s="10">
        <f t="shared" ca="1" si="57"/>
        <v>9300</v>
      </c>
    </row>
    <row r="437" spans="1:25" x14ac:dyDescent="0.25">
      <c r="A437" s="10">
        <f ca="1">IFERROR(RANK(Y437,$Y$5:$Y$1006,0)+COUNTIF(Y$4:$Y436,Y437),"")</f>
        <v>412</v>
      </c>
      <c r="B437">
        <f ca="1">IFERROR(RANK(C437,$C$5:$C$5001, 1) + COUNTIF(C$4:$C436, C437), "")</f>
        <v>412</v>
      </c>
      <c r="C437">
        <f t="shared" ca="1" si="51"/>
        <v>4</v>
      </c>
      <c r="D437" s="1" t="s">
        <v>7178</v>
      </c>
      <c r="E437" t="s">
        <v>3066</v>
      </c>
      <c r="F437" t="s">
        <v>3067</v>
      </c>
      <c r="G437" t="s">
        <v>443</v>
      </c>
      <c r="H437" t="s">
        <v>444</v>
      </c>
      <c r="I437" t="s">
        <v>170</v>
      </c>
      <c r="J437">
        <v>7728</v>
      </c>
      <c r="K437" t="s">
        <v>3068</v>
      </c>
      <c r="L437" t="s">
        <v>3069</v>
      </c>
      <c r="M437" t="s">
        <v>3070</v>
      </c>
      <c r="N437" t="s">
        <v>3071</v>
      </c>
      <c r="O437" s="13">
        <v>148800</v>
      </c>
      <c r="P437" s="10">
        <v>433</v>
      </c>
      <c r="Q437" s="10">
        <f t="shared" ca="1" si="52"/>
        <v>601</v>
      </c>
      <c r="R437" t="str">
        <f t="shared" ca="1" si="53"/>
        <v>Leonardo Gidwani</v>
      </c>
      <c r="T437" t="str">
        <f t="shared" ca="1" si="58"/>
        <v>Horacio Memo</v>
      </c>
      <c r="U437" s="10">
        <f t="shared" ca="1" si="54"/>
        <v>572700</v>
      </c>
      <c r="W437" s="10">
        <f t="shared" ca="1" si="55"/>
        <v>0</v>
      </c>
      <c r="X437" s="10">
        <f t="shared" ca="1" si="56"/>
        <v>38400</v>
      </c>
      <c r="Y437" s="10">
        <f t="shared" ca="1" si="57"/>
        <v>38400</v>
      </c>
    </row>
    <row r="438" spans="1:25" x14ac:dyDescent="0.25">
      <c r="A438" s="10">
        <f ca="1">IFERROR(RANK(Y438,$Y$5:$Y$1006,0)+COUNTIF(Y$4:$Y437,Y438),"")</f>
        <v>413</v>
      </c>
      <c r="B438">
        <f ca="1">IFERROR(RANK(C438,$C$5:$C$5001, 1) + COUNTIF(C$4:$C437, C438), "")</f>
        <v>413</v>
      </c>
      <c r="C438">
        <f t="shared" ca="1" si="51"/>
        <v>4</v>
      </c>
      <c r="D438" s="1" t="s">
        <v>7179</v>
      </c>
      <c r="E438" t="s">
        <v>3072</v>
      </c>
      <c r="F438" t="s">
        <v>3073</v>
      </c>
      <c r="G438" t="s">
        <v>3074</v>
      </c>
      <c r="H438" t="s">
        <v>949</v>
      </c>
      <c r="I438" t="s">
        <v>252</v>
      </c>
      <c r="J438">
        <v>18335</v>
      </c>
      <c r="K438" t="s">
        <v>3075</v>
      </c>
      <c r="L438" t="s">
        <v>3076</v>
      </c>
      <c r="M438" t="s">
        <v>3077</v>
      </c>
      <c r="N438" t="s">
        <v>3078</v>
      </c>
      <c r="O438" s="13">
        <v>627200</v>
      </c>
      <c r="P438" s="10">
        <v>434</v>
      </c>
      <c r="Q438" s="10">
        <f t="shared" ca="1" si="52"/>
        <v>903</v>
      </c>
      <c r="R438" t="str">
        <f t="shared" ca="1" si="53"/>
        <v>Stevie Defoor</v>
      </c>
      <c r="T438" t="str">
        <f t="shared" ca="1" si="58"/>
        <v>Horacio Rellihan</v>
      </c>
      <c r="U438" s="10">
        <f t="shared" ca="1" si="54"/>
        <v>117900</v>
      </c>
      <c r="W438" s="10">
        <f t="shared" ca="1" si="55"/>
        <v>0</v>
      </c>
      <c r="X438" s="10">
        <f t="shared" ca="1" si="56"/>
        <v>38300</v>
      </c>
      <c r="Y438" s="10">
        <f t="shared" ca="1" si="57"/>
        <v>38300</v>
      </c>
    </row>
    <row r="439" spans="1:25" x14ac:dyDescent="0.25">
      <c r="A439" s="10">
        <f ca="1">IFERROR(RANK(Y439,$Y$5:$Y$1006,0)+COUNTIF(Y$4:$Y438,Y439),"")</f>
        <v>478</v>
      </c>
      <c r="B439">
        <f ca="1">IFERROR(RANK(C439,$C$5:$C$5001, 1) + COUNTIF(C$4:$C438, C439), "")</f>
        <v>478</v>
      </c>
      <c r="C439">
        <f t="shared" ca="1" si="51"/>
        <v>5</v>
      </c>
      <c r="D439" s="1" t="s">
        <v>7180</v>
      </c>
      <c r="E439" t="s">
        <v>3079</v>
      </c>
      <c r="F439" t="s">
        <v>3073</v>
      </c>
      <c r="G439" t="s">
        <v>3080</v>
      </c>
      <c r="H439" t="s">
        <v>949</v>
      </c>
      <c r="I439" t="s">
        <v>252</v>
      </c>
      <c r="J439">
        <v>18360</v>
      </c>
      <c r="K439" t="s">
        <v>3081</v>
      </c>
      <c r="L439" t="s">
        <v>3082</v>
      </c>
      <c r="M439" t="s">
        <v>3083</v>
      </c>
      <c r="N439" t="s">
        <v>3084</v>
      </c>
      <c r="O439" s="13">
        <v>198200</v>
      </c>
      <c r="P439" s="10">
        <v>435</v>
      </c>
      <c r="Q439" s="10">
        <f t="shared" ca="1" si="52"/>
        <v>681</v>
      </c>
      <c r="R439" t="str">
        <f t="shared" ca="1" si="53"/>
        <v>Mary Pruss</v>
      </c>
      <c r="T439" t="str">
        <f t="shared" ca="1" si="58"/>
        <v>Hosea Fullem</v>
      </c>
      <c r="U439" s="10">
        <f t="shared" ca="1" si="54"/>
        <v>635200</v>
      </c>
      <c r="W439" s="10">
        <f t="shared" ca="1" si="55"/>
        <v>0</v>
      </c>
      <c r="X439" s="10">
        <f t="shared" ca="1" si="56"/>
        <v>31800</v>
      </c>
      <c r="Y439" s="10">
        <f t="shared" ca="1" si="57"/>
        <v>31800</v>
      </c>
    </row>
    <row r="440" spans="1:25" x14ac:dyDescent="0.25">
      <c r="A440" s="10">
        <f ca="1">IFERROR(RANK(Y440,$Y$5:$Y$1006,0)+COUNTIF(Y$4:$Y439,Y440),"")</f>
        <v>704</v>
      </c>
      <c r="B440">
        <f ca="1">IFERROR(RANK(C440,$C$5:$C$5001, 1) + COUNTIF(C$4:$C439, C440), "")</f>
        <v>704</v>
      </c>
      <c r="C440">
        <f t="shared" ca="1" si="51"/>
        <v>10</v>
      </c>
      <c r="D440" s="1" t="s">
        <v>7181</v>
      </c>
      <c r="E440" t="s">
        <v>3085</v>
      </c>
      <c r="F440" t="s">
        <v>3086</v>
      </c>
      <c r="G440" t="s">
        <v>3087</v>
      </c>
      <c r="H440" t="s">
        <v>1169</v>
      </c>
      <c r="I440" t="s">
        <v>252</v>
      </c>
      <c r="J440">
        <v>19070</v>
      </c>
      <c r="K440" t="s">
        <v>3088</v>
      </c>
      <c r="L440" t="s">
        <v>3089</v>
      </c>
      <c r="M440" t="s">
        <v>3090</v>
      </c>
      <c r="N440" t="s">
        <v>3091</v>
      </c>
      <c r="O440" s="13">
        <v>711800</v>
      </c>
      <c r="P440" s="10">
        <v>436</v>
      </c>
      <c r="Q440" s="10">
        <f t="shared" ca="1" si="52"/>
        <v>543</v>
      </c>
      <c r="R440" t="str">
        <f t="shared" ca="1" si="53"/>
        <v>Kelly Noggler</v>
      </c>
      <c r="T440" t="str">
        <f t="shared" ca="1" si="58"/>
        <v>Houston Caspi</v>
      </c>
      <c r="U440" s="10">
        <f t="shared" ca="1" si="54"/>
        <v>818300</v>
      </c>
      <c r="W440" s="10">
        <f t="shared" ca="1" si="55"/>
        <v>0</v>
      </c>
      <c r="X440" s="10">
        <f t="shared" ca="1" si="56"/>
        <v>9200</v>
      </c>
      <c r="Y440" s="10">
        <f t="shared" ca="1" si="57"/>
        <v>9200</v>
      </c>
    </row>
    <row r="441" spans="1:25" x14ac:dyDescent="0.25">
      <c r="A441" s="10" t="str">
        <f ca="1">IFERROR(RANK(Y441,$Y$5:$Y$1006,0)+COUNTIF(Y$4:$Y440,Y441),"")</f>
        <v/>
      </c>
      <c r="B441" t="str">
        <f ca="1">IFERROR(RANK(C441,$C$5:$C$5001, 1) + COUNTIF(C$4:$C440, C441), "")</f>
        <v/>
      </c>
      <c r="C441" t="str">
        <f t="shared" ca="1" si="51"/>
        <v/>
      </c>
      <c r="D441" s="1" t="s">
        <v>7182</v>
      </c>
      <c r="E441" t="s">
        <v>3092</v>
      </c>
      <c r="F441" t="s">
        <v>3093</v>
      </c>
      <c r="G441" t="s">
        <v>1080</v>
      </c>
      <c r="H441" t="s">
        <v>1081</v>
      </c>
      <c r="I441" t="s">
        <v>90</v>
      </c>
      <c r="J441">
        <v>79106</v>
      </c>
      <c r="K441" t="s">
        <v>3094</v>
      </c>
      <c r="L441" t="s">
        <v>3095</v>
      </c>
      <c r="M441" t="s">
        <v>3096</v>
      </c>
      <c r="N441" t="s">
        <v>3097</v>
      </c>
      <c r="O441" s="13">
        <v>378100</v>
      </c>
      <c r="P441" s="10">
        <v>437</v>
      </c>
      <c r="Q441" s="10">
        <f t="shared" ca="1" si="52"/>
        <v>389</v>
      </c>
      <c r="R441" t="str">
        <f t="shared" ca="1" si="53"/>
        <v>Geraldo Mccadden</v>
      </c>
      <c r="T441" t="str">
        <f t="shared" ca="1" si="58"/>
        <v>Hoyt Meininger</v>
      </c>
      <c r="U441" s="10">
        <f t="shared" ca="1" si="54"/>
        <v>962500</v>
      </c>
      <c r="W441" s="10">
        <f t="shared" ca="1" si="55"/>
        <v>0</v>
      </c>
      <c r="X441" s="10" t="str">
        <f t="shared" ca="1" si="56"/>
        <v/>
      </c>
      <c r="Y441" s="10" t="str">
        <f t="shared" ca="1" si="57"/>
        <v/>
      </c>
    </row>
    <row r="442" spans="1:25" x14ac:dyDescent="0.25">
      <c r="A442" s="10" t="str">
        <f ca="1">IFERROR(RANK(Y442,$Y$5:$Y$1006,0)+COUNTIF(Y$4:$Y441,Y442),"")</f>
        <v/>
      </c>
      <c r="B442" t="str">
        <f ca="1">IFERROR(RANK(C442,$C$5:$C$5001, 1) + COUNTIF(C$4:$C441, C442), "")</f>
        <v/>
      </c>
      <c r="C442" t="str">
        <f t="shared" ca="1" si="51"/>
        <v/>
      </c>
      <c r="D442" s="1" t="s">
        <v>7183</v>
      </c>
      <c r="E442" t="s">
        <v>3098</v>
      </c>
      <c r="F442" t="s">
        <v>3099</v>
      </c>
      <c r="G442" t="s">
        <v>3100</v>
      </c>
      <c r="H442" t="s">
        <v>178</v>
      </c>
      <c r="I442" t="s">
        <v>12</v>
      </c>
      <c r="J442">
        <v>90650</v>
      </c>
      <c r="K442" t="s">
        <v>3101</v>
      </c>
      <c r="L442" t="s">
        <v>3102</v>
      </c>
      <c r="M442" t="s">
        <v>3103</v>
      </c>
      <c r="N442" t="s">
        <v>3104</v>
      </c>
      <c r="O442" s="13">
        <v>494600</v>
      </c>
      <c r="P442" s="10">
        <v>438</v>
      </c>
      <c r="Q442" s="10">
        <f t="shared" ca="1" si="52"/>
        <v>252</v>
      </c>
      <c r="R442" t="str">
        <f t="shared" ca="1" si="53"/>
        <v>Darwin Hostettler</v>
      </c>
      <c r="T442" t="str">
        <f t="shared" ca="1" si="58"/>
        <v>Huey Lepre</v>
      </c>
      <c r="U442" s="10">
        <f t="shared" ca="1" si="54"/>
        <v>759100</v>
      </c>
      <c r="W442" s="10">
        <f t="shared" ca="1" si="55"/>
        <v>0</v>
      </c>
      <c r="X442" s="10" t="str">
        <f t="shared" ca="1" si="56"/>
        <v/>
      </c>
      <c r="Y442" s="10" t="str">
        <f t="shared" ca="1" si="57"/>
        <v/>
      </c>
    </row>
    <row r="443" spans="1:25" x14ac:dyDescent="0.25">
      <c r="A443" s="10">
        <f ca="1">IFERROR(RANK(Y443,$Y$5:$Y$1006,0)+COUNTIF(Y$4:$Y442,Y443),"")</f>
        <v>705</v>
      </c>
      <c r="B443">
        <f ca="1">IFERROR(RANK(C443,$C$5:$C$5001, 1) + COUNTIF(C$4:$C442, C443), "")</f>
        <v>705</v>
      </c>
      <c r="C443">
        <f t="shared" ca="1" si="51"/>
        <v>10</v>
      </c>
      <c r="D443" s="1" t="s">
        <v>7184</v>
      </c>
      <c r="E443" t="s">
        <v>3105</v>
      </c>
      <c r="F443" t="s">
        <v>3106</v>
      </c>
      <c r="G443" t="s">
        <v>2217</v>
      </c>
      <c r="H443" t="s">
        <v>3107</v>
      </c>
      <c r="I443" t="s">
        <v>3108</v>
      </c>
      <c r="J443">
        <v>29201</v>
      </c>
      <c r="K443" t="s">
        <v>3109</v>
      </c>
      <c r="L443" t="s">
        <v>3110</v>
      </c>
      <c r="M443" t="s">
        <v>3111</v>
      </c>
      <c r="N443" t="s">
        <v>3112</v>
      </c>
      <c r="O443" s="13">
        <v>802100</v>
      </c>
      <c r="P443" s="10">
        <v>439</v>
      </c>
      <c r="Q443" s="10">
        <f t="shared" ca="1" si="52"/>
        <v>873</v>
      </c>
      <c r="R443" t="str">
        <f t="shared" ca="1" si="53"/>
        <v>Selma Joosten</v>
      </c>
      <c r="T443" t="str">
        <f t="shared" ca="1" si="58"/>
        <v>Huey Longan</v>
      </c>
      <c r="U443" s="10">
        <f t="shared" ca="1" si="54"/>
        <v>449300</v>
      </c>
      <c r="W443" s="10">
        <f t="shared" ca="1" si="55"/>
        <v>0</v>
      </c>
      <c r="X443" s="10">
        <f t="shared" ca="1" si="56"/>
        <v>9100</v>
      </c>
      <c r="Y443" s="10">
        <f t="shared" ca="1" si="57"/>
        <v>9100</v>
      </c>
    </row>
    <row r="444" spans="1:25" x14ac:dyDescent="0.25">
      <c r="A444" s="10" t="str">
        <f ca="1">IFERROR(RANK(Y444,$Y$5:$Y$1006,0)+COUNTIF(Y$4:$Y443,Y444),"")</f>
        <v/>
      </c>
      <c r="B444" t="str">
        <f ca="1">IFERROR(RANK(C444,$C$5:$C$5001, 1) + COUNTIF(C$4:$C443, C444), "")</f>
        <v/>
      </c>
      <c r="C444" t="str">
        <f t="shared" ca="1" si="51"/>
        <v/>
      </c>
      <c r="D444" s="1" t="s">
        <v>7185</v>
      </c>
      <c r="E444" t="s">
        <v>3113</v>
      </c>
      <c r="F444" t="s">
        <v>3114</v>
      </c>
      <c r="G444" t="s">
        <v>3115</v>
      </c>
      <c r="H444" t="s">
        <v>260</v>
      </c>
      <c r="I444" t="s">
        <v>170</v>
      </c>
      <c r="J444">
        <v>7094</v>
      </c>
      <c r="K444" t="s">
        <v>3116</v>
      </c>
      <c r="L444" t="s">
        <v>3117</v>
      </c>
      <c r="M444" t="s">
        <v>3118</v>
      </c>
      <c r="N444" t="s">
        <v>3119</v>
      </c>
      <c r="O444" s="13">
        <v>341800</v>
      </c>
      <c r="P444" s="10">
        <v>440</v>
      </c>
      <c r="Q444" s="10">
        <f t="shared" ca="1" si="52"/>
        <v>792</v>
      </c>
      <c r="R444" t="str">
        <f t="shared" ca="1" si="53"/>
        <v>Pilar Gotsche</v>
      </c>
      <c r="T444" t="str">
        <f t="shared" ca="1" si="58"/>
        <v>Huey Totosz</v>
      </c>
      <c r="U444" s="10">
        <f t="shared" ca="1" si="54"/>
        <v>271500</v>
      </c>
      <c r="W444" s="10">
        <f t="shared" ca="1" si="55"/>
        <v>0</v>
      </c>
      <c r="X444" s="10" t="str">
        <f t="shared" ca="1" si="56"/>
        <v/>
      </c>
      <c r="Y444" s="10" t="str">
        <f t="shared" ca="1" si="57"/>
        <v/>
      </c>
    </row>
    <row r="445" spans="1:25" x14ac:dyDescent="0.25">
      <c r="A445" s="10" t="str">
        <f ca="1">IFERROR(RANK(Y445,$Y$5:$Y$1006,0)+COUNTIF(Y$4:$Y444,Y445),"")</f>
        <v/>
      </c>
      <c r="B445" t="str">
        <f ca="1">IFERROR(RANK(C445,$C$5:$C$5001, 1) + COUNTIF(C$4:$C444, C445), "")</f>
        <v/>
      </c>
      <c r="C445" t="str">
        <f t="shared" ca="1" si="51"/>
        <v/>
      </c>
      <c r="D445" s="1" t="s">
        <v>7186</v>
      </c>
      <c r="E445" t="s">
        <v>3120</v>
      </c>
      <c r="F445" t="s">
        <v>3121</v>
      </c>
      <c r="G445" t="s">
        <v>3122</v>
      </c>
      <c r="H445" t="s">
        <v>949</v>
      </c>
      <c r="I445" t="s">
        <v>827</v>
      </c>
      <c r="J445">
        <v>63456</v>
      </c>
      <c r="K445" t="s">
        <v>3123</v>
      </c>
      <c r="L445" t="s">
        <v>3124</v>
      </c>
      <c r="M445" t="s">
        <v>3125</v>
      </c>
      <c r="N445" t="s">
        <v>3126</v>
      </c>
      <c r="O445" s="13">
        <v>976800</v>
      </c>
      <c r="P445" s="10">
        <v>441</v>
      </c>
      <c r="Q445" s="10">
        <f t="shared" ca="1" si="52"/>
        <v>387</v>
      </c>
      <c r="R445" t="str">
        <f t="shared" ca="1" si="53"/>
        <v>Gerald Tyer</v>
      </c>
      <c r="T445" t="str">
        <f t="shared" ca="1" si="58"/>
        <v>Hugh Pernesky</v>
      </c>
      <c r="U445" s="10">
        <f t="shared" ca="1" si="54"/>
        <v>614500</v>
      </c>
      <c r="W445" s="10">
        <f t="shared" ca="1" si="55"/>
        <v>0</v>
      </c>
      <c r="X445" s="10" t="str">
        <f t="shared" ca="1" si="56"/>
        <v/>
      </c>
      <c r="Y445" s="10" t="str">
        <f t="shared" ca="1" si="57"/>
        <v/>
      </c>
    </row>
    <row r="446" spans="1:25" x14ac:dyDescent="0.25">
      <c r="A446" s="10" t="str">
        <f ca="1">IFERROR(RANK(Y446,$Y$5:$Y$1006,0)+COUNTIF(Y$4:$Y445,Y446),"")</f>
        <v/>
      </c>
      <c r="B446" t="str">
        <f ca="1">IFERROR(RANK(C446,$C$5:$C$5001, 1) + COUNTIF(C$4:$C445, C446), "")</f>
        <v/>
      </c>
      <c r="C446" t="str">
        <f t="shared" ca="1" si="51"/>
        <v/>
      </c>
      <c r="D446" s="1" t="s">
        <v>7187</v>
      </c>
      <c r="E446" t="s">
        <v>3127</v>
      </c>
      <c r="F446" t="s">
        <v>3128</v>
      </c>
      <c r="G446" t="s">
        <v>3129</v>
      </c>
      <c r="H446" t="s">
        <v>1401</v>
      </c>
      <c r="I446" t="s">
        <v>760</v>
      </c>
      <c r="J446">
        <v>6473</v>
      </c>
      <c r="K446" t="s">
        <v>3130</v>
      </c>
      <c r="L446" t="s">
        <v>3131</v>
      </c>
      <c r="M446" t="s">
        <v>3132</v>
      </c>
      <c r="N446" t="s">
        <v>3133</v>
      </c>
      <c r="O446" s="13">
        <v>280300</v>
      </c>
      <c r="P446" s="10">
        <v>442</v>
      </c>
      <c r="Q446" s="10">
        <f t="shared" ca="1" si="52"/>
        <v>244</v>
      </c>
      <c r="R446" t="str">
        <f t="shared" ca="1" si="53"/>
        <v>Daniel Holderness</v>
      </c>
      <c r="T446" t="str">
        <f t="shared" ca="1" si="58"/>
        <v>Humberto Eudy</v>
      </c>
      <c r="U446" s="10">
        <f t="shared" ca="1" si="54"/>
        <v>106800</v>
      </c>
      <c r="W446" s="10">
        <f t="shared" ca="1" si="55"/>
        <v>0</v>
      </c>
      <c r="X446" s="10" t="str">
        <f t="shared" ca="1" si="56"/>
        <v/>
      </c>
      <c r="Y446" s="10" t="str">
        <f t="shared" ca="1" si="57"/>
        <v/>
      </c>
    </row>
    <row r="447" spans="1:25" x14ac:dyDescent="0.25">
      <c r="A447" s="10" t="str">
        <f ca="1">IFERROR(RANK(Y447,$Y$5:$Y$1006,0)+COUNTIF(Y$4:$Y446,Y447),"")</f>
        <v/>
      </c>
      <c r="B447" t="str">
        <f ca="1">IFERROR(RANK(C447,$C$5:$C$5001, 1) + COUNTIF(C$4:$C446, C447), "")</f>
        <v/>
      </c>
      <c r="C447" t="str">
        <f t="shared" ca="1" si="51"/>
        <v/>
      </c>
      <c r="D447" s="1" t="s">
        <v>7188</v>
      </c>
      <c r="E447" t="s">
        <v>3134</v>
      </c>
      <c r="F447" t="s">
        <v>3135</v>
      </c>
      <c r="G447" t="s">
        <v>3136</v>
      </c>
      <c r="H447" t="s">
        <v>935</v>
      </c>
      <c r="I447" t="s">
        <v>170</v>
      </c>
      <c r="J447">
        <v>7675</v>
      </c>
      <c r="K447" t="s">
        <v>3137</v>
      </c>
      <c r="L447" t="s">
        <v>3138</v>
      </c>
      <c r="M447" t="s">
        <v>3139</v>
      </c>
      <c r="N447" t="s">
        <v>3140</v>
      </c>
      <c r="O447" s="13">
        <v>91800</v>
      </c>
      <c r="P447" s="10">
        <v>443</v>
      </c>
      <c r="Q447" s="10">
        <f t="shared" ca="1" si="52"/>
        <v>43</v>
      </c>
      <c r="R447" t="str">
        <f t="shared" ca="1" si="53"/>
        <v>Amos Unkn</v>
      </c>
      <c r="T447" t="str">
        <f t="shared" ca="1" si="58"/>
        <v>Hunter Eurbin</v>
      </c>
      <c r="U447" s="10">
        <f t="shared" ca="1" si="54"/>
        <v>614100</v>
      </c>
      <c r="W447" s="10">
        <f t="shared" ca="1" si="55"/>
        <v>0</v>
      </c>
      <c r="X447" s="10" t="str">
        <f t="shared" ca="1" si="56"/>
        <v/>
      </c>
      <c r="Y447" s="10" t="str">
        <f t="shared" ca="1" si="57"/>
        <v/>
      </c>
    </row>
    <row r="448" spans="1:25" x14ac:dyDescent="0.25">
      <c r="A448" s="10">
        <f ca="1">IFERROR(RANK(Y448,$Y$5:$Y$1006,0)+COUNTIF(Y$4:$Y447,Y448),"")</f>
        <v>414</v>
      </c>
      <c r="B448">
        <f ca="1">IFERROR(RANK(C448,$C$5:$C$5001, 1) + COUNTIF(C$4:$C447, C448), "")</f>
        <v>414</v>
      </c>
      <c r="C448">
        <f t="shared" ca="1" si="51"/>
        <v>4</v>
      </c>
      <c r="D448" s="1" t="s">
        <v>7189</v>
      </c>
      <c r="E448" t="s">
        <v>3141</v>
      </c>
      <c r="F448" t="s">
        <v>3128</v>
      </c>
      <c r="G448" t="s">
        <v>3129</v>
      </c>
      <c r="H448" t="s">
        <v>1401</v>
      </c>
      <c r="I448" t="s">
        <v>760</v>
      </c>
      <c r="J448">
        <v>6473</v>
      </c>
      <c r="K448" t="s">
        <v>3142</v>
      </c>
      <c r="L448" t="s">
        <v>3143</v>
      </c>
      <c r="M448" t="s">
        <v>3144</v>
      </c>
      <c r="N448" t="s">
        <v>3145</v>
      </c>
      <c r="O448" s="13">
        <v>940500</v>
      </c>
      <c r="P448" s="10">
        <v>444</v>
      </c>
      <c r="Q448" s="10">
        <f t="shared" ca="1" si="52"/>
        <v>475</v>
      </c>
      <c r="R448" t="str">
        <f t="shared" ca="1" si="53"/>
        <v>Janice Livernoche</v>
      </c>
      <c r="T448" t="str">
        <f t="shared" ca="1" si="58"/>
        <v>Hyman Chin</v>
      </c>
      <c r="U448" s="10">
        <f t="shared" ca="1" si="54"/>
        <v>108600</v>
      </c>
      <c r="W448" s="10">
        <f t="shared" ca="1" si="55"/>
        <v>0</v>
      </c>
      <c r="X448" s="10">
        <f t="shared" ca="1" si="56"/>
        <v>38200</v>
      </c>
      <c r="Y448" s="10">
        <f t="shared" ca="1" si="57"/>
        <v>38200</v>
      </c>
    </row>
    <row r="449" spans="1:25" x14ac:dyDescent="0.25">
      <c r="A449" s="10">
        <f ca="1">IFERROR(RANK(Y449,$Y$5:$Y$1006,0)+COUNTIF(Y$4:$Y448,Y449),"")</f>
        <v>670</v>
      </c>
      <c r="B449">
        <f ca="1">IFERROR(RANK(C449,$C$5:$C$5001, 1) + COUNTIF(C$4:$C448, C449), "")</f>
        <v>670</v>
      </c>
      <c r="C449">
        <f t="shared" ca="1" si="51"/>
        <v>9</v>
      </c>
      <c r="D449" s="1" t="s">
        <v>7190</v>
      </c>
      <c r="E449" t="s">
        <v>3146</v>
      </c>
      <c r="F449" t="s">
        <v>3147</v>
      </c>
      <c r="G449" t="s">
        <v>227</v>
      </c>
      <c r="H449" t="s">
        <v>228</v>
      </c>
      <c r="I449" t="s">
        <v>229</v>
      </c>
      <c r="J449">
        <v>11231</v>
      </c>
      <c r="K449" t="s">
        <v>3148</v>
      </c>
      <c r="L449" t="s">
        <v>3149</v>
      </c>
      <c r="M449" t="s">
        <v>3150</v>
      </c>
      <c r="N449" t="s">
        <v>3151</v>
      </c>
      <c r="O449" s="13">
        <v>529700</v>
      </c>
      <c r="P449" s="10">
        <v>445</v>
      </c>
      <c r="Q449" s="10">
        <f t="shared" ca="1" si="52"/>
        <v>127</v>
      </c>
      <c r="R449" t="str">
        <f t="shared" ca="1" si="53"/>
        <v>Bobby Bregon</v>
      </c>
      <c r="T449" t="str">
        <f t="shared" ca="1" si="58"/>
        <v>Ike Schmand</v>
      </c>
      <c r="U449" s="10">
        <f t="shared" ca="1" si="54"/>
        <v>439500</v>
      </c>
      <c r="W449" s="10">
        <f t="shared" ca="1" si="55"/>
        <v>0</v>
      </c>
      <c r="X449" s="10">
        <f t="shared" ca="1" si="56"/>
        <v>12600</v>
      </c>
      <c r="Y449" s="10">
        <f t="shared" ca="1" si="57"/>
        <v>12600</v>
      </c>
    </row>
    <row r="450" spans="1:25" x14ac:dyDescent="0.25">
      <c r="A450" s="10" t="str">
        <f ca="1">IFERROR(RANK(Y450,$Y$5:$Y$1006,0)+COUNTIF(Y$4:$Y449,Y450),"")</f>
        <v/>
      </c>
      <c r="B450" t="str">
        <f ca="1">IFERROR(RANK(C450,$C$5:$C$5001, 1) + COUNTIF(C$4:$C449, C450), "")</f>
        <v/>
      </c>
      <c r="C450" t="str">
        <f t="shared" ca="1" si="51"/>
        <v/>
      </c>
      <c r="D450" s="1" t="s">
        <v>7191</v>
      </c>
      <c r="E450" t="s">
        <v>3152</v>
      </c>
      <c r="F450" t="s">
        <v>3032</v>
      </c>
      <c r="G450" t="s">
        <v>3033</v>
      </c>
      <c r="H450" t="s">
        <v>759</v>
      </c>
      <c r="I450" t="s">
        <v>760</v>
      </c>
      <c r="J450">
        <v>6606</v>
      </c>
      <c r="K450" t="s">
        <v>3153</v>
      </c>
      <c r="L450" t="s">
        <v>3154</v>
      </c>
      <c r="M450" t="s">
        <v>3155</v>
      </c>
      <c r="N450" t="s">
        <v>3156</v>
      </c>
      <c r="O450" s="13">
        <v>450000</v>
      </c>
      <c r="P450" s="10">
        <v>446</v>
      </c>
      <c r="Q450" s="10">
        <f t="shared" ca="1" si="52"/>
        <v>164</v>
      </c>
      <c r="R450" t="str">
        <f t="shared" ca="1" si="53"/>
        <v>Carole Nistler</v>
      </c>
      <c r="T450" t="str">
        <f t="shared" ca="1" si="58"/>
        <v>Ines Gritsch</v>
      </c>
      <c r="U450" s="10">
        <f t="shared" ca="1" si="54"/>
        <v>398000</v>
      </c>
      <c r="W450" s="10">
        <f t="shared" ca="1" si="55"/>
        <v>0</v>
      </c>
      <c r="X450" s="10" t="str">
        <f t="shared" ca="1" si="56"/>
        <v/>
      </c>
      <c r="Y450" s="10" t="str">
        <f t="shared" ca="1" si="57"/>
        <v/>
      </c>
    </row>
    <row r="451" spans="1:25" x14ac:dyDescent="0.25">
      <c r="A451" s="10" t="str">
        <f ca="1">IFERROR(RANK(Y451,$Y$5:$Y$1006,0)+COUNTIF(Y$4:$Y450,Y451),"")</f>
        <v/>
      </c>
      <c r="B451" t="str">
        <f ca="1">IFERROR(RANK(C451,$C$5:$C$5001, 1) + COUNTIF(C$4:$C450, C451), "")</f>
        <v/>
      </c>
      <c r="C451" t="str">
        <f t="shared" ca="1" si="51"/>
        <v/>
      </c>
      <c r="D451" s="1" t="s">
        <v>7192</v>
      </c>
      <c r="E451" t="s">
        <v>3157</v>
      </c>
      <c r="F451" t="s">
        <v>3158</v>
      </c>
      <c r="G451" t="s">
        <v>3159</v>
      </c>
      <c r="H451" t="s">
        <v>178</v>
      </c>
      <c r="I451" t="s">
        <v>12</v>
      </c>
      <c r="J451">
        <v>90248</v>
      </c>
      <c r="K451" t="s">
        <v>3160</v>
      </c>
      <c r="L451" t="s">
        <v>3161</v>
      </c>
      <c r="M451" t="s">
        <v>3162</v>
      </c>
      <c r="N451" t="s">
        <v>3163</v>
      </c>
      <c r="O451" s="13">
        <v>652900</v>
      </c>
      <c r="P451" s="10">
        <v>447</v>
      </c>
      <c r="Q451" s="10">
        <f t="shared" ca="1" si="52"/>
        <v>689</v>
      </c>
      <c r="R451" t="str">
        <f t="shared" ca="1" si="53"/>
        <v>Maurice Stokey</v>
      </c>
      <c r="T451" t="str">
        <f t="shared" ca="1" si="58"/>
        <v>Ines Seltzen</v>
      </c>
      <c r="U451" s="10">
        <f t="shared" ca="1" si="54"/>
        <v>824000</v>
      </c>
      <c r="W451" s="10">
        <f t="shared" ca="1" si="55"/>
        <v>0</v>
      </c>
      <c r="X451" s="10" t="str">
        <f t="shared" ca="1" si="56"/>
        <v/>
      </c>
      <c r="Y451" s="10" t="str">
        <f t="shared" ca="1" si="57"/>
        <v/>
      </c>
    </row>
    <row r="452" spans="1:25" x14ac:dyDescent="0.25">
      <c r="A452" s="10">
        <f ca="1">IFERROR(RANK(Y452,$Y$5:$Y$1006,0)+COUNTIF(Y$4:$Y451,Y452),"")</f>
        <v>415</v>
      </c>
      <c r="B452">
        <f ca="1">IFERROR(RANK(C452,$C$5:$C$5001, 1) + COUNTIF(C$4:$C451, C452), "")</f>
        <v>415</v>
      </c>
      <c r="C452">
        <f t="shared" ca="1" si="51"/>
        <v>4</v>
      </c>
      <c r="D452" s="1" t="s">
        <v>7193</v>
      </c>
      <c r="E452" t="s">
        <v>3164</v>
      </c>
      <c r="F452" t="s">
        <v>3165</v>
      </c>
      <c r="G452" t="s">
        <v>394</v>
      </c>
      <c r="H452" t="s">
        <v>106</v>
      </c>
      <c r="I452" t="s">
        <v>20</v>
      </c>
      <c r="J452">
        <v>33016</v>
      </c>
      <c r="K452" t="s">
        <v>3166</v>
      </c>
      <c r="L452" t="s">
        <v>3167</v>
      </c>
      <c r="M452" t="s">
        <v>3168</v>
      </c>
      <c r="N452" t="s">
        <v>3169</v>
      </c>
      <c r="O452" s="13">
        <v>346300</v>
      </c>
      <c r="P452" s="10">
        <v>448</v>
      </c>
      <c r="Q452" s="10">
        <f t="shared" ca="1" si="52"/>
        <v>911</v>
      </c>
      <c r="R452" t="str">
        <f t="shared" ca="1" si="53"/>
        <v>Sybil Leyrer</v>
      </c>
      <c r="T452" t="str">
        <f t="shared" ca="1" si="58"/>
        <v>Iola Antell</v>
      </c>
      <c r="U452" s="10">
        <f t="shared" ca="1" si="54"/>
        <v>821400</v>
      </c>
      <c r="W452" s="10">
        <f t="shared" ca="1" si="55"/>
        <v>0</v>
      </c>
      <c r="X452" s="10">
        <f t="shared" ca="1" si="56"/>
        <v>38100</v>
      </c>
      <c r="Y452" s="10">
        <f t="shared" ca="1" si="57"/>
        <v>38100</v>
      </c>
    </row>
    <row r="453" spans="1:25" x14ac:dyDescent="0.25">
      <c r="A453" s="10">
        <f ca="1">IFERROR(RANK(Y453,$Y$5:$Y$1006,0)+COUNTIF(Y$4:$Y452,Y453),"")</f>
        <v>416</v>
      </c>
      <c r="B453">
        <f ca="1">IFERROR(RANK(C453,$C$5:$C$5001, 1) + COUNTIF(C$4:$C452, C453), "")</f>
        <v>416</v>
      </c>
      <c r="C453">
        <f t="shared" ca="1" si="51"/>
        <v>4</v>
      </c>
      <c r="D453" s="1" t="s">
        <v>7194</v>
      </c>
      <c r="E453" t="s">
        <v>3170</v>
      </c>
      <c r="F453" t="s">
        <v>3171</v>
      </c>
      <c r="G453" t="s">
        <v>3172</v>
      </c>
      <c r="H453" t="s">
        <v>244</v>
      </c>
      <c r="I453" t="s">
        <v>170</v>
      </c>
      <c r="J453">
        <v>8876</v>
      </c>
      <c r="K453" t="s">
        <v>3173</v>
      </c>
      <c r="L453" t="s">
        <v>3174</v>
      </c>
      <c r="M453" t="s">
        <v>3175</v>
      </c>
      <c r="N453" t="s">
        <v>3176</v>
      </c>
      <c r="O453" s="13">
        <v>234600</v>
      </c>
      <c r="P453" s="10">
        <v>449</v>
      </c>
      <c r="Q453" s="10">
        <f t="shared" ca="1" si="52"/>
        <v>84</v>
      </c>
      <c r="R453" t="str">
        <f t="shared" ca="1" si="53"/>
        <v>Ashlee Bargas</v>
      </c>
      <c r="T453" t="str">
        <f t="shared" ca="1" si="58"/>
        <v>Iona Burkhart</v>
      </c>
      <c r="U453" s="10">
        <f t="shared" ca="1" si="54"/>
        <v>31200</v>
      </c>
      <c r="W453" s="10">
        <f t="shared" ca="1" si="55"/>
        <v>0</v>
      </c>
      <c r="X453" s="10">
        <f t="shared" ca="1" si="56"/>
        <v>38000</v>
      </c>
      <c r="Y453" s="10">
        <f t="shared" ca="1" si="57"/>
        <v>38000</v>
      </c>
    </row>
    <row r="454" spans="1:25" x14ac:dyDescent="0.25">
      <c r="A454" s="10">
        <f ca="1">IFERROR(RANK(Y454,$Y$5:$Y$1006,0)+COUNTIF(Y$4:$Y453,Y454),"")</f>
        <v>599</v>
      </c>
      <c r="B454">
        <f ca="1">IFERROR(RANK(C454,$C$5:$C$5001, 1) + COUNTIF(C$4:$C453, C454), "")</f>
        <v>599</v>
      </c>
      <c r="C454">
        <f t="shared" ref="C454:C517" ca="1" si="59">IFERROR(SEARCH($C$2,T454,1),"")</f>
        <v>7</v>
      </c>
      <c r="D454" s="1" t="s">
        <v>7195</v>
      </c>
      <c r="E454" t="s">
        <v>3177</v>
      </c>
      <c r="F454" t="s">
        <v>3178</v>
      </c>
      <c r="G454" t="s">
        <v>3179</v>
      </c>
      <c r="H454" t="s">
        <v>849</v>
      </c>
      <c r="I454" t="s">
        <v>58</v>
      </c>
      <c r="J454">
        <v>25401</v>
      </c>
      <c r="K454" t="s">
        <v>3180</v>
      </c>
      <c r="L454" t="s">
        <v>3181</v>
      </c>
      <c r="M454" t="s">
        <v>3182</v>
      </c>
      <c r="N454" t="s">
        <v>3183</v>
      </c>
      <c r="O454" s="13">
        <v>461200</v>
      </c>
      <c r="P454" s="10">
        <v>450</v>
      </c>
      <c r="Q454" s="10">
        <f t="shared" ref="Q454:Q517" ca="1" si="60">COUNTIF($R$5:$R$1005,"&lt;"&amp;R454)+1</f>
        <v>194</v>
      </c>
      <c r="R454" t="str">
        <f t="shared" ref="R454:R517" ca="1" si="61">INDIRECT($B$2&amp;ROW())</f>
        <v>Chester Giannattasio</v>
      </c>
      <c r="T454" t="str">
        <f t="shared" ca="1" si="58"/>
        <v>Ione Gallion</v>
      </c>
      <c r="U454" s="10">
        <f t="shared" ref="U454:U517" ca="1" si="62">IFERROR(VLOOKUP(T454,INDIRECT($B$2&amp;5&amp;":"&amp;ADDRESS(3000, COLUMN($O$3))), COLUMN($O$3)-COLUMN(INDIRECT($B$2&amp;5))+1, FALSE),0)</f>
        <v>180300</v>
      </c>
      <c r="W454" s="10">
        <f t="shared" ref="W454:W517" ca="1" si="63">IFERROR(RANK(U454,$U$5:$U$1006,1)*$W$3,"")</f>
        <v>0</v>
      </c>
      <c r="X454" s="10">
        <f t="shared" ref="X454:X517" ca="1" si="64">IFERROR(RANK(B454,$B$5:$B$1006,0)*$X$3,"")</f>
        <v>19700</v>
      </c>
      <c r="Y454" s="10">
        <f t="shared" ref="Y454:Y517" ca="1" si="65">IFERROR(W454+X454,"")</f>
        <v>19700</v>
      </c>
    </row>
    <row r="455" spans="1:25" x14ac:dyDescent="0.25">
      <c r="A455" s="10">
        <f ca="1">IFERROR(RANK(Y455,$Y$5:$Y$1006,0)+COUNTIF(Y$4:$Y454,Y455),"")</f>
        <v>641</v>
      </c>
      <c r="B455">
        <f ca="1">IFERROR(RANK(C455,$C$5:$C$5001, 1) + COUNTIF(C$4:$C454, C455), "")</f>
        <v>641</v>
      </c>
      <c r="C455">
        <f t="shared" ca="1" si="59"/>
        <v>8</v>
      </c>
      <c r="D455" s="1" t="s">
        <v>7196</v>
      </c>
      <c r="E455" t="s">
        <v>3184</v>
      </c>
      <c r="F455" t="s">
        <v>3185</v>
      </c>
      <c r="G455" t="s">
        <v>1822</v>
      </c>
      <c r="H455" t="s">
        <v>1131</v>
      </c>
      <c r="I455" t="s">
        <v>170</v>
      </c>
      <c r="J455">
        <v>7114</v>
      </c>
      <c r="K455" t="s">
        <v>3186</v>
      </c>
      <c r="L455" t="s">
        <v>3187</v>
      </c>
      <c r="M455" t="s">
        <v>3188</v>
      </c>
      <c r="N455" t="s">
        <v>3189</v>
      </c>
      <c r="O455" s="13">
        <v>409100</v>
      </c>
      <c r="P455" s="10">
        <v>451</v>
      </c>
      <c r="Q455" s="10">
        <f t="shared" ca="1" si="60"/>
        <v>499</v>
      </c>
      <c r="R455" t="str">
        <f t="shared" ca="1" si="61"/>
        <v>Jerrold Wolke</v>
      </c>
      <c r="T455" t="str">
        <f t="shared" ca="1" si="58"/>
        <v>Irwin Nacci</v>
      </c>
      <c r="U455" s="10">
        <f t="shared" ca="1" si="62"/>
        <v>743200</v>
      </c>
      <c r="W455" s="10">
        <f t="shared" ca="1" si="63"/>
        <v>0</v>
      </c>
      <c r="X455" s="10">
        <f t="shared" ca="1" si="64"/>
        <v>15500</v>
      </c>
      <c r="Y455" s="10">
        <f t="shared" ca="1" si="65"/>
        <v>15500</v>
      </c>
    </row>
    <row r="456" spans="1:25" x14ac:dyDescent="0.25">
      <c r="A456" s="10">
        <f ca="1">IFERROR(RANK(Y456,$Y$5:$Y$1006,0)+COUNTIF(Y$4:$Y455,Y456),"")</f>
        <v>367</v>
      </c>
      <c r="B456">
        <f ca="1">IFERROR(RANK(C456,$C$5:$C$5001, 1) + COUNTIF(C$4:$C455, C456), "")</f>
        <v>367</v>
      </c>
      <c r="C456">
        <f t="shared" ca="1" si="59"/>
        <v>3</v>
      </c>
      <c r="D456" s="1" t="s">
        <v>7197</v>
      </c>
      <c r="E456" t="s">
        <v>3190</v>
      </c>
      <c r="F456" t="s">
        <v>3191</v>
      </c>
      <c r="G456" t="s">
        <v>3192</v>
      </c>
      <c r="H456" t="s">
        <v>935</v>
      </c>
      <c r="I456" t="s">
        <v>170</v>
      </c>
      <c r="J456">
        <v>7026</v>
      </c>
      <c r="K456" t="s">
        <v>3193</v>
      </c>
      <c r="L456" t="s">
        <v>3194</v>
      </c>
      <c r="M456" t="s">
        <v>3195</v>
      </c>
      <c r="N456" t="s">
        <v>3196</v>
      </c>
      <c r="O456" s="13">
        <v>468800</v>
      </c>
      <c r="P456" s="10">
        <v>452</v>
      </c>
      <c r="Q456" s="10">
        <f t="shared" ca="1" si="60"/>
        <v>73</v>
      </c>
      <c r="R456" t="str">
        <f t="shared" ca="1" si="61"/>
        <v>Arden Clemen</v>
      </c>
      <c r="T456" t="str">
        <f t="shared" ca="1" si="58"/>
        <v>Isabell Guevara</v>
      </c>
      <c r="U456" s="10">
        <f t="shared" ca="1" si="62"/>
        <v>31000</v>
      </c>
      <c r="W456" s="10">
        <f t="shared" ca="1" si="63"/>
        <v>0</v>
      </c>
      <c r="X456" s="10">
        <f t="shared" ca="1" si="64"/>
        <v>42900</v>
      </c>
      <c r="Y456" s="10">
        <f t="shared" ca="1" si="65"/>
        <v>42900</v>
      </c>
    </row>
    <row r="457" spans="1:25" x14ac:dyDescent="0.25">
      <c r="A457" s="10">
        <f ca="1">IFERROR(RANK(Y457,$Y$5:$Y$1006,0)+COUNTIF(Y$4:$Y456,Y457),"")</f>
        <v>368</v>
      </c>
      <c r="B457">
        <f ca="1">IFERROR(RANK(C457,$C$5:$C$5001, 1) + COUNTIF(C$4:$C456, C457), "")</f>
        <v>368</v>
      </c>
      <c r="C457">
        <f t="shared" ca="1" si="59"/>
        <v>3</v>
      </c>
      <c r="D457" s="1" t="s">
        <v>7198</v>
      </c>
      <c r="E457" t="s">
        <v>3197</v>
      </c>
      <c r="F457" t="s">
        <v>3198</v>
      </c>
      <c r="G457" t="s">
        <v>3199</v>
      </c>
      <c r="H457" t="s">
        <v>3200</v>
      </c>
      <c r="I457" t="s">
        <v>90</v>
      </c>
      <c r="J457">
        <v>76450</v>
      </c>
      <c r="K457" t="s">
        <v>3201</v>
      </c>
      <c r="L457" t="s">
        <v>3202</v>
      </c>
      <c r="M457" t="s">
        <v>3203</v>
      </c>
      <c r="N457" t="s">
        <v>3204</v>
      </c>
      <c r="O457" s="13">
        <v>918100</v>
      </c>
      <c r="P457" s="10">
        <v>453</v>
      </c>
      <c r="Q457" s="10">
        <f t="shared" ca="1" si="60"/>
        <v>947</v>
      </c>
      <c r="R457" t="str">
        <f t="shared" ca="1" si="61"/>
        <v>Trudy Curit</v>
      </c>
      <c r="T457" t="str">
        <f t="shared" ca="1" si="58"/>
        <v>Isaiah Frisk</v>
      </c>
      <c r="U457" s="10">
        <f t="shared" ca="1" si="62"/>
        <v>225200</v>
      </c>
      <c r="W457" s="10">
        <f t="shared" ca="1" si="63"/>
        <v>0</v>
      </c>
      <c r="X457" s="10">
        <f t="shared" ca="1" si="64"/>
        <v>42800</v>
      </c>
      <c r="Y457" s="10">
        <f t="shared" ca="1" si="65"/>
        <v>42800</v>
      </c>
    </row>
    <row r="458" spans="1:25" x14ac:dyDescent="0.25">
      <c r="A458" s="10">
        <f ca="1">IFERROR(RANK(Y458,$Y$5:$Y$1006,0)+COUNTIF(Y$4:$Y457,Y458),"")</f>
        <v>369</v>
      </c>
      <c r="B458">
        <f ca="1">IFERROR(RANK(C458,$C$5:$C$5001, 1) + COUNTIF(C$4:$C457, C458), "")</f>
        <v>369</v>
      </c>
      <c r="C458">
        <f t="shared" ca="1" si="59"/>
        <v>3</v>
      </c>
      <c r="D458" s="1" t="s">
        <v>7199</v>
      </c>
      <c r="E458" t="s">
        <v>3205</v>
      </c>
      <c r="F458" t="s">
        <v>3206</v>
      </c>
      <c r="G458" t="s">
        <v>3207</v>
      </c>
      <c r="H458" t="s">
        <v>275</v>
      </c>
      <c r="I458" t="s">
        <v>170</v>
      </c>
      <c r="J458">
        <v>8902</v>
      </c>
      <c r="K458" t="s">
        <v>3208</v>
      </c>
      <c r="L458" t="s">
        <v>3209</v>
      </c>
      <c r="M458" t="s">
        <v>3210</v>
      </c>
      <c r="N458" t="s">
        <v>3211</v>
      </c>
      <c r="O458" s="13">
        <v>11000</v>
      </c>
      <c r="P458" s="10">
        <v>454</v>
      </c>
      <c r="Q458" s="10">
        <f t="shared" ca="1" si="60"/>
        <v>524</v>
      </c>
      <c r="R458" t="str">
        <f t="shared" ca="1" si="61"/>
        <v>Kaitlyn Leigers</v>
      </c>
      <c r="T458" t="str">
        <f t="shared" ca="1" si="58"/>
        <v>Isaiah Ryce</v>
      </c>
      <c r="U458" s="10">
        <f t="shared" ca="1" si="62"/>
        <v>719500</v>
      </c>
      <c r="W458" s="10">
        <f t="shared" ca="1" si="63"/>
        <v>0</v>
      </c>
      <c r="X458" s="10">
        <f t="shared" ca="1" si="64"/>
        <v>42700</v>
      </c>
      <c r="Y458" s="10">
        <f t="shared" ca="1" si="65"/>
        <v>42700</v>
      </c>
    </row>
    <row r="459" spans="1:25" x14ac:dyDescent="0.25">
      <c r="A459" s="10">
        <f ca="1">IFERROR(RANK(Y459,$Y$5:$Y$1006,0)+COUNTIF(Y$4:$Y458,Y459),"")</f>
        <v>417</v>
      </c>
      <c r="B459">
        <f ca="1">IFERROR(RANK(C459,$C$5:$C$5001, 1) + COUNTIF(C$4:$C458, C459), "")</f>
        <v>417</v>
      </c>
      <c r="C459">
        <f t="shared" ca="1" si="59"/>
        <v>4</v>
      </c>
      <c r="D459" s="1" t="s">
        <v>7200</v>
      </c>
      <c r="E459" t="s">
        <v>3212</v>
      </c>
      <c r="F459" t="s">
        <v>3213</v>
      </c>
      <c r="G459" t="s">
        <v>896</v>
      </c>
      <c r="H459" t="s">
        <v>897</v>
      </c>
      <c r="I459" t="s">
        <v>229</v>
      </c>
      <c r="J459">
        <v>10301</v>
      </c>
      <c r="K459" t="s">
        <v>3214</v>
      </c>
      <c r="L459" t="s">
        <v>3215</v>
      </c>
      <c r="M459" t="s">
        <v>3216</v>
      </c>
      <c r="N459" t="s">
        <v>3217</v>
      </c>
      <c r="O459" s="13">
        <v>783900</v>
      </c>
      <c r="P459" s="10">
        <v>455</v>
      </c>
      <c r="Q459" s="10">
        <f t="shared" ca="1" si="60"/>
        <v>12</v>
      </c>
      <c r="R459" t="str">
        <f t="shared" ca="1" si="61"/>
        <v>Adrian Stick</v>
      </c>
      <c r="T459" t="str">
        <f t="shared" ca="1" si="58"/>
        <v>Isiah Cavalaris</v>
      </c>
      <c r="U459" s="10">
        <f t="shared" ca="1" si="62"/>
        <v>60900</v>
      </c>
      <c r="W459" s="10">
        <f t="shared" ca="1" si="63"/>
        <v>0</v>
      </c>
      <c r="X459" s="10">
        <f t="shared" ca="1" si="64"/>
        <v>37900</v>
      </c>
      <c r="Y459" s="10">
        <f t="shared" ca="1" si="65"/>
        <v>37900</v>
      </c>
    </row>
    <row r="460" spans="1:25" x14ac:dyDescent="0.25">
      <c r="A460" s="10">
        <f ca="1">IFERROR(RANK(Y460,$Y$5:$Y$1006,0)+COUNTIF(Y$4:$Y459,Y460),"")</f>
        <v>418</v>
      </c>
      <c r="B460">
        <f ca="1">IFERROR(RANK(C460,$C$5:$C$5001, 1) + COUNTIF(C$4:$C459, C460), "")</f>
        <v>418</v>
      </c>
      <c r="C460">
        <f t="shared" ca="1" si="59"/>
        <v>4</v>
      </c>
      <c r="D460" s="1" t="s">
        <v>7201</v>
      </c>
      <c r="E460" t="s">
        <v>3218</v>
      </c>
      <c r="F460" t="s">
        <v>3219</v>
      </c>
      <c r="G460" t="s">
        <v>3220</v>
      </c>
      <c r="H460" t="s">
        <v>3221</v>
      </c>
      <c r="I460" t="s">
        <v>102</v>
      </c>
      <c r="J460">
        <v>20657</v>
      </c>
      <c r="K460" t="s">
        <v>3222</v>
      </c>
      <c r="L460" t="s">
        <v>3223</v>
      </c>
      <c r="M460" t="s">
        <v>3224</v>
      </c>
      <c r="N460" t="s">
        <v>3225</v>
      </c>
      <c r="O460" s="13">
        <v>490600</v>
      </c>
      <c r="P460" s="10">
        <v>456</v>
      </c>
      <c r="Q460" s="10">
        <f t="shared" ca="1" si="60"/>
        <v>628</v>
      </c>
      <c r="R460" t="str">
        <f t="shared" ca="1" si="61"/>
        <v>Lorraine Markland</v>
      </c>
      <c r="T460" t="str">
        <f t="shared" ca="1" si="58"/>
        <v>Issac Thormina</v>
      </c>
      <c r="U460" s="10">
        <f t="shared" ca="1" si="62"/>
        <v>868900</v>
      </c>
      <c r="W460" s="10">
        <f t="shared" ca="1" si="63"/>
        <v>0</v>
      </c>
      <c r="X460" s="10">
        <f t="shared" ca="1" si="64"/>
        <v>37800</v>
      </c>
      <c r="Y460" s="10">
        <f t="shared" ca="1" si="65"/>
        <v>37800</v>
      </c>
    </row>
    <row r="461" spans="1:25" x14ac:dyDescent="0.25">
      <c r="A461" s="10">
        <f ca="1">IFERROR(RANK(Y461,$Y$5:$Y$1006,0)+COUNTIF(Y$4:$Y460,Y461),"")</f>
        <v>370</v>
      </c>
      <c r="B461">
        <f ca="1">IFERROR(RANK(C461,$C$5:$C$5001, 1) + COUNTIF(C$4:$C460, C461), "")</f>
        <v>370</v>
      </c>
      <c r="C461">
        <f t="shared" ca="1" si="59"/>
        <v>3</v>
      </c>
      <c r="D461" s="1" t="s">
        <v>7202</v>
      </c>
      <c r="E461" t="s">
        <v>3226</v>
      </c>
      <c r="F461" t="s">
        <v>3227</v>
      </c>
      <c r="G461" t="s">
        <v>3228</v>
      </c>
      <c r="H461" t="s">
        <v>2762</v>
      </c>
      <c r="I461" t="s">
        <v>75</v>
      </c>
      <c r="J461">
        <v>48310</v>
      </c>
      <c r="K461" t="s">
        <v>3229</v>
      </c>
      <c r="L461" t="s">
        <v>3230</v>
      </c>
      <c r="M461" t="s">
        <v>3231</v>
      </c>
      <c r="N461" t="s">
        <v>3232</v>
      </c>
      <c r="O461" s="13">
        <v>130800</v>
      </c>
      <c r="P461" s="10">
        <v>457</v>
      </c>
      <c r="Q461" s="10">
        <f t="shared" ca="1" si="60"/>
        <v>282</v>
      </c>
      <c r="R461" t="str">
        <f t="shared" ca="1" si="61"/>
        <v>Dino Rijos</v>
      </c>
      <c r="T461" t="str">
        <f t="shared" ca="1" si="58"/>
        <v>Iva Sculley</v>
      </c>
      <c r="U461" s="10">
        <f t="shared" ca="1" si="62"/>
        <v>91800</v>
      </c>
      <c r="W461" s="10">
        <f t="shared" ca="1" si="63"/>
        <v>0</v>
      </c>
      <c r="X461" s="10">
        <f t="shared" ca="1" si="64"/>
        <v>42600</v>
      </c>
      <c r="Y461" s="10">
        <f t="shared" ca="1" si="65"/>
        <v>42600</v>
      </c>
    </row>
    <row r="462" spans="1:25" x14ac:dyDescent="0.25">
      <c r="A462" s="10">
        <f ca="1">IFERROR(RANK(Y462,$Y$5:$Y$1006,0)+COUNTIF(Y$4:$Y461,Y462),"")</f>
        <v>371</v>
      </c>
      <c r="B462">
        <f ca="1">IFERROR(RANK(C462,$C$5:$C$5001, 1) + COUNTIF(C$4:$C461, C462), "")</f>
        <v>371</v>
      </c>
      <c r="C462">
        <f t="shared" ca="1" si="59"/>
        <v>3</v>
      </c>
      <c r="D462" s="1" t="s">
        <v>7203</v>
      </c>
      <c r="E462" t="s">
        <v>3233</v>
      </c>
      <c r="F462" t="s">
        <v>3234</v>
      </c>
      <c r="G462" t="s">
        <v>127</v>
      </c>
      <c r="H462" t="s">
        <v>3235</v>
      </c>
      <c r="I462" t="s">
        <v>827</v>
      </c>
      <c r="J462">
        <v>65781</v>
      </c>
      <c r="K462" t="s">
        <v>3236</v>
      </c>
      <c r="L462" t="s">
        <v>3237</v>
      </c>
      <c r="M462" t="s">
        <v>3238</v>
      </c>
      <c r="N462" t="s">
        <v>3239</v>
      </c>
      <c r="O462" s="13">
        <v>344700</v>
      </c>
      <c r="P462" s="10">
        <v>458</v>
      </c>
      <c r="Q462" s="10">
        <f t="shared" ca="1" si="60"/>
        <v>610</v>
      </c>
      <c r="R462" t="str">
        <f t="shared" ca="1" si="61"/>
        <v>Lilian Bruchey</v>
      </c>
      <c r="T462" t="str">
        <f t="shared" ca="1" si="58"/>
        <v>Ivan Cimaglia</v>
      </c>
      <c r="U462" s="10">
        <f t="shared" ca="1" si="62"/>
        <v>903300</v>
      </c>
      <c r="W462" s="10">
        <f t="shared" ca="1" si="63"/>
        <v>0</v>
      </c>
      <c r="X462" s="10">
        <f t="shared" ca="1" si="64"/>
        <v>42500</v>
      </c>
      <c r="Y462" s="10">
        <f t="shared" ca="1" si="65"/>
        <v>42500</v>
      </c>
    </row>
    <row r="463" spans="1:25" x14ac:dyDescent="0.25">
      <c r="A463" s="10">
        <f ca="1">IFERROR(RANK(Y463,$Y$5:$Y$1006,0)+COUNTIF(Y$4:$Y462,Y463),"")</f>
        <v>732</v>
      </c>
      <c r="B463">
        <f ca="1">IFERROR(RANK(C463,$C$5:$C$5001, 1) + COUNTIF(C$4:$C462, C463), "")</f>
        <v>732</v>
      </c>
      <c r="C463">
        <f t="shared" ca="1" si="59"/>
        <v>11</v>
      </c>
      <c r="D463" s="1" t="s">
        <v>7204</v>
      </c>
      <c r="E463" t="s">
        <v>3240</v>
      </c>
      <c r="F463" t="s">
        <v>3241</v>
      </c>
      <c r="G463" t="s">
        <v>3242</v>
      </c>
      <c r="H463" t="s">
        <v>1215</v>
      </c>
      <c r="I463" t="s">
        <v>20</v>
      </c>
      <c r="J463">
        <v>32746</v>
      </c>
      <c r="K463" t="s">
        <v>3243</v>
      </c>
      <c r="L463" t="s">
        <v>3244</v>
      </c>
      <c r="M463" t="s">
        <v>3245</v>
      </c>
      <c r="N463" t="s">
        <v>3246</v>
      </c>
      <c r="O463" s="13">
        <v>337300</v>
      </c>
      <c r="P463" s="10">
        <v>459</v>
      </c>
      <c r="Q463" s="10">
        <f t="shared" ca="1" si="60"/>
        <v>496</v>
      </c>
      <c r="R463" t="str">
        <f t="shared" ca="1" si="61"/>
        <v>Jerome Paquin</v>
      </c>
      <c r="T463" t="str">
        <f t="shared" ca="1" si="58"/>
        <v>Ivette Stratis</v>
      </c>
      <c r="U463" s="10">
        <f t="shared" ca="1" si="62"/>
        <v>33100</v>
      </c>
      <c r="W463" s="10">
        <f t="shared" ca="1" si="63"/>
        <v>0</v>
      </c>
      <c r="X463" s="10">
        <f t="shared" ca="1" si="64"/>
        <v>6400</v>
      </c>
      <c r="Y463" s="10">
        <f t="shared" ca="1" si="65"/>
        <v>6400</v>
      </c>
    </row>
    <row r="464" spans="1:25" x14ac:dyDescent="0.25">
      <c r="A464" s="10">
        <f ca="1">IFERROR(RANK(Y464,$Y$5:$Y$1006,0)+COUNTIF(Y$4:$Y463,Y464),"")</f>
        <v>642</v>
      </c>
      <c r="B464">
        <f ca="1">IFERROR(RANK(C464,$C$5:$C$5001, 1) + COUNTIF(C$4:$C463, C464), "")</f>
        <v>642</v>
      </c>
      <c r="C464">
        <f t="shared" ca="1" si="59"/>
        <v>8</v>
      </c>
      <c r="D464" s="1" t="s">
        <v>7205</v>
      </c>
      <c r="E464" t="s">
        <v>3247</v>
      </c>
      <c r="F464" t="s">
        <v>3248</v>
      </c>
      <c r="G464" t="s">
        <v>2769</v>
      </c>
      <c r="H464" t="s">
        <v>935</v>
      </c>
      <c r="I464" t="s">
        <v>170</v>
      </c>
      <c r="J464">
        <v>7631</v>
      </c>
      <c r="K464" t="s">
        <v>3249</v>
      </c>
      <c r="L464" t="s">
        <v>3250</v>
      </c>
      <c r="M464" t="s">
        <v>3251</v>
      </c>
      <c r="N464" t="s">
        <v>3252</v>
      </c>
      <c r="O464" s="13">
        <v>716600</v>
      </c>
      <c r="P464" s="10">
        <v>460</v>
      </c>
      <c r="Q464" s="10">
        <f t="shared" ca="1" si="60"/>
        <v>247</v>
      </c>
      <c r="R464" t="str">
        <f t="shared" ca="1" si="61"/>
        <v>Dario Sandine</v>
      </c>
      <c r="T464" t="str">
        <f t="shared" ca="1" si="58"/>
        <v>Ivory Mansour</v>
      </c>
      <c r="U464" s="10">
        <f t="shared" ca="1" si="62"/>
        <v>599200</v>
      </c>
      <c r="W464" s="10">
        <f t="shared" ca="1" si="63"/>
        <v>0</v>
      </c>
      <c r="X464" s="10">
        <f t="shared" ca="1" si="64"/>
        <v>15400</v>
      </c>
      <c r="Y464" s="10">
        <f t="shared" ca="1" si="65"/>
        <v>15400</v>
      </c>
    </row>
    <row r="465" spans="1:25" x14ac:dyDescent="0.25">
      <c r="A465" s="10" t="str">
        <f ca="1">IFERROR(RANK(Y465,$Y$5:$Y$1006,0)+COUNTIF(Y$4:$Y464,Y465),"")</f>
        <v/>
      </c>
      <c r="B465" t="str">
        <f ca="1">IFERROR(RANK(C465,$C$5:$C$5001, 1) + COUNTIF(C$4:$C464, C465), "")</f>
        <v/>
      </c>
      <c r="C465" t="str">
        <f t="shared" ca="1" si="59"/>
        <v/>
      </c>
      <c r="D465" s="1" t="s">
        <v>7206</v>
      </c>
      <c r="E465" t="s">
        <v>3253</v>
      </c>
      <c r="F465" t="s">
        <v>3254</v>
      </c>
      <c r="G465" t="s">
        <v>2769</v>
      </c>
      <c r="H465" t="s">
        <v>1230</v>
      </c>
      <c r="I465" t="s">
        <v>136</v>
      </c>
      <c r="J465">
        <v>80110</v>
      </c>
      <c r="K465" t="s">
        <v>3255</v>
      </c>
      <c r="L465" t="s">
        <v>3256</v>
      </c>
      <c r="M465" t="s">
        <v>3257</v>
      </c>
      <c r="N465" t="s">
        <v>3258</v>
      </c>
      <c r="O465" s="13">
        <v>614100</v>
      </c>
      <c r="P465" s="10">
        <v>461</v>
      </c>
      <c r="Q465" s="10">
        <f t="shared" ca="1" si="60"/>
        <v>443</v>
      </c>
      <c r="R465" t="str">
        <f t="shared" ca="1" si="61"/>
        <v>Hunter Eurbin</v>
      </c>
      <c r="T465" t="str">
        <f t="shared" ca="1" si="58"/>
        <v>Ivory Obyrne</v>
      </c>
      <c r="U465" s="10">
        <f t="shared" ca="1" si="62"/>
        <v>654100</v>
      </c>
      <c r="W465" s="10">
        <f t="shared" ca="1" si="63"/>
        <v>0</v>
      </c>
      <c r="X465" s="10" t="str">
        <f t="shared" ca="1" si="64"/>
        <v/>
      </c>
      <c r="Y465" s="10" t="str">
        <f t="shared" ca="1" si="65"/>
        <v/>
      </c>
    </row>
    <row r="466" spans="1:25" x14ac:dyDescent="0.25">
      <c r="A466" s="10">
        <f ca="1">IFERROR(RANK(Y466,$Y$5:$Y$1006,0)+COUNTIF(Y$4:$Y465,Y466),"")</f>
        <v>706</v>
      </c>
      <c r="B466">
        <f ca="1">IFERROR(RANK(C466,$C$5:$C$5001, 1) + COUNTIF(C$4:$C465, C466), "")</f>
        <v>706</v>
      </c>
      <c r="C466">
        <f t="shared" ca="1" si="59"/>
        <v>10</v>
      </c>
      <c r="D466" s="1" t="s">
        <v>7207</v>
      </c>
      <c r="E466" t="s">
        <v>3259</v>
      </c>
      <c r="F466" t="s">
        <v>3241</v>
      </c>
      <c r="G466" t="s">
        <v>3242</v>
      </c>
      <c r="H466" t="s">
        <v>1215</v>
      </c>
      <c r="I466" t="s">
        <v>20</v>
      </c>
      <c r="J466">
        <v>32746</v>
      </c>
      <c r="K466" t="s">
        <v>3260</v>
      </c>
      <c r="L466" t="s">
        <v>3261</v>
      </c>
      <c r="M466" t="s">
        <v>3262</v>
      </c>
      <c r="N466" t="s">
        <v>3263</v>
      </c>
      <c r="O466" s="13">
        <v>188400</v>
      </c>
      <c r="P466" s="10">
        <v>462</v>
      </c>
      <c r="Q466" s="10">
        <f t="shared" ca="1" si="60"/>
        <v>624</v>
      </c>
      <c r="R466" t="str">
        <f t="shared" ca="1" si="61"/>
        <v>Loraine Vandee</v>
      </c>
      <c r="T466" t="str">
        <f t="shared" ca="1" si="58"/>
        <v>Ivy Fietsam</v>
      </c>
      <c r="U466" s="10">
        <f t="shared" ca="1" si="62"/>
        <v>21600</v>
      </c>
      <c r="W466" s="10">
        <f t="shared" ca="1" si="63"/>
        <v>0</v>
      </c>
      <c r="X466" s="10">
        <f t="shared" ca="1" si="64"/>
        <v>9000</v>
      </c>
      <c r="Y466" s="10">
        <f t="shared" ca="1" si="65"/>
        <v>9000</v>
      </c>
    </row>
    <row r="467" spans="1:25" x14ac:dyDescent="0.25">
      <c r="A467" s="10">
        <f ca="1">IFERROR(RANK(Y467,$Y$5:$Y$1006,0)+COUNTIF(Y$4:$Y466,Y467),"")</f>
        <v>163</v>
      </c>
      <c r="B467">
        <f ca="1">IFERROR(RANK(C467,$C$5:$C$5001, 1) + COUNTIF(C$4:$C466, C467), "")</f>
        <v>163</v>
      </c>
      <c r="C467">
        <f t="shared" ca="1" si="59"/>
        <v>2</v>
      </c>
      <c r="D467" s="1" t="s">
        <v>7208</v>
      </c>
      <c r="E467" t="s">
        <v>3264</v>
      </c>
      <c r="F467" t="s">
        <v>3265</v>
      </c>
      <c r="G467" t="s">
        <v>3266</v>
      </c>
      <c r="H467" t="s">
        <v>34</v>
      </c>
      <c r="I467" t="s">
        <v>12</v>
      </c>
      <c r="J467">
        <v>95742</v>
      </c>
      <c r="K467" t="s">
        <v>3267</v>
      </c>
      <c r="L467" t="s">
        <v>3268</v>
      </c>
      <c r="M467" t="s">
        <v>3269</v>
      </c>
      <c r="N467" t="s">
        <v>3270</v>
      </c>
      <c r="O467" s="13">
        <v>613900</v>
      </c>
      <c r="P467" s="10">
        <v>463</v>
      </c>
      <c r="Q467" s="10">
        <f t="shared" ca="1" si="60"/>
        <v>333</v>
      </c>
      <c r="R467" t="str">
        <f t="shared" ca="1" si="61"/>
        <v>Ernestine Zacharewicz</v>
      </c>
      <c r="T467" t="str">
        <f t="shared" ca="1" si="58"/>
        <v>Jackie Fabel</v>
      </c>
      <c r="U467" s="10">
        <f t="shared" ca="1" si="62"/>
        <v>324700</v>
      </c>
      <c r="W467" s="10">
        <f t="shared" ca="1" si="63"/>
        <v>0</v>
      </c>
      <c r="X467" s="10">
        <f t="shared" ca="1" si="64"/>
        <v>63300</v>
      </c>
      <c r="Y467" s="10">
        <f t="shared" ca="1" si="65"/>
        <v>63300</v>
      </c>
    </row>
    <row r="468" spans="1:25" x14ac:dyDescent="0.25">
      <c r="A468" s="10">
        <f ca="1">IFERROR(RANK(Y468,$Y$5:$Y$1006,0)+COUNTIF(Y$4:$Y467,Y468),"")</f>
        <v>164</v>
      </c>
      <c r="B468">
        <f ca="1">IFERROR(RANK(C468,$C$5:$C$5001, 1) + COUNTIF(C$4:$C467, C468), "")</f>
        <v>164</v>
      </c>
      <c r="C468">
        <f t="shared" ca="1" si="59"/>
        <v>2</v>
      </c>
      <c r="D468" s="1" t="s">
        <v>7209</v>
      </c>
      <c r="E468" t="s">
        <v>3271</v>
      </c>
      <c r="F468" t="s">
        <v>3272</v>
      </c>
      <c r="G468" t="s">
        <v>3273</v>
      </c>
      <c r="H468" t="s">
        <v>144</v>
      </c>
      <c r="I468" t="s">
        <v>102</v>
      </c>
      <c r="J468">
        <v>20904</v>
      </c>
      <c r="K468" t="s">
        <v>3274</v>
      </c>
      <c r="L468" t="s">
        <v>3275</v>
      </c>
      <c r="M468" t="s">
        <v>3276</v>
      </c>
      <c r="N468" t="s">
        <v>3277</v>
      </c>
      <c r="O468" s="13">
        <v>654100</v>
      </c>
      <c r="P468" s="10">
        <v>464</v>
      </c>
      <c r="Q468" s="10">
        <f t="shared" ca="1" si="60"/>
        <v>461</v>
      </c>
      <c r="R468" t="str">
        <f t="shared" ca="1" si="61"/>
        <v>Ivory Obyrne</v>
      </c>
      <c r="T468" t="str">
        <f t="shared" ca="1" si="58"/>
        <v>Jackie Squyres</v>
      </c>
      <c r="U468" s="10">
        <f t="shared" ca="1" si="62"/>
        <v>244600</v>
      </c>
      <c r="W468" s="10">
        <f t="shared" ca="1" si="63"/>
        <v>0</v>
      </c>
      <c r="X468" s="10">
        <f t="shared" ca="1" si="64"/>
        <v>63200</v>
      </c>
      <c r="Y468" s="10">
        <f t="shared" ca="1" si="65"/>
        <v>63200</v>
      </c>
    </row>
    <row r="469" spans="1:25" x14ac:dyDescent="0.25">
      <c r="A469" s="10">
        <f ca="1">IFERROR(RANK(Y469,$Y$5:$Y$1006,0)+COUNTIF(Y$4:$Y468,Y469),"")</f>
        <v>165</v>
      </c>
      <c r="B469">
        <f ca="1">IFERROR(RANK(C469,$C$5:$C$5001, 1) + COUNTIF(C$4:$C468, C469), "")</f>
        <v>165</v>
      </c>
      <c r="C469">
        <f t="shared" ca="1" si="59"/>
        <v>2</v>
      </c>
      <c r="D469" s="1" t="s">
        <v>7210</v>
      </c>
      <c r="E469" t="s">
        <v>3278</v>
      </c>
      <c r="F469" t="s">
        <v>3279</v>
      </c>
      <c r="G469" t="s">
        <v>178</v>
      </c>
      <c r="H469" t="s">
        <v>178</v>
      </c>
      <c r="I469" t="s">
        <v>12</v>
      </c>
      <c r="J469">
        <v>90002</v>
      </c>
      <c r="K469" t="s">
        <v>3280</v>
      </c>
      <c r="L469" t="s">
        <v>3281</v>
      </c>
      <c r="M469" t="s">
        <v>3282</v>
      </c>
      <c r="N469" t="s">
        <v>3283</v>
      </c>
      <c r="O469" s="13">
        <v>272000</v>
      </c>
      <c r="P469" s="10">
        <v>465</v>
      </c>
      <c r="Q469" s="10">
        <f t="shared" ca="1" si="60"/>
        <v>660</v>
      </c>
      <c r="R469" t="str">
        <f t="shared" ca="1" si="61"/>
        <v>Margarita Schaupp</v>
      </c>
      <c r="T469" t="str">
        <f t="shared" ca="1" si="58"/>
        <v>Jacquelyn Geoffroy</v>
      </c>
      <c r="U469" s="10">
        <f t="shared" ca="1" si="62"/>
        <v>676900</v>
      </c>
      <c r="W469" s="10">
        <f t="shared" ca="1" si="63"/>
        <v>0</v>
      </c>
      <c r="X469" s="10">
        <f t="shared" ca="1" si="64"/>
        <v>63100</v>
      </c>
      <c r="Y469" s="10">
        <f t="shared" ca="1" si="65"/>
        <v>63100</v>
      </c>
    </row>
    <row r="470" spans="1:25" x14ac:dyDescent="0.25">
      <c r="A470" s="10">
        <f ca="1">IFERROR(RANK(Y470,$Y$5:$Y$1006,0)+COUNTIF(Y$4:$Y469,Y470),"")</f>
        <v>166</v>
      </c>
      <c r="B470">
        <f ca="1">IFERROR(RANK(C470,$C$5:$C$5001, 1) + COUNTIF(C$4:$C469, C470), "")</f>
        <v>166</v>
      </c>
      <c r="C470">
        <f t="shared" ca="1" si="59"/>
        <v>2</v>
      </c>
      <c r="D470" s="1" t="s">
        <v>7211</v>
      </c>
      <c r="E470" t="s">
        <v>3284</v>
      </c>
      <c r="F470" t="s">
        <v>3285</v>
      </c>
      <c r="G470" t="s">
        <v>3033</v>
      </c>
      <c r="H470" t="s">
        <v>759</v>
      </c>
      <c r="I470" t="s">
        <v>760</v>
      </c>
      <c r="J470">
        <v>6608</v>
      </c>
      <c r="K470" t="s">
        <v>3286</v>
      </c>
      <c r="L470" t="s">
        <v>3287</v>
      </c>
      <c r="M470" t="s">
        <v>3288</v>
      </c>
      <c r="N470" t="s">
        <v>3289</v>
      </c>
      <c r="O470" s="13">
        <v>398000</v>
      </c>
      <c r="P470" s="10">
        <v>466</v>
      </c>
      <c r="Q470" s="10">
        <f t="shared" ca="1" si="60"/>
        <v>446</v>
      </c>
      <c r="R470" t="str">
        <f t="shared" ca="1" si="61"/>
        <v>Ines Gritsch</v>
      </c>
      <c r="T470" t="str">
        <f t="shared" ca="1" si="58"/>
        <v>Jacquelyn Jafari</v>
      </c>
      <c r="U470" s="10">
        <f t="shared" ca="1" si="62"/>
        <v>939900</v>
      </c>
      <c r="W470" s="10">
        <f t="shared" ca="1" si="63"/>
        <v>0</v>
      </c>
      <c r="X470" s="10">
        <f t="shared" ca="1" si="64"/>
        <v>63000</v>
      </c>
      <c r="Y470" s="10">
        <f t="shared" ca="1" si="65"/>
        <v>63000</v>
      </c>
    </row>
    <row r="471" spans="1:25" x14ac:dyDescent="0.25">
      <c r="A471" s="10">
        <f ca="1">IFERROR(RANK(Y471,$Y$5:$Y$1006,0)+COUNTIF(Y$4:$Y470,Y471),"")</f>
        <v>167</v>
      </c>
      <c r="B471">
        <f ca="1">IFERROR(RANK(C471,$C$5:$C$5001, 1) + COUNTIF(C$4:$C470, C471), "")</f>
        <v>167</v>
      </c>
      <c r="C471">
        <f t="shared" ca="1" si="59"/>
        <v>2</v>
      </c>
      <c r="D471" s="1" t="s">
        <v>7212</v>
      </c>
      <c r="E471" t="s">
        <v>3290</v>
      </c>
      <c r="F471" t="s">
        <v>3291</v>
      </c>
      <c r="G471" t="s">
        <v>590</v>
      </c>
      <c r="H471" t="s">
        <v>591</v>
      </c>
      <c r="I471" t="s">
        <v>12</v>
      </c>
      <c r="J471">
        <v>95350</v>
      </c>
      <c r="K471" t="s">
        <v>3292</v>
      </c>
      <c r="L471" t="s">
        <v>3293</v>
      </c>
      <c r="M471" t="s">
        <v>3294</v>
      </c>
      <c r="N471" t="s">
        <v>3295</v>
      </c>
      <c r="O471" s="13">
        <v>964400</v>
      </c>
      <c r="P471" s="10">
        <v>467</v>
      </c>
      <c r="Q471" s="10">
        <f t="shared" ca="1" si="60"/>
        <v>98</v>
      </c>
      <c r="R471" t="str">
        <f t="shared" ca="1" si="61"/>
        <v>Basil Pama</v>
      </c>
      <c r="T471" t="str">
        <f t="shared" ca="1" si="58"/>
        <v>Jacquelyn Nazzise</v>
      </c>
      <c r="U471" s="10">
        <f t="shared" ca="1" si="62"/>
        <v>92300</v>
      </c>
      <c r="W471" s="10">
        <f t="shared" ca="1" si="63"/>
        <v>0</v>
      </c>
      <c r="X471" s="10">
        <f t="shared" ca="1" si="64"/>
        <v>62900</v>
      </c>
      <c r="Y471" s="10">
        <f t="shared" ca="1" si="65"/>
        <v>62900</v>
      </c>
    </row>
    <row r="472" spans="1:25" x14ac:dyDescent="0.25">
      <c r="A472" s="10">
        <f ca="1">IFERROR(RANK(Y472,$Y$5:$Y$1006,0)+COUNTIF(Y$4:$Y471,Y472),"")</f>
        <v>168</v>
      </c>
      <c r="B472">
        <f ca="1">IFERROR(RANK(C472,$C$5:$C$5001, 1) + COUNTIF(C$4:$C471, C472), "")</f>
        <v>168</v>
      </c>
      <c r="C472">
        <f t="shared" ca="1" si="59"/>
        <v>2</v>
      </c>
      <c r="D472" s="1" t="s">
        <v>7213</v>
      </c>
      <c r="E472" t="s">
        <v>3296</v>
      </c>
      <c r="F472" t="s">
        <v>3297</v>
      </c>
      <c r="G472" t="s">
        <v>3298</v>
      </c>
      <c r="H472" t="s">
        <v>3299</v>
      </c>
      <c r="I472" t="s">
        <v>170</v>
      </c>
      <c r="J472">
        <v>8223</v>
      </c>
      <c r="K472" t="s">
        <v>3300</v>
      </c>
      <c r="L472" t="s">
        <v>3301</v>
      </c>
      <c r="M472" t="s">
        <v>3302</v>
      </c>
      <c r="N472" t="s">
        <v>3303</v>
      </c>
      <c r="O472" s="13">
        <v>575300</v>
      </c>
      <c r="P472" s="10">
        <v>468</v>
      </c>
      <c r="Q472" s="10">
        <f t="shared" ca="1" si="60"/>
        <v>118</v>
      </c>
      <c r="R472" t="str">
        <f t="shared" ca="1" si="61"/>
        <v>Birdie Nuque</v>
      </c>
      <c r="T472" t="str">
        <f t="shared" ca="1" si="58"/>
        <v>Jacques Aagaard</v>
      </c>
      <c r="U472" s="10">
        <f t="shared" ca="1" si="62"/>
        <v>568500</v>
      </c>
      <c r="W472" s="10">
        <f t="shared" ca="1" si="63"/>
        <v>0</v>
      </c>
      <c r="X472" s="10">
        <f t="shared" ca="1" si="64"/>
        <v>62800</v>
      </c>
      <c r="Y472" s="10">
        <f t="shared" ca="1" si="65"/>
        <v>62800</v>
      </c>
    </row>
    <row r="473" spans="1:25" x14ac:dyDescent="0.25">
      <c r="A473" s="10">
        <f ca="1">IFERROR(RANK(Y473,$Y$5:$Y$1006,0)+COUNTIF(Y$4:$Y472,Y473),"")</f>
        <v>169</v>
      </c>
      <c r="B473">
        <f ca="1">IFERROR(RANK(C473,$C$5:$C$5001, 1) + COUNTIF(C$4:$C472, C473), "")</f>
        <v>169</v>
      </c>
      <c r="C473">
        <f t="shared" ca="1" si="59"/>
        <v>2</v>
      </c>
      <c r="D473" s="1" t="s">
        <v>7214</v>
      </c>
      <c r="E473" t="s">
        <v>3304</v>
      </c>
      <c r="F473" t="s">
        <v>3305</v>
      </c>
      <c r="G473" t="s">
        <v>3306</v>
      </c>
      <c r="H473" t="s">
        <v>1888</v>
      </c>
      <c r="I473" t="s">
        <v>117</v>
      </c>
      <c r="J473">
        <v>98109</v>
      </c>
      <c r="K473" t="s">
        <v>3307</v>
      </c>
      <c r="L473" t="s">
        <v>3308</v>
      </c>
      <c r="M473" t="s">
        <v>3309</v>
      </c>
      <c r="N473" t="s">
        <v>3310</v>
      </c>
      <c r="O473" s="13">
        <v>603700</v>
      </c>
      <c r="P473" s="10">
        <v>469</v>
      </c>
      <c r="Q473" s="10">
        <f t="shared" ca="1" si="60"/>
        <v>323</v>
      </c>
      <c r="R473" t="str">
        <f t="shared" ca="1" si="61"/>
        <v>Emilie Trisdale</v>
      </c>
      <c r="T473" t="str">
        <f t="shared" ref="T473:T536" ca="1" si="66">VLOOKUP(P473,$Q:$R,2,FALSE)</f>
        <v>Jacquline Shoat</v>
      </c>
      <c r="U473" s="10">
        <f t="shared" ca="1" si="62"/>
        <v>93200</v>
      </c>
      <c r="W473" s="10">
        <f t="shared" ca="1" si="63"/>
        <v>0</v>
      </c>
      <c r="X473" s="10">
        <f t="shared" ca="1" si="64"/>
        <v>62700</v>
      </c>
      <c r="Y473" s="10">
        <f t="shared" ca="1" si="65"/>
        <v>62700</v>
      </c>
    </row>
    <row r="474" spans="1:25" x14ac:dyDescent="0.25">
      <c r="A474" s="10">
        <f ca="1">IFERROR(RANK(Y474,$Y$5:$Y$1006,0)+COUNTIF(Y$4:$Y473,Y474),"")</f>
        <v>170</v>
      </c>
      <c r="B474">
        <f ca="1">IFERROR(RANK(C474,$C$5:$C$5001, 1) + COUNTIF(C$4:$C473, C474), "")</f>
        <v>170</v>
      </c>
      <c r="C474">
        <f t="shared" ca="1" si="59"/>
        <v>2</v>
      </c>
      <c r="D474" s="1" t="s">
        <v>7215</v>
      </c>
      <c r="E474" t="s">
        <v>3311</v>
      </c>
      <c r="F474" t="s">
        <v>3312</v>
      </c>
      <c r="G474" t="s">
        <v>380</v>
      </c>
      <c r="H474" t="s">
        <v>380</v>
      </c>
      <c r="I474" t="s">
        <v>252</v>
      </c>
      <c r="J474">
        <v>19142</v>
      </c>
      <c r="K474" t="s">
        <v>3313</v>
      </c>
      <c r="L474" t="s">
        <v>3314</v>
      </c>
      <c r="M474" t="s">
        <v>3315</v>
      </c>
      <c r="N474" t="s">
        <v>3316</v>
      </c>
      <c r="O474" s="13">
        <v>48400</v>
      </c>
      <c r="P474" s="10">
        <v>470</v>
      </c>
      <c r="Q474" s="10">
        <f t="shared" ca="1" si="60"/>
        <v>734</v>
      </c>
      <c r="R474" t="str">
        <f t="shared" ca="1" si="61"/>
        <v>Ned Natter</v>
      </c>
      <c r="T474" t="str">
        <f t="shared" ca="1" si="66"/>
        <v>Jamey Cellar</v>
      </c>
      <c r="U474" s="10">
        <f t="shared" ca="1" si="62"/>
        <v>92600</v>
      </c>
      <c r="W474" s="10">
        <f t="shared" ca="1" si="63"/>
        <v>0</v>
      </c>
      <c r="X474" s="10">
        <f t="shared" ca="1" si="64"/>
        <v>62600</v>
      </c>
      <c r="Y474" s="10">
        <f t="shared" ca="1" si="65"/>
        <v>62600</v>
      </c>
    </row>
    <row r="475" spans="1:25" x14ac:dyDescent="0.25">
      <c r="A475" s="10">
        <f ca="1">IFERROR(RANK(Y475,$Y$5:$Y$1006,0)+COUNTIF(Y$4:$Y474,Y475),"")</f>
        <v>171</v>
      </c>
      <c r="B475">
        <f ca="1">IFERROR(RANK(C475,$C$5:$C$5001, 1) + COUNTIF(C$4:$C474, C475), "")</f>
        <v>171</v>
      </c>
      <c r="C475">
        <f t="shared" ca="1" si="59"/>
        <v>2</v>
      </c>
      <c r="D475" s="1" t="s">
        <v>7216</v>
      </c>
      <c r="E475" t="s">
        <v>3317</v>
      </c>
      <c r="F475" t="s">
        <v>3318</v>
      </c>
      <c r="G475" t="s">
        <v>3319</v>
      </c>
      <c r="H475" t="s">
        <v>220</v>
      </c>
      <c r="I475" t="s">
        <v>90</v>
      </c>
      <c r="J475">
        <v>76060</v>
      </c>
      <c r="K475" t="s">
        <v>3320</v>
      </c>
      <c r="L475" t="s">
        <v>3321</v>
      </c>
      <c r="M475" t="s">
        <v>3322</v>
      </c>
      <c r="N475" t="s">
        <v>3323</v>
      </c>
      <c r="O475" s="13">
        <v>977500</v>
      </c>
      <c r="P475" s="10">
        <v>471</v>
      </c>
      <c r="Q475" s="10">
        <f t="shared" ca="1" si="60"/>
        <v>977</v>
      </c>
      <c r="R475" t="str">
        <f t="shared" ca="1" si="61"/>
        <v>Whitney Bokman</v>
      </c>
      <c r="T475" t="str">
        <f t="shared" ca="1" si="66"/>
        <v>Jana Thorsen</v>
      </c>
      <c r="U475" s="10">
        <f t="shared" ca="1" si="62"/>
        <v>42600</v>
      </c>
      <c r="W475" s="10">
        <f t="shared" ca="1" si="63"/>
        <v>0</v>
      </c>
      <c r="X475" s="10">
        <f t="shared" ca="1" si="64"/>
        <v>62500</v>
      </c>
      <c r="Y475" s="10">
        <f t="shared" ca="1" si="65"/>
        <v>62500</v>
      </c>
    </row>
    <row r="476" spans="1:25" x14ac:dyDescent="0.25">
      <c r="A476" s="10">
        <f ca="1">IFERROR(RANK(Y476,$Y$5:$Y$1006,0)+COUNTIF(Y$4:$Y475,Y476),"")</f>
        <v>172</v>
      </c>
      <c r="B476">
        <f ca="1">IFERROR(RANK(C476,$C$5:$C$5001, 1) + COUNTIF(C$4:$C475, C476), "")</f>
        <v>172</v>
      </c>
      <c r="C476">
        <f t="shared" ca="1" si="59"/>
        <v>2</v>
      </c>
      <c r="D476" s="1" t="s">
        <v>7217</v>
      </c>
      <c r="E476" t="s">
        <v>3324</v>
      </c>
      <c r="F476" t="s">
        <v>3325</v>
      </c>
      <c r="G476" t="s">
        <v>693</v>
      </c>
      <c r="H476" t="s">
        <v>630</v>
      </c>
      <c r="I476" t="s">
        <v>136</v>
      </c>
      <c r="J476">
        <v>80214</v>
      </c>
      <c r="K476" t="s">
        <v>3326</v>
      </c>
      <c r="L476" t="s">
        <v>3327</v>
      </c>
      <c r="M476" t="s">
        <v>3328</v>
      </c>
      <c r="N476" t="s">
        <v>3329</v>
      </c>
      <c r="O476" s="13">
        <v>413400</v>
      </c>
      <c r="P476" s="10">
        <v>472</v>
      </c>
      <c r="Q476" s="10">
        <f t="shared" ca="1" si="60"/>
        <v>167</v>
      </c>
      <c r="R476" t="str">
        <f t="shared" ca="1" si="61"/>
        <v>Carroll Pestronk</v>
      </c>
      <c r="T476" t="str">
        <f t="shared" ca="1" si="66"/>
        <v>Janel Eidt</v>
      </c>
      <c r="U476" s="10">
        <f t="shared" ca="1" si="62"/>
        <v>540500</v>
      </c>
      <c r="W476" s="10">
        <f t="shared" ca="1" si="63"/>
        <v>0</v>
      </c>
      <c r="X476" s="10">
        <f t="shared" ca="1" si="64"/>
        <v>62400</v>
      </c>
      <c r="Y476" s="10">
        <f t="shared" ca="1" si="65"/>
        <v>62400</v>
      </c>
    </row>
    <row r="477" spans="1:25" x14ac:dyDescent="0.25">
      <c r="A477" s="10">
        <f ca="1">IFERROR(RANK(Y477,$Y$5:$Y$1006,0)+COUNTIF(Y$4:$Y476,Y477),"")</f>
        <v>173</v>
      </c>
      <c r="B477">
        <f ca="1">IFERROR(RANK(C477,$C$5:$C$5001, 1) + COUNTIF(C$4:$C476, C477), "")</f>
        <v>173</v>
      </c>
      <c r="C477">
        <f t="shared" ca="1" si="59"/>
        <v>2</v>
      </c>
      <c r="D477" s="1" t="s">
        <v>7218</v>
      </c>
      <c r="E477" t="s">
        <v>3330</v>
      </c>
      <c r="F477" t="s">
        <v>3331</v>
      </c>
      <c r="G477" t="s">
        <v>3332</v>
      </c>
      <c r="H477" t="s">
        <v>3333</v>
      </c>
      <c r="I477" t="s">
        <v>351</v>
      </c>
      <c r="J477">
        <v>59635</v>
      </c>
      <c r="K477" t="s">
        <v>3334</v>
      </c>
      <c r="L477" t="s">
        <v>3335</v>
      </c>
      <c r="M477" t="s">
        <v>3336</v>
      </c>
      <c r="N477" t="s">
        <v>3337</v>
      </c>
      <c r="O477" s="13">
        <v>783400</v>
      </c>
      <c r="P477" s="10">
        <v>473</v>
      </c>
      <c r="Q477" s="10">
        <f t="shared" ca="1" si="60"/>
        <v>198</v>
      </c>
      <c r="R477" t="str">
        <f t="shared" ca="1" si="61"/>
        <v>Christal Dul</v>
      </c>
      <c r="T477" t="str">
        <f t="shared" ca="1" si="66"/>
        <v>Janette Giberson</v>
      </c>
      <c r="U477" s="10">
        <f t="shared" ca="1" si="62"/>
        <v>908900</v>
      </c>
      <c r="W477" s="10">
        <f t="shared" ca="1" si="63"/>
        <v>0</v>
      </c>
      <c r="X477" s="10">
        <f t="shared" ca="1" si="64"/>
        <v>62300</v>
      </c>
      <c r="Y477" s="10">
        <f t="shared" ca="1" si="65"/>
        <v>62300</v>
      </c>
    </row>
    <row r="478" spans="1:25" x14ac:dyDescent="0.25">
      <c r="A478" s="10">
        <f ca="1">IFERROR(RANK(Y478,$Y$5:$Y$1006,0)+COUNTIF(Y$4:$Y477,Y478),"")</f>
        <v>174</v>
      </c>
      <c r="B478">
        <f ca="1">IFERROR(RANK(C478,$C$5:$C$5001, 1) + COUNTIF(C$4:$C477, C478), "")</f>
        <v>174</v>
      </c>
      <c r="C478">
        <f t="shared" ca="1" si="59"/>
        <v>2</v>
      </c>
      <c r="D478" s="1" t="s">
        <v>7219</v>
      </c>
      <c r="E478" t="s">
        <v>3338</v>
      </c>
      <c r="F478" t="s">
        <v>3339</v>
      </c>
      <c r="G478" t="s">
        <v>3340</v>
      </c>
      <c r="H478" t="s">
        <v>292</v>
      </c>
      <c r="I478" t="s">
        <v>12</v>
      </c>
      <c r="J478">
        <v>94303</v>
      </c>
      <c r="K478" t="s">
        <v>3341</v>
      </c>
      <c r="L478" t="s">
        <v>3342</v>
      </c>
      <c r="M478" t="s">
        <v>3343</v>
      </c>
      <c r="N478" t="s">
        <v>3344</v>
      </c>
      <c r="O478" s="13">
        <v>294100</v>
      </c>
      <c r="P478" s="10">
        <v>474</v>
      </c>
      <c r="Q478" s="10">
        <f t="shared" ca="1" si="60"/>
        <v>532</v>
      </c>
      <c r="R478" t="str">
        <f t="shared" ca="1" si="61"/>
        <v>Katherine Willimas</v>
      </c>
      <c r="T478" t="str">
        <f t="shared" ca="1" si="66"/>
        <v>Janette Trader</v>
      </c>
      <c r="U478" s="10">
        <f t="shared" ca="1" si="62"/>
        <v>271700</v>
      </c>
      <c r="W478" s="10">
        <f t="shared" ca="1" si="63"/>
        <v>0</v>
      </c>
      <c r="X478" s="10">
        <f t="shared" ca="1" si="64"/>
        <v>62200</v>
      </c>
      <c r="Y478" s="10">
        <f t="shared" ca="1" si="65"/>
        <v>62200</v>
      </c>
    </row>
    <row r="479" spans="1:25" x14ac:dyDescent="0.25">
      <c r="A479" s="10">
        <f ca="1">IFERROR(RANK(Y479,$Y$5:$Y$1006,0)+COUNTIF(Y$4:$Y478,Y479),"")</f>
        <v>175</v>
      </c>
      <c r="B479">
        <f ca="1">IFERROR(RANK(C479,$C$5:$C$5001, 1) + COUNTIF(C$4:$C478, C479), "")</f>
        <v>175</v>
      </c>
      <c r="C479">
        <f t="shared" ca="1" si="59"/>
        <v>2</v>
      </c>
      <c r="D479" s="1" t="s">
        <v>7220</v>
      </c>
      <c r="E479" t="s">
        <v>3345</v>
      </c>
      <c r="F479" t="s">
        <v>3346</v>
      </c>
      <c r="G479" t="s">
        <v>559</v>
      </c>
      <c r="H479" t="s">
        <v>536</v>
      </c>
      <c r="I479" t="s">
        <v>458</v>
      </c>
      <c r="J479">
        <v>60173</v>
      </c>
      <c r="K479" t="s">
        <v>3347</v>
      </c>
      <c r="L479" t="s">
        <v>3348</v>
      </c>
      <c r="M479" t="s">
        <v>3349</v>
      </c>
      <c r="N479" t="s">
        <v>3350</v>
      </c>
      <c r="O479" s="13">
        <v>625800</v>
      </c>
      <c r="P479" s="10">
        <v>475</v>
      </c>
      <c r="Q479" s="10">
        <f t="shared" ca="1" si="60"/>
        <v>411</v>
      </c>
      <c r="R479" t="str">
        <f t="shared" ca="1" si="61"/>
        <v>Gussie Bodle</v>
      </c>
      <c r="T479" t="str">
        <f t="shared" ca="1" si="66"/>
        <v>Janice Livernoche</v>
      </c>
      <c r="U479" s="10">
        <f t="shared" ca="1" si="62"/>
        <v>940500</v>
      </c>
      <c r="W479" s="10">
        <f t="shared" ca="1" si="63"/>
        <v>0</v>
      </c>
      <c r="X479" s="10">
        <f t="shared" ca="1" si="64"/>
        <v>62100</v>
      </c>
      <c r="Y479" s="10">
        <f t="shared" ca="1" si="65"/>
        <v>62100</v>
      </c>
    </row>
    <row r="480" spans="1:25" x14ac:dyDescent="0.25">
      <c r="A480" s="10">
        <f ca="1">IFERROR(RANK(Y480,$Y$5:$Y$1006,0)+COUNTIF(Y$4:$Y479,Y480),"")</f>
        <v>176</v>
      </c>
      <c r="B480">
        <f ca="1">IFERROR(RANK(C480,$C$5:$C$5001, 1) + COUNTIF(C$4:$C479, C480), "")</f>
        <v>176</v>
      </c>
      <c r="C480">
        <f t="shared" ca="1" si="59"/>
        <v>2</v>
      </c>
      <c r="D480" s="1" t="s">
        <v>7221</v>
      </c>
      <c r="E480" t="s">
        <v>3351</v>
      </c>
      <c r="F480" t="s">
        <v>3352</v>
      </c>
      <c r="G480" t="s">
        <v>1184</v>
      </c>
      <c r="H480" t="s">
        <v>3353</v>
      </c>
      <c r="I480" t="s">
        <v>1186</v>
      </c>
      <c r="J480">
        <v>55431</v>
      </c>
      <c r="K480" t="s">
        <v>3354</v>
      </c>
      <c r="L480" t="s">
        <v>3355</v>
      </c>
      <c r="M480" t="s">
        <v>3356</v>
      </c>
      <c r="N480" t="s">
        <v>3357</v>
      </c>
      <c r="O480" s="13">
        <v>569100</v>
      </c>
      <c r="P480" s="10">
        <v>476</v>
      </c>
      <c r="Q480" s="10">
        <f t="shared" ca="1" si="60"/>
        <v>631</v>
      </c>
      <c r="R480" t="str">
        <f t="shared" ca="1" si="61"/>
        <v>Louisa Lokhmator</v>
      </c>
      <c r="T480" t="str">
        <f t="shared" ca="1" si="66"/>
        <v>Janine Schornick</v>
      </c>
      <c r="U480" s="10">
        <f t="shared" ca="1" si="62"/>
        <v>951100</v>
      </c>
      <c r="W480" s="10">
        <f t="shared" ca="1" si="63"/>
        <v>0</v>
      </c>
      <c r="X480" s="10">
        <f t="shared" ca="1" si="64"/>
        <v>62000</v>
      </c>
      <c r="Y480" s="10">
        <f t="shared" ca="1" si="65"/>
        <v>62000</v>
      </c>
    </row>
    <row r="481" spans="1:25" x14ac:dyDescent="0.25">
      <c r="A481" s="10">
        <f ca="1">IFERROR(RANK(Y481,$Y$5:$Y$1006,0)+COUNTIF(Y$4:$Y480,Y481),"")</f>
        <v>177</v>
      </c>
      <c r="B481">
        <f ca="1">IFERROR(RANK(C481,$C$5:$C$5001, 1) + COUNTIF(C$4:$C480, C481), "")</f>
        <v>177</v>
      </c>
      <c r="C481">
        <f t="shared" ca="1" si="59"/>
        <v>2</v>
      </c>
      <c r="D481" s="1" t="s">
        <v>7222</v>
      </c>
      <c r="E481" t="s">
        <v>3358</v>
      </c>
      <c r="F481" t="s">
        <v>3359</v>
      </c>
      <c r="G481" t="s">
        <v>3360</v>
      </c>
      <c r="H481" t="s">
        <v>2045</v>
      </c>
      <c r="I481" t="s">
        <v>49</v>
      </c>
      <c r="J481">
        <v>2081</v>
      </c>
      <c r="K481" t="s">
        <v>3361</v>
      </c>
      <c r="L481" t="s">
        <v>3362</v>
      </c>
      <c r="M481" t="s">
        <v>3363</v>
      </c>
      <c r="N481" t="s">
        <v>3364</v>
      </c>
      <c r="O481" s="13">
        <v>113600</v>
      </c>
      <c r="P481" s="10">
        <v>477</v>
      </c>
      <c r="Q481" s="10">
        <f t="shared" ca="1" si="60"/>
        <v>956</v>
      </c>
      <c r="R481" t="str">
        <f t="shared" ca="1" si="61"/>
        <v>Valeria Kanniard</v>
      </c>
      <c r="T481" t="str">
        <f t="shared" ca="1" si="66"/>
        <v>Jannie Forss</v>
      </c>
      <c r="U481" s="10">
        <f t="shared" ca="1" si="62"/>
        <v>979400</v>
      </c>
      <c r="W481" s="10">
        <f t="shared" ca="1" si="63"/>
        <v>0</v>
      </c>
      <c r="X481" s="10">
        <f t="shared" ca="1" si="64"/>
        <v>61900</v>
      </c>
      <c r="Y481" s="10">
        <f t="shared" ca="1" si="65"/>
        <v>61900</v>
      </c>
    </row>
    <row r="482" spans="1:25" x14ac:dyDescent="0.25">
      <c r="A482" s="10">
        <f ca="1">IFERROR(RANK(Y482,$Y$5:$Y$1006,0)+COUNTIF(Y$4:$Y481,Y482),"")</f>
        <v>178</v>
      </c>
      <c r="B482">
        <f ca="1">IFERROR(RANK(C482,$C$5:$C$5001, 1) + COUNTIF(C$4:$C481, C482), "")</f>
        <v>178</v>
      </c>
      <c r="C482">
        <f t="shared" ca="1" si="59"/>
        <v>2</v>
      </c>
      <c r="D482" s="1" t="s">
        <v>7223</v>
      </c>
      <c r="E482" t="s">
        <v>3365</v>
      </c>
      <c r="F482" t="s">
        <v>3366</v>
      </c>
      <c r="G482" t="s">
        <v>1941</v>
      </c>
      <c r="H482" t="s">
        <v>178</v>
      </c>
      <c r="I482" t="s">
        <v>12</v>
      </c>
      <c r="J482">
        <v>90802</v>
      </c>
      <c r="K482" t="s">
        <v>3367</v>
      </c>
      <c r="L482" t="s">
        <v>3368</v>
      </c>
      <c r="M482" t="s">
        <v>3369</v>
      </c>
      <c r="N482" t="s">
        <v>3370</v>
      </c>
      <c r="O482" s="13">
        <v>575900</v>
      </c>
      <c r="P482" s="10">
        <v>478</v>
      </c>
      <c r="Q482" s="10">
        <f t="shared" ca="1" si="60"/>
        <v>426</v>
      </c>
      <c r="R482" t="str">
        <f t="shared" ca="1" si="61"/>
        <v>Hester Alnas</v>
      </c>
      <c r="T482" t="str">
        <f t="shared" ca="1" si="66"/>
        <v>Jared Penhall</v>
      </c>
      <c r="U482" s="10">
        <f t="shared" ca="1" si="62"/>
        <v>717700</v>
      </c>
      <c r="W482" s="10">
        <f t="shared" ca="1" si="63"/>
        <v>0</v>
      </c>
      <c r="X482" s="10">
        <f t="shared" ca="1" si="64"/>
        <v>61800</v>
      </c>
      <c r="Y482" s="10">
        <f t="shared" ca="1" si="65"/>
        <v>61800</v>
      </c>
    </row>
    <row r="483" spans="1:25" x14ac:dyDescent="0.25">
      <c r="A483" s="10">
        <f ca="1">IFERROR(RANK(Y483,$Y$5:$Y$1006,0)+COUNTIF(Y$4:$Y482,Y483),"")</f>
        <v>179</v>
      </c>
      <c r="B483">
        <f ca="1">IFERROR(RANK(C483,$C$5:$C$5001, 1) + COUNTIF(C$4:$C482, C483), "")</f>
        <v>179</v>
      </c>
      <c r="C483">
        <f t="shared" ca="1" si="59"/>
        <v>2</v>
      </c>
      <c r="D483" s="1" t="s">
        <v>7224</v>
      </c>
      <c r="E483" t="s">
        <v>3371</v>
      </c>
      <c r="F483" t="s">
        <v>3372</v>
      </c>
      <c r="G483" t="s">
        <v>527</v>
      </c>
      <c r="H483" t="s">
        <v>528</v>
      </c>
      <c r="I483" t="s">
        <v>90</v>
      </c>
      <c r="J483">
        <v>77084</v>
      </c>
      <c r="K483" t="s">
        <v>3373</v>
      </c>
      <c r="L483" t="s">
        <v>3374</v>
      </c>
      <c r="M483" t="s">
        <v>3375</v>
      </c>
      <c r="N483" t="s">
        <v>3376</v>
      </c>
      <c r="O483" s="13">
        <v>183000</v>
      </c>
      <c r="P483" s="10">
        <v>479</v>
      </c>
      <c r="Q483" s="10">
        <f t="shared" ca="1" si="60"/>
        <v>309</v>
      </c>
      <c r="R483" t="str">
        <f t="shared" ca="1" si="61"/>
        <v>Elida Selva</v>
      </c>
      <c r="T483" t="str">
        <f t="shared" ca="1" si="66"/>
        <v>Jarrett Pfister</v>
      </c>
      <c r="U483" s="10">
        <f t="shared" ca="1" si="62"/>
        <v>920600</v>
      </c>
      <c r="W483" s="10">
        <f t="shared" ca="1" si="63"/>
        <v>0</v>
      </c>
      <c r="X483" s="10">
        <f t="shared" ca="1" si="64"/>
        <v>61700</v>
      </c>
      <c r="Y483" s="10">
        <f t="shared" ca="1" si="65"/>
        <v>61700</v>
      </c>
    </row>
    <row r="484" spans="1:25" x14ac:dyDescent="0.25">
      <c r="A484" s="10">
        <f ca="1">IFERROR(RANK(Y484,$Y$5:$Y$1006,0)+COUNTIF(Y$4:$Y483,Y484),"")</f>
        <v>372</v>
      </c>
      <c r="B484">
        <f ca="1">IFERROR(RANK(C484,$C$5:$C$5001, 1) + COUNTIF(C$4:$C483, C484), "")</f>
        <v>372</v>
      </c>
      <c r="C484">
        <f t="shared" ca="1" si="59"/>
        <v>3</v>
      </c>
      <c r="D484" s="1" t="s">
        <v>7225</v>
      </c>
      <c r="E484" t="s">
        <v>3377</v>
      </c>
      <c r="F484" t="s">
        <v>3378</v>
      </c>
      <c r="G484" t="s">
        <v>2614</v>
      </c>
      <c r="H484" t="s">
        <v>2615</v>
      </c>
      <c r="I484" t="s">
        <v>49</v>
      </c>
      <c r="J484">
        <v>1550</v>
      </c>
      <c r="K484" t="s">
        <v>3379</v>
      </c>
      <c r="L484" t="s">
        <v>3380</v>
      </c>
      <c r="M484" t="s">
        <v>3381</v>
      </c>
      <c r="N484" t="s">
        <v>3382</v>
      </c>
      <c r="O484" s="13">
        <v>822700</v>
      </c>
      <c r="P484" s="10">
        <v>480</v>
      </c>
      <c r="Q484" s="10">
        <f t="shared" ca="1" si="60"/>
        <v>973</v>
      </c>
      <c r="R484" t="str">
        <f t="shared" ca="1" si="61"/>
        <v>Wally Kartman</v>
      </c>
      <c r="T484" t="str">
        <f t="shared" ca="1" si="66"/>
        <v>Jeanne Bonefont</v>
      </c>
      <c r="U484" s="10">
        <f t="shared" ca="1" si="62"/>
        <v>583800</v>
      </c>
      <c r="W484" s="10">
        <f t="shared" ca="1" si="63"/>
        <v>0</v>
      </c>
      <c r="X484" s="10">
        <f t="shared" ca="1" si="64"/>
        <v>42400</v>
      </c>
      <c r="Y484" s="10">
        <f t="shared" ca="1" si="65"/>
        <v>42400</v>
      </c>
    </row>
    <row r="485" spans="1:25" x14ac:dyDescent="0.25">
      <c r="A485" s="10">
        <f ca="1">IFERROR(RANK(Y485,$Y$5:$Y$1006,0)+COUNTIF(Y$4:$Y484,Y485),"")</f>
        <v>373</v>
      </c>
      <c r="B485">
        <f ca="1">IFERROR(RANK(C485,$C$5:$C$5001, 1) + COUNTIF(C$4:$C484, C485), "")</f>
        <v>373</v>
      </c>
      <c r="C485">
        <f t="shared" ca="1" si="59"/>
        <v>3</v>
      </c>
      <c r="D485" s="1" t="s">
        <v>7226</v>
      </c>
      <c r="E485" t="s">
        <v>3383</v>
      </c>
      <c r="F485" t="s">
        <v>3384</v>
      </c>
      <c r="G485" t="s">
        <v>3385</v>
      </c>
      <c r="H485" t="s">
        <v>3386</v>
      </c>
      <c r="I485" t="s">
        <v>769</v>
      </c>
      <c r="J485">
        <v>72903</v>
      </c>
      <c r="K485" t="s">
        <v>3387</v>
      </c>
      <c r="L485" t="s">
        <v>3388</v>
      </c>
      <c r="M485" t="s">
        <v>3389</v>
      </c>
      <c r="N485" t="s">
        <v>3390</v>
      </c>
      <c r="O485" s="13">
        <v>622000</v>
      </c>
      <c r="P485" s="10">
        <v>481</v>
      </c>
      <c r="Q485" s="10">
        <f t="shared" ca="1" si="60"/>
        <v>703</v>
      </c>
      <c r="R485" t="str">
        <f t="shared" ca="1" si="61"/>
        <v>Melva Paugh</v>
      </c>
      <c r="T485" t="str">
        <f t="shared" ca="1" si="66"/>
        <v>Jeanne Facio</v>
      </c>
      <c r="U485" s="10">
        <f t="shared" ca="1" si="62"/>
        <v>493100</v>
      </c>
      <c r="W485" s="10">
        <f t="shared" ca="1" si="63"/>
        <v>0</v>
      </c>
      <c r="X485" s="10">
        <f t="shared" ca="1" si="64"/>
        <v>42300</v>
      </c>
      <c r="Y485" s="10">
        <f t="shared" ca="1" si="65"/>
        <v>42300</v>
      </c>
    </row>
    <row r="486" spans="1:25" x14ac:dyDescent="0.25">
      <c r="A486" s="10">
        <f ca="1">IFERROR(RANK(Y486,$Y$5:$Y$1006,0)+COUNTIF(Y$4:$Y485,Y486),"")</f>
        <v>374</v>
      </c>
      <c r="B486">
        <f ca="1">IFERROR(RANK(C486,$C$5:$C$5001, 1) + COUNTIF(C$4:$C485, C486), "")</f>
        <v>374</v>
      </c>
      <c r="C486">
        <f t="shared" ca="1" si="59"/>
        <v>3</v>
      </c>
      <c r="D486" s="1" t="s">
        <v>7227</v>
      </c>
      <c r="E486" t="s">
        <v>3391</v>
      </c>
      <c r="F486" t="s">
        <v>3392</v>
      </c>
      <c r="G486" t="s">
        <v>3393</v>
      </c>
      <c r="H486" t="s">
        <v>212</v>
      </c>
      <c r="I486" t="s">
        <v>229</v>
      </c>
      <c r="J486">
        <v>12771</v>
      </c>
      <c r="K486" t="s">
        <v>3394</v>
      </c>
      <c r="L486" t="s">
        <v>3395</v>
      </c>
      <c r="M486" t="s">
        <v>3396</v>
      </c>
      <c r="N486" t="s">
        <v>3397</v>
      </c>
      <c r="O486" s="13">
        <v>798600</v>
      </c>
      <c r="P486" s="10">
        <v>482</v>
      </c>
      <c r="Q486" s="10">
        <f t="shared" ca="1" si="60"/>
        <v>336</v>
      </c>
      <c r="R486" t="str">
        <f t="shared" ca="1" si="61"/>
        <v>Ester Kame</v>
      </c>
      <c r="T486" t="str">
        <f t="shared" ca="1" si="66"/>
        <v>Jeannette Stranger</v>
      </c>
      <c r="U486" s="10">
        <f t="shared" ca="1" si="62"/>
        <v>431300</v>
      </c>
      <c r="W486" s="10">
        <f t="shared" ca="1" si="63"/>
        <v>0</v>
      </c>
      <c r="X486" s="10">
        <f t="shared" ca="1" si="64"/>
        <v>42200</v>
      </c>
      <c r="Y486" s="10">
        <f t="shared" ca="1" si="65"/>
        <v>42200</v>
      </c>
    </row>
    <row r="487" spans="1:25" x14ac:dyDescent="0.25">
      <c r="A487" s="10">
        <f ca="1">IFERROR(RANK(Y487,$Y$5:$Y$1006,0)+COUNTIF(Y$4:$Y486,Y487),"")</f>
        <v>375</v>
      </c>
      <c r="B487">
        <f ca="1">IFERROR(RANK(C487,$C$5:$C$5001, 1) + COUNTIF(C$4:$C486, C487), "")</f>
        <v>375</v>
      </c>
      <c r="C487">
        <f t="shared" ca="1" si="59"/>
        <v>3</v>
      </c>
      <c r="D487" s="1" t="s">
        <v>7228</v>
      </c>
      <c r="E487" t="s">
        <v>3398</v>
      </c>
      <c r="F487" t="s">
        <v>3399</v>
      </c>
      <c r="G487" t="s">
        <v>2178</v>
      </c>
      <c r="H487" t="s">
        <v>1421</v>
      </c>
      <c r="I487" t="s">
        <v>75</v>
      </c>
      <c r="J487">
        <v>48152</v>
      </c>
      <c r="K487" t="s">
        <v>3400</v>
      </c>
      <c r="L487" t="s">
        <v>3401</v>
      </c>
      <c r="M487" t="s">
        <v>3402</v>
      </c>
      <c r="N487" t="s">
        <v>3403</v>
      </c>
      <c r="O487" s="13">
        <v>581200</v>
      </c>
      <c r="P487" s="10">
        <v>483</v>
      </c>
      <c r="Q487" s="10">
        <f t="shared" ca="1" si="60"/>
        <v>483</v>
      </c>
      <c r="R487" t="str">
        <f t="shared" ca="1" si="61"/>
        <v>Jeannie Jurasek</v>
      </c>
      <c r="T487" t="str">
        <f t="shared" ca="1" si="66"/>
        <v>Jeannie Jurasek</v>
      </c>
      <c r="U487" s="10">
        <f t="shared" ca="1" si="62"/>
        <v>581200</v>
      </c>
      <c r="W487" s="10">
        <f t="shared" ca="1" si="63"/>
        <v>0</v>
      </c>
      <c r="X487" s="10">
        <f t="shared" ca="1" si="64"/>
        <v>42100</v>
      </c>
      <c r="Y487" s="10">
        <f t="shared" ca="1" si="65"/>
        <v>42100</v>
      </c>
    </row>
    <row r="488" spans="1:25" x14ac:dyDescent="0.25">
      <c r="A488" s="10" t="str">
        <f ca="1">IFERROR(RANK(Y488,$Y$5:$Y$1006,0)+COUNTIF(Y$4:$Y487,Y488),"")</f>
        <v/>
      </c>
      <c r="B488" t="str">
        <f ca="1">IFERROR(RANK(C488,$C$5:$C$5001, 1) + COUNTIF(C$4:$C487, C488), "")</f>
        <v/>
      </c>
      <c r="C488" t="str">
        <f t="shared" ca="1" si="59"/>
        <v/>
      </c>
      <c r="D488" s="1" t="s">
        <v>7229</v>
      </c>
      <c r="E488" t="s">
        <v>3404</v>
      </c>
      <c r="F488" t="s">
        <v>3405</v>
      </c>
      <c r="G488" t="s">
        <v>3406</v>
      </c>
      <c r="H488" t="s">
        <v>2218</v>
      </c>
      <c r="I488" t="s">
        <v>252</v>
      </c>
      <c r="J488">
        <v>17522</v>
      </c>
      <c r="K488" t="s">
        <v>3407</v>
      </c>
      <c r="L488" t="s">
        <v>3408</v>
      </c>
      <c r="M488" t="s">
        <v>3409</v>
      </c>
      <c r="N488" t="s">
        <v>3410</v>
      </c>
      <c r="O488" s="13">
        <v>994900</v>
      </c>
      <c r="P488" s="10">
        <v>484</v>
      </c>
      <c r="Q488" s="10">
        <f t="shared" ca="1" si="60"/>
        <v>662</v>
      </c>
      <c r="R488" t="str">
        <f t="shared" ca="1" si="61"/>
        <v>Margo Bassil</v>
      </c>
      <c r="T488" t="str">
        <f t="shared" ca="1" si="66"/>
        <v>Jed Kirkling</v>
      </c>
      <c r="U488" s="10">
        <f t="shared" ca="1" si="62"/>
        <v>264000</v>
      </c>
      <c r="W488" s="10">
        <f t="shared" ca="1" si="63"/>
        <v>0</v>
      </c>
      <c r="X488" s="10" t="str">
        <f t="shared" ca="1" si="64"/>
        <v/>
      </c>
      <c r="Y488" s="10" t="str">
        <f t="shared" ca="1" si="65"/>
        <v/>
      </c>
    </row>
    <row r="489" spans="1:25" x14ac:dyDescent="0.25">
      <c r="A489" s="10" t="str">
        <f ca="1">IFERROR(RANK(Y489,$Y$5:$Y$1006,0)+COUNTIF(Y$4:$Y488,Y489),"")</f>
        <v/>
      </c>
      <c r="B489" t="str">
        <f ca="1">IFERROR(RANK(C489,$C$5:$C$5001, 1) + COUNTIF(C$4:$C488, C489), "")</f>
        <v/>
      </c>
      <c r="C489" t="str">
        <f t="shared" ca="1" si="59"/>
        <v/>
      </c>
      <c r="D489" s="1" t="s">
        <v>7230</v>
      </c>
      <c r="E489" t="s">
        <v>3411</v>
      </c>
      <c r="F489" t="s">
        <v>3412</v>
      </c>
      <c r="G489" t="s">
        <v>644</v>
      </c>
      <c r="H489" t="s">
        <v>645</v>
      </c>
      <c r="I489" t="s">
        <v>646</v>
      </c>
      <c r="J489">
        <v>99701</v>
      </c>
      <c r="K489" t="s">
        <v>3413</v>
      </c>
      <c r="L489" t="s">
        <v>3414</v>
      </c>
      <c r="M489" t="s">
        <v>3415</v>
      </c>
      <c r="N489" t="s">
        <v>3416</v>
      </c>
      <c r="O489" s="13">
        <v>304000</v>
      </c>
      <c r="P489" s="10">
        <v>485</v>
      </c>
      <c r="Q489" s="10">
        <f t="shared" ca="1" si="60"/>
        <v>922</v>
      </c>
      <c r="R489" t="str">
        <f t="shared" ca="1" si="61"/>
        <v>Terence Neidig</v>
      </c>
      <c r="T489" t="str">
        <f t="shared" ca="1" si="66"/>
        <v>Jeffrey Reuther</v>
      </c>
      <c r="U489" s="10">
        <f t="shared" ca="1" si="62"/>
        <v>248000</v>
      </c>
      <c r="W489" s="10">
        <f t="shared" ca="1" si="63"/>
        <v>0</v>
      </c>
      <c r="X489" s="10" t="str">
        <f t="shared" ca="1" si="64"/>
        <v/>
      </c>
      <c r="Y489" s="10" t="str">
        <f t="shared" ca="1" si="65"/>
        <v/>
      </c>
    </row>
    <row r="490" spans="1:25" x14ac:dyDescent="0.25">
      <c r="A490" s="10">
        <f ca="1">IFERROR(RANK(Y490,$Y$5:$Y$1006,0)+COUNTIF(Y$4:$Y489,Y490),"")</f>
        <v>479</v>
      </c>
      <c r="B490">
        <f ca="1">IFERROR(RANK(C490,$C$5:$C$5001, 1) + COUNTIF(C$4:$C489, C490), "")</f>
        <v>479</v>
      </c>
      <c r="C490">
        <f t="shared" ca="1" si="59"/>
        <v>5</v>
      </c>
      <c r="D490" s="1" t="s">
        <v>7231</v>
      </c>
      <c r="E490" t="s">
        <v>3417</v>
      </c>
      <c r="F490" t="s">
        <v>3418</v>
      </c>
      <c r="G490" t="s">
        <v>1472</v>
      </c>
      <c r="H490" t="s">
        <v>1472</v>
      </c>
      <c r="I490" t="s">
        <v>12</v>
      </c>
      <c r="J490">
        <v>92503</v>
      </c>
      <c r="K490" t="s">
        <v>3419</v>
      </c>
      <c r="L490" t="s">
        <v>3420</v>
      </c>
      <c r="M490" t="s">
        <v>3421</v>
      </c>
      <c r="N490" t="s">
        <v>3422</v>
      </c>
      <c r="O490" s="13">
        <v>362200</v>
      </c>
      <c r="P490" s="10">
        <v>486</v>
      </c>
      <c r="Q490" s="10">
        <f t="shared" ca="1" si="60"/>
        <v>148</v>
      </c>
      <c r="R490" t="str">
        <f t="shared" ca="1" si="61"/>
        <v>Buck Tweet</v>
      </c>
      <c r="T490" t="str">
        <f t="shared" ca="1" si="66"/>
        <v>Jenna Rippee</v>
      </c>
      <c r="U490" s="10">
        <f t="shared" ca="1" si="62"/>
        <v>454400</v>
      </c>
      <c r="W490" s="10">
        <f t="shared" ca="1" si="63"/>
        <v>0</v>
      </c>
      <c r="X490" s="10">
        <f t="shared" ca="1" si="64"/>
        <v>31700</v>
      </c>
      <c r="Y490" s="10">
        <f t="shared" ca="1" si="65"/>
        <v>31700</v>
      </c>
    </row>
    <row r="491" spans="1:25" x14ac:dyDescent="0.25">
      <c r="A491" s="10" t="str">
        <f ca="1">IFERROR(RANK(Y491,$Y$5:$Y$1006,0)+COUNTIF(Y$4:$Y490,Y491),"")</f>
        <v/>
      </c>
      <c r="B491" t="str">
        <f ca="1">IFERROR(RANK(C491,$C$5:$C$5001, 1) + COUNTIF(C$4:$C490, C491), "")</f>
        <v/>
      </c>
      <c r="C491" t="str">
        <f t="shared" ca="1" si="59"/>
        <v/>
      </c>
      <c r="D491" s="1" t="s">
        <v>7232</v>
      </c>
      <c r="E491" t="s">
        <v>3423</v>
      </c>
      <c r="F491" t="s">
        <v>3424</v>
      </c>
      <c r="G491" t="s">
        <v>3425</v>
      </c>
      <c r="H491" t="s">
        <v>2134</v>
      </c>
      <c r="I491" t="s">
        <v>12</v>
      </c>
      <c r="J491">
        <v>95215</v>
      </c>
      <c r="K491" t="s">
        <v>3426</v>
      </c>
      <c r="L491" t="s">
        <v>3427</v>
      </c>
      <c r="M491" t="s">
        <v>3428</v>
      </c>
      <c r="N491" t="s">
        <v>3429</v>
      </c>
      <c r="O491" s="13">
        <v>355200</v>
      </c>
      <c r="P491" s="10">
        <v>487</v>
      </c>
      <c r="Q491" s="10">
        <f t="shared" ca="1" si="60"/>
        <v>311</v>
      </c>
      <c r="R491" t="str">
        <f t="shared" ca="1" si="61"/>
        <v>Eliseo Finzel</v>
      </c>
      <c r="T491" t="str">
        <f t="shared" ca="1" si="66"/>
        <v>Jennie Oppy</v>
      </c>
      <c r="U491" s="10">
        <f t="shared" ca="1" si="62"/>
        <v>474000</v>
      </c>
      <c r="W491" s="10">
        <f t="shared" ca="1" si="63"/>
        <v>0</v>
      </c>
      <c r="X491" s="10" t="str">
        <f t="shared" ca="1" si="64"/>
        <v/>
      </c>
      <c r="Y491" s="10" t="str">
        <f t="shared" ca="1" si="65"/>
        <v/>
      </c>
    </row>
    <row r="492" spans="1:25" x14ac:dyDescent="0.25">
      <c r="A492" s="10">
        <f ca="1">IFERROR(RANK(Y492,$Y$5:$Y$1006,0)+COUNTIF(Y$4:$Y491,Y492),"")</f>
        <v>671</v>
      </c>
      <c r="B492">
        <f ca="1">IFERROR(RANK(C492,$C$5:$C$5001, 1) + COUNTIF(C$4:$C491, C492), "")</f>
        <v>671</v>
      </c>
      <c r="C492">
        <f t="shared" ca="1" si="59"/>
        <v>9</v>
      </c>
      <c r="D492" s="1" t="s">
        <v>7233</v>
      </c>
      <c r="E492" t="s">
        <v>3430</v>
      </c>
      <c r="F492" t="s">
        <v>3431</v>
      </c>
      <c r="G492" t="s">
        <v>3432</v>
      </c>
      <c r="H492" t="s">
        <v>435</v>
      </c>
      <c r="I492" t="s">
        <v>436</v>
      </c>
      <c r="J492">
        <v>2914</v>
      </c>
      <c r="K492" t="s">
        <v>3433</v>
      </c>
      <c r="L492" t="s">
        <v>3434</v>
      </c>
      <c r="M492" t="s">
        <v>3435</v>
      </c>
      <c r="N492" t="s">
        <v>3436</v>
      </c>
      <c r="O492" s="13">
        <v>529900</v>
      </c>
      <c r="P492" s="10">
        <v>488</v>
      </c>
      <c r="Q492" s="10">
        <f t="shared" ca="1" si="60"/>
        <v>526</v>
      </c>
      <c r="R492" t="str">
        <f t="shared" ca="1" si="61"/>
        <v>Karl Kercheff</v>
      </c>
      <c r="T492" t="str">
        <f t="shared" ca="1" si="66"/>
        <v>Jenny Staubin</v>
      </c>
      <c r="U492" s="10">
        <f t="shared" ca="1" si="62"/>
        <v>846500</v>
      </c>
      <c r="W492" s="10">
        <f t="shared" ca="1" si="63"/>
        <v>0</v>
      </c>
      <c r="X492" s="10">
        <f t="shared" ca="1" si="64"/>
        <v>12500</v>
      </c>
      <c r="Y492" s="10">
        <f t="shared" ca="1" si="65"/>
        <v>12500</v>
      </c>
    </row>
    <row r="493" spans="1:25" x14ac:dyDescent="0.25">
      <c r="A493" s="10">
        <f ca="1">IFERROR(RANK(Y493,$Y$5:$Y$1006,0)+COUNTIF(Y$4:$Y492,Y493),"")</f>
        <v>419</v>
      </c>
      <c r="B493">
        <f ca="1">IFERROR(RANK(C493,$C$5:$C$5001, 1) + COUNTIF(C$4:$C492, C493), "")</f>
        <v>419</v>
      </c>
      <c r="C493">
        <f t="shared" ca="1" si="59"/>
        <v>4</v>
      </c>
      <c r="D493" s="1" t="s">
        <v>7234</v>
      </c>
      <c r="E493" t="s">
        <v>2170</v>
      </c>
      <c r="F493" t="s">
        <v>3437</v>
      </c>
      <c r="G493" t="s">
        <v>178</v>
      </c>
      <c r="H493" t="s">
        <v>178</v>
      </c>
      <c r="I493" t="s">
        <v>12</v>
      </c>
      <c r="J493">
        <v>90013</v>
      </c>
      <c r="K493" t="s">
        <v>3438</v>
      </c>
      <c r="L493" t="s">
        <v>3439</v>
      </c>
      <c r="M493" t="s">
        <v>3440</v>
      </c>
      <c r="N493" t="s">
        <v>3441</v>
      </c>
      <c r="O493" s="13">
        <v>545900</v>
      </c>
      <c r="P493" s="10">
        <v>489</v>
      </c>
      <c r="Q493" s="10">
        <f t="shared" ca="1" si="60"/>
        <v>358</v>
      </c>
      <c r="R493" t="str">
        <f t="shared" ca="1" si="61"/>
        <v>Fletcher Kampmann</v>
      </c>
      <c r="T493" t="str">
        <f t="shared" ca="1" si="66"/>
        <v>Jerald Kanarek</v>
      </c>
      <c r="U493" s="10">
        <f t="shared" ca="1" si="62"/>
        <v>195400</v>
      </c>
      <c r="W493" s="10">
        <f t="shared" ca="1" si="63"/>
        <v>0</v>
      </c>
      <c r="X493" s="10">
        <f t="shared" ca="1" si="64"/>
        <v>37700</v>
      </c>
      <c r="Y493" s="10">
        <f t="shared" ca="1" si="65"/>
        <v>37700</v>
      </c>
    </row>
    <row r="494" spans="1:25" x14ac:dyDescent="0.25">
      <c r="A494" s="10">
        <f ca="1">IFERROR(RANK(Y494,$Y$5:$Y$1006,0)+COUNTIF(Y$4:$Y493,Y494),"")</f>
        <v>600</v>
      </c>
      <c r="B494">
        <f ca="1">IFERROR(RANK(C494,$C$5:$C$5001, 1) + COUNTIF(C$4:$C493, C494), "")</f>
        <v>600</v>
      </c>
      <c r="C494">
        <f t="shared" ca="1" si="59"/>
        <v>7</v>
      </c>
      <c r="D494" s="1" t="s">
        <v>7235</v>
      </c>
      <c r="E494" t="s">
        <v>3442</v>
      </c>
      <c r="F494" t="s">
        <v>3443</v>
      </c>
      <c r="G494" t="s">
        <v>2431</v>
      </c>
      <c r="H494" t="s">
        <v>2432</v>
      </c>
      <c r="I494" t="s">
        <v>90</v>
      </c>
      <c r="J494">
        <v>77803</v>
      </c>
      <c r="K494" t="s">
        <v>3444</v>
      </c>
      <c r="L494" t="s">
        <v>3445</v>
      </c>
      <c r="M494" t="s">
        <v>3446</v>
      </c>
      <c r="N494" t="s">
        <v>3447</v>
      </c>
      <c r="O494" s="13">
        <v>794900</v>
      </c>
      <c r="P494" s="10">
        <v>490</v>
      </c>
      <c r="Q494" s="10">
        <f t="shared" ca="1" si="60"/>
        <v>199</v>
      </c>
      <c r="R494" t="str">
        <f t="shared" ca="1" si="61"/>
        <v>Christian Domianus</v>
      </c>
      <c r="T494" t="str">
        <f t="shared" ca="1" si="66"/>
        <v>Jere Lamarche</v>
      </c>
      <c r="U494" s="10">
        <f t="shared" ca="1" si="62"/>
        <v>706100</v>
      </c>
      <c r="W494" s="10">
        <f t="shared" ca="1" si="63"/>
        <v>0</v>
      </c>
      <c r="X494" s="10">
        <f t="shared" ca="1" si="64"/>
        <v>19600</v>
      </c>
      <c r="Y494" s="10">
        <f t="shared" ca="1" si="65"/>
        <v>19600</v>
      </c>
    </row>
    <row r="495" spans="1:25" x14ac:dyDescent="0.25">
      <c r="A495" s="10">
        <f ca="1">IFERROR(RANK(Y495,$Y$5:$Y$1006,0)+COUNTIF(Y$4:$Y494,Y495),"")</f>
        <v>733</v>
      </c>
      <c r="B495">
        <f ca="1">IFERROR(RANK(C495,$C$5:$C$5001, 1) + COUNTIF(C$4:$C494, C495), "")</f>
        <v>733</v>
      </c>
      <c r="C495">
        <f t="shared" ca="1" si="59"/>
        <v>11</v>
      </c>
      <c r="D495" s="1" t="s">
        <v>7236</v>
      </c>
      <c r="E495" t="s">
        <v>3448</v>
      </c>
      <c r="F495" t="s">
        <v>3449</v>
      </c>
      <c r="G495" t="s">
        <v>3450</v>
      </c>
      <c r="H495" t="s">
        <v>737</v>
      </c>
      <c r="I495" t="s">
        <v>28</v>
      </c>
      <c r="J495">
        <v>44221</v>
      </c>
      <c r="K495" t="s">
        <v>3451</v>
      </c>
      <c r="L495" t="s">
        <v>3452</v>
      </c>
      <c r="M495" t="s">
        <v>3453</v>
      </c>
      <c r="N495" t="s">
        <v>3454</v>
      </c>
      <c r="O495" s="13">
        <v>986500</v>
      </c>
      <c r="P495" s="10">
        <v>491</v>
      </c>
      <c r="Q495" s="10">
        <f t="shared" ca="1" si="60"/>
        <v>937</v>
      </c>
      <c r="R495" t="str">
        <f t="shared" ca="1" si="61"/>
        <v>Todd Malik</v>
      </c>
      <c r="T495" t="str">
        <f t="shared" ca="1" si="66"/>
        <v>Jeremy Sloat</v>
      </c>
      <c r="U495" s="10">
        <f t="shared" ca="1" si="62"/>
        <v>83200</v>
      </c>
      <c r="W495" s="10">
        <f t="shared" ca="1" si="63"/>
        <v>0</v>
      </c>
      <c r="X495" s="10">
        <f t="shared" ca="1" si="64"/>
        <v>6300</v>
      </c>
      <c r="Y495" s="10">
        <f t="shared" ca="1" si="65"/>
        <v>6300</v>
      </c>
    </row>
    <row r="496" spans="1:25" x14ac:dyDescent="0.25">
      <c r="A496" s="10">
        <f ca="1">IFERROR(RANK(Y496,$Y$5:$Y$1006,0)+COUNTIF(Y$4:$Y495,Y496),"")</f>
        <v>480</v>
      </c>
      <c r="B496">
        <f ca="1">IFERROR(RANK(C496,$C$5:$C$5001, 1) + COUNTIF(C$4:$C495, C496), "")</f>
        <v>480</v>
      </c>
      <c r="C496">
        <f t="shared" ca="1" si="59"/>
        <v>5</v>
      </c>
      <c r="D496" s="1" t="s">
        <v>7237</v>
      </c>
      <c r="E496" t="s">
        <v>3455</v>
      </c>
      <c r="F496" t="s">
        <v>3456</v>
      </c>
      <c r="G496" t="s">
        <v>3457</v>
      </c>
      <c r="H496" t="s">
        <v>2762</v>
      </c>
      <c r="I496" t="s">
        <v>75</v>
      </c>
      <c r="J496">
        <v>48036</v>
      </c>
      <c r="K496" t="s">
        <v>3458</v>
      </c>
      <c r="L496" t="s">
        <v>3459</v>
      </c>
      <c r="M496" t="s">
        <v>3460</v>
      </c>
      <c r="N496" t="s">
        <v>3461</v>
      </c>
      <c r="O496" s="13">
        <v>528500</v>
      </c>
      <c r="P496" s="10">
        <v>492</v>
      </c>
      <c r="Q496" s="10">
        <f t="shared" ca="1" si="60"/>
        <v>874</v>
      </c>
      <c r="R496" t="str">
        <f t="shared" ca="1" si="61"/>
        <v>Seth Chepiga</v>
      </c>
      <c r="T496" t="str">
        <f t="shared" ca="1" si="66"/>
        <v>Jermaine Einstein</v>
      </c>
      <c r="U496" s="10">
        <f t="shared" ca="1" si="62"/>
        <v>237500</v>
      </c>
      <c r="W496" s="10">
        <f t="shared" ca="1" si="63"/>
        <v>0</v>
      </c>
      <c r="X496" s="10">
        <f t="shared" ca="1" si="64"/>
        <v>31600</v>
      </c>
      <c r="Y496" s="10">
        <f t="shared" ca="1" si="65"/>
        <v>31600</v>
      </c>
    </row>
    <row r="497" spans="1:25" x14ac:dyDescent="0.25">
      <c r="A497" s="10">
        <f ca="1">IFERROR(RANK(Y497,$Y$5:$Y$1006,0)+COUNTIF(Y$4:$Y496,Y497),"")</f>
        <v>481</v>
      </c>
      <c r="B497">
        <f ca="1">IFERROR(RANK(C497,$C$5:$C$5001, 1) + COUNTIF(C$4:$C496, C497), "")</f>
        <v>481</v>
      </c>
      <c r="C497">
        <f t="shared" ca="1" si="59"/>
        <v>5</v>
      </c>
      <c r="D497" s="1" t="s">
        <v>7238</v>
      </c>
      <c r="E497" t="s">
        <v>3462</v>
      </c>
      <c r="F497" t="s">
        <v>3463</v>
      </c>
      <c r="G497" t="s">
        <v>2622</v>
      </c>
      <c r="H497" t="s">
        <v>1538</v>
      </c>
      <c r="I497" t="s">
        <v>342</v>
      </c>
      <c r="J497">
        <v>96740</v>
      </c>
      <c r="K497" t="s">
        <v>3464</v>
      </c>
      <c r="L497" t="s">
        <v>3465</v>
      </c>
      <c r="M497" t="s">
        <v>3466</v>
      </c>
      <c r="N497" t="s">
        <v>3467</v>
      </c>
      <c r="O497" s="13">
        <v>61600</v>
      </c>
      <c r="P497" s="10">
        <v>493</v>
      </c>
      <c r="Q497" s="10">
        <f t="shared" ca="1" si="60"/>
        <v>953</v>
      </c>
      <c r="R497" t="str">
        <f t="shared" ca="1" si="61"/>
        <v>Tyrell Shorey</v>
      </c>
      <c r="T497" t="str">
        <f t="shared" ca="1" si="66"/>
        <v>Jermaine Gahan</v>
      </c>
      <c r="U497" s="10">
        <f t="shared" ca="1" si="62"/>
        <v>556800</v>
      </c>
      <c r="W497" s="10">
        <f t="shared" ca="1" si="63"/>
        <v>0</v>
      </c>
      <c r="X497" s="10">
        <f t="shared" ca="1" si="64"/>
        <v>31500</v>
      </c>
      <c r="Y497" s="10">
        <f t="shared" ca="1" si="65"/>
        <v>31500</v>
      </c>
    </row>
    <row r="498" spans="1:25" x14ac:dyDescent="0.25">
      <c r="A498" s="10" t="str">
        <f ca="1">IFERROR(RANK(Y498,$Y$5:$Y$1006,0)+COUNTIF(Y$4:$Y497,Y498),"")</f>
        <v/>
      </c>
      <c r="B498" t="str">
        <f ca="1">IFERROR(RANK(C498,$C$5:$C$5001, 1) + COUNTIF(C$4:$C497, C498), "")</f>
        <v/>
      </c>
      <c r="C498" t="str">
        <f t="shared" ca="1" si="59"/>
        <v/>
      </c>
      <c r="D498" s="1" t="s">
        <v>7239</v>
      </c>
      <c r="E498" t="s">
        <v>3468</v>
      </c>
      <c r="F498" t="s">
        <v>3469</v>
      </c>
      <c r="G498" t="s">
        <v>3470</v>
      </c>
      <c r="H498" t="s">
        <v>3471</v>
      </c>
      <c r="I498" t="s">
        <v>20</v>
      </c>
      <c r="J498">
        <v>32176</v>
      </c>
      <c r="K498" t="s">
        <v>3472</v>
      </c>
      <c r="L498" t="s">
        <v>3473</v>
      </c>
      <c r="M498" t="s">
        <v>3474</v>
      </c>
      <c r="N498" t="s">
        <v>3475</v>
      </c>
      <c r="O498" s="13">
        <v>104400</v>
      </c>
      <c r="P498" s="10">
        <v>494</v>
      </c>
      <c r="Q498" s="10">
        <f t="shared" ca="1" si="60"/>
        <v>136</v>
      </c>
      <c r="R498" t="str">
        <f t="shared" ca="1" si="61"/>
        <v>Bret Kijak</v>
      </c>
      <c r="T498" t="str">
        <f t="shared" ca="1" si="66"/>
        <v>Jerold Knupke</v>
      </c>
      <c r="U498" s="10">
        <f t="shared" ca="1" si="62"/>
        <v>210900</v>
      </c>
      <c r="W498" s="10">
        <f t="shared" ca="1" si="63"/>
        <v>0</v>
      </c>
      <c r="X498" s="10" t="str">
        <f t="shared" ca="1" si="64"/>
        <v/>
      </c>
      <c r="Y498" s="10" t="str">
        <f t="shared" ca="1" si="65"/>
        <v/>
      </c>
    </row>
    <row r="499" spans="1:25" x14ac:dyDescent="0.25">
      <c r="A499" s="10">
        <f ca="1">IFERROR(RANK(Y499,$Y$5:$Y$1006,0)+COUNTIF(Y$4:$Y498,Y499),"")</f>
        <v>754</v>
      </c>
      <c r="B499">
        <f ca="1">IFERROR(RANK(C499,$C$5:$C$5001, 1) + COUNTIF(C$4:$C498, C499), "")</f>
        <v>754</v>
      </c>
      <c r="C499">
        <f t="shared" ca="1" si="59"/>
        <v>12</v>
      </c>
      <c r="D499" s="1" t="s">
        <v>7240</v>
      </c>
      <c r="E499" t="s">
        <v>3476</v>
      </c>
      <c r="F499" t="s">
        <v>3477</v>
      </c>
      <c r="G499" t="s">
        <v>1184</v>
      </c>
      <c r="H499" t="s">
        <v>3353</v>
      </c>
      <c r="I499" t="s">
        <v>1186</v>
      </c>
      <c r="J499">
        <v>55413</v>
      </c>
      <c r="K499" t="s">
        <v>3478</v>
      </c>
      <c r="L499" t="s">
        <v>3479</v>
      </c>
      <c r="M499" t="s">
        <v>3480</v>
      </c>
      <c r="N499" t="s">
        <v>3481</v>
      </c>
      <c r="O499" s="13">
        <v>27000</v>
      </c>
      <c r="P499" s="10">
        <v>495</v>
      </c>
      <c r="Q499" s="10">
        <f t="shared" ca="1" si="60"/>
        <v>219</v>
      </c>
      <c r="R499" t="str">
        <f t="shared" ca="1" si="61"/>
        <v>Colton Courseault</v>
      </c>
      <c r="T499" t="str">
        <f t="shared" ca="1" si="66"/>
        <v>Jerome Mcclaughry</v>
      </c>
      <c r="U499" s="10">
        <f t="shared" ca="1" si="62"/>
        <v>886400</v>
      </c>
      <c r="W499" s="10">
        <f t="shared" ca="1" si="63"/>
        <v>0</v>
      </c>
      <c r="X499" s="10">
        <f t="shared" ca="1" si="64"/>
        <v>4200</v>
      </c>
      <c r="Y499" s="10">
        <f t="shared" ca="1" si="65"/>
        <v>4200</v>
      </c>
    </row>
    <row r="500" spans="1:25" x14ac:dyDescent="0.25">
      <c r="A500" s="10">
        <f ca="1">IFERROR(RANK(Y500,$Y$5:$Y$1006,0)+COUNTIF(Y$4:$Y499,Y500),"")</f>
        <v>672</v>
      </c>
      <c r="B500">
        <f ca="1">IFERROR(RANK(C500,$C$5:$C$5001, 1) + COUNTIF(C$4:$C499, C500), "")</f>
        <v>672</v>
      </c>
      <c r="C500">
        <f t="shared" ca="1" si="59"/>
        <v>9</v>
      </c>
      <c r="D500" s="1" t="s">
        <v>7241</v>
      </c>
      <c r="E500" t="s">
        <v>3482</v>
      </c>
      <c r="F500" t="s">
        <v>3483</v>
      </c>
      <c r="G500" t="s">
        <v>3228</v>
      </c>
      <c r="H500" t="s">
        <v>2762</v>
      </c>
      <c r="I500" t="s">
        <v>75</v>
      </c>
      <c r="J500">
        <v>48312</v>
      </c>
      <c r="K500" t="s">
        <v>3484</v>
      </c>
      <c r="L500" t="s">
        <v>3485</v>
      </c>
      <c r="M500" t="s">
        <v>3486</v>
      </c>
      <c r="N500" t="s">
        <v>3487</v>
      </c>
      <c r="O500" s="13">
        <v>923200</v>
      </c>
      <c r="P500" s="10">
        <v>496</v>
      </c>
      <c r="Q500" s="10">
        <f t="shared" ca="1" si="60"/>
        <v>625</v>
      </c>
      <c r="R500" t="str">
        <f t="shared" ca="1" si="61"/>
        <v>Lorenzo Zierk</v>
      </c>
      <c r="T500" t="str">
        <f t="shared" ca="1" si="66"/>
        <v>Jerome Paquin</v>
      </c>
      <c r="U500" s="10">
        <f t="shared" ca="1" si="62"/>
        <v>337300</v>
      </c>
      <c r="W500" s="10">
        <f t="shared" ca="1" si="63"/>
        <v>0</v>
      </c>
      <c r="X500" s="10">
        <f t="shared" ca="1" si="64"/>
        <v>12400</v>
      </c>
      <c r="Y500" s="10">
        <f t="shared" ca="1" si="65"/>
        <v>12400</v>
      </c>
    </row>
    <row r="501" spans="1:25" x14ac:dyDescent="0.25">
      <c r="A501" s="10" t="str">
        <f ca="1">IFERROR(RANK(Y501,$Y$5:$Y$1006,0)+COUNTIF(Y$4:$Y500,Y501),"")</f>
        <v/>
      </c>
      <c r="B501" t="str">
        <f ca="1">IFERROR(RANK(C501,$C$5:$C$5001, 1) + COUNTIF(C$4:$C500, C501), "")</f>
        <v/>
      </c>
      <c r="C501" t="str">
        <f t="shared" ca="1" si="59"/>
        <v/>
      </c>
      <c r="D501" s="1" t="s">
        <v>7242</v>
      </c>
      <c r="E501" t="s">
        <v>3488</v>
      </c>
      <c r="F501" t="s">
        <v>3489</v>
      </c>
      <c r="G501" t="s">
        <v>3490</v>
      </c>
      <c r="H501" t="s">
        <v>3353</v>
      </c>
      <c r="I501" t="s">
        <v>1186</v>
      </c>
      <c r="J501">
        <v>55369</v>
      </c>
      <c r="K501" t="s">
        <v>3491</v>
      </c>
      <c r="L501" t="s">
        <v>3492</v>
      </c>
      <c r="M501" t="s">
        <v>3493</v>
      </c>
      <c r="N501" t="s">
        <v>3494</v>
      </c>
      <c r="O501" s="13">
        <v>706100</v>
      </c>
      <c r="P501" s="10">
        <v>497</v>
      </c>
      <c r="Q501" s="10">
        <f t="shared" ca="1" si="60"/>
        <v>490</v>
      </c>
      <c r="R501" t="str">
        <f t="shared" ca="1" si="61"/>
        <v>Jere Lamarche</v>
      </c>
      <c r="T501" t="str">
        <f t="shared" ca="1" si="66"/>
        <v>Jeromy Dirksen</v>
      </c>
      <c r="U501" s="10">
        <f t="shared" ca="1" si="62"/>
        <v>146000</v>
      </c>
      <c r="W501" s="10">
        <f t="shared" ca="1" si="63"/>
        <v>0</v>
      </c>
      <c r="X501" s="10" t="str">
        <f t="shared" ca="1" si="64"/>
        <v/>
      </c>
      <c r="Y501" s="10" t="str">
        <f t="shared" ca="1" si="65"/>
        <v/>
      </c>
    </row>
    <row r="502" spans="1:25" x14ac:dyDescent="0.25">
      <c r="A502" s="10" t="str">
        <f ca="1">IFERROR(RANK(Y502,$Y$5:$Y$1006,0)+COUNTIF(Y$4:$Y501,Y502),"")</f>
        <v/>
      </c>
      <c r="B502" t="str">
        <f ca="1">IFERROR(RANK(C502,$C$5:$C$5001, 1) + COUNTIF(C$4:$C501, C502), "")</f>
        <v/>
      </c>
      <c r="C502" t="str">
        <f t="shared" ca="1" si="59"/>
        <v/>
      </c>
      <c r="D502" s="1" t="s">
        <v>7243</v>
      </c>
      <c r="E502" t="s">
        <v>3495</v>
      </c>
      <c r="F502" t="s">
        <v>3496</v>
      </c>
      <c r="G502" t="s">
        <v>1401</v>
      </c>
      <c r="H502" t="s">
        <v>1401</v>
      </c>
      <c r="I502" t="s">
        <v>760</v>
      </c>
      <c r="J502">
        <v>6511</v>
      </c>
      <c r="K502" t="s">
        <v>3497</v>
      </c>
      <c r="L502" t="s">
        <v>3498</v>
      </c>
      <c r="M502" t="s">
        <v>3499</v>
      </c>
      <c r="N502" t="s">
        <v>3500</v>
      </c>
      <c r="O502" s="13">
        <v>852700</v>
      </c>
      <c r="P502" s="10">
        <v>498</v>
      </c>
      <c r="Q502" s="10">
        <f t="shared" ca="1" si="60"/>
        <v>876</v>
      </c>
      <c r="R502" t="str">
        <f t="shared" ca="1" si="61"/>
        <v>Shanna Seward</v>
      </c>
      <c r="T502" t="str">
        <f t="shared" ca="1" si="66"/>
        <v>Jerrell Gronowski</v>
      </c>
      <c r="U502" s="10">
        <f t="shared" ca="1" si="62"/>
        <v>467700</v>
      </c>
      <c r="W502" s="10">
        <f t="shared" ca="1" si="63"/>
        <v>0</v>
      </c>
      <c r="X502" s="10" t="str">
        <f t="shared" ca="1" si="64"/>
        <v/>
      </c>
      <c r="Y502" s="10" t="str">
        <f t="shared" ca="1" si="65"/>
        <v/>
      </c>
    </row>
    <row r="503" spans="1:25" x14ac:dyDescent="0.25">
      <c r="A503" s="10" t="str">
        <f ca="1">IFERROR(RANK(Y503,$Y$5:$Y$1006,0)+COUNTIF(Y$4:$Y502,Y503),"")</f>
        <v/>
      </c>
      <c r="B503" t="str">
        <f ca="1">IFERROR(RANK(C503,$C$5:$C$5001, 1) + COUNTIF(C$4:$C502, C503), "")</f>
        <v/>
      </c>
      <c r="C503" t="str">
        <f t="shared" ca="1" si="59"/>
        <v/>
      </c>
      <c r="D503" s="1" t="s">
        <v>7244</v>
      </c>
      <c r="E503" t="s">
        <v>3501</v>
      </c>
      <c r="F503" t="s">
        <v>3502</v>
      </c>
      <c r="G503" t="s">
        <v>3503</v>
      </c>
      <c r="H503" t="s">
        <v>1472</v>
      </c>
      <c r="I503" t="s">
        <v>12</v>
      </c>
      <c r="J503">
        <v>92276</v>
      </c>
      <c r="K503" t="s">
        <v>3504</v>
      </c>
      <c r="L503" t="s">
        <v>3505</v>
      </c>
      <c r="M503" t="s">
        <v>3506</v>
      </c>
      <c r="N503" t="s">
        <v>3507</v>
      </c>
      <c r="O503" s="13">
        <v>846500</v>
      </c>
      <c r="P503" s="10">
        <v>499</v>
      </c>
      <c r="Q503" s="10">
        <f t="shared" ca="1" si="60"/>
        <v>488</v>
      </c>
      <c r="R503" t="str">
        <f t="shared" ca="1" si="61"/>
        <v>Jenny Staubin</v>
      </c>
      <c r="T503" t="str">
        <f t="shared" ca="1" si="66"/>
        <v>Jerrold Wolke</v>
      </c>
      <c r="U503" s="10">
        <f t="shared" ca="1" si="62"/>
        <v>409100</v>
      </c>
      <c r="W503" s="10">
        <f t="shared" ca="1" si="63"/>
        <v>0</v>
      </c>
      <c r="X503" s="10" t="str">
        <f t="shared" ca="1" si="64"/>
        <v/>
      </c>
      <c r="Y503" s="10" t="str">
        <f t="shared" ca="1" si="65"/>
        <v/>
      </c>
    </row>
    <row r="504" spans="1:25" x14ac:dyDescent="0.25">
      <c r="A504" s="10" t="str">
        <f ca="1">IFERROR(RANK(Y504,$Y$5:$Y$1006,0)+COUNTIF(Y$4:$Y503,Y504),"")</f>
        <v/>
      </c>
      <c r="B504" t="str">
        <f ca="1">IFERROR(RANK(C504,$C$5:$C$5001, 1) + COUNTIF(C$4:$C503, C504), "")</f>
        <v/>
      </c>
      <c r="C504" t="str">
        <f t="shared" ca="1" si="59"/>
        <v/>
      </c>
      <c r="D504" s="1" t="s">
        <v>7245</v>
      </c>
      <c r="E504" t="s">
        <v>3508</v>
      </c>
      <c r="F504" t="s">
        <v>3509</v>
      </c>
      <c r="G504" t="s">
        <v>3510</v>
      </c>
      <c r="H504" t="s">
        <v>3511</v>
      </c>
      <c r="I504" t="s">
        <v>90</v>
      </c>
      <c r="J504">
        <v>76634</v>
      </c>
      <c r="K504" t="s">
        <v>3512</v>
      </c>
      <c r="L504" t="s">
        <v>3513</v>
      </c>
      <c r="M504" t="s">
        <v>3514</v>
      </c>
      <c r="N504" t="s">
        <v>3515</v>
      </c>
      <c r="O504" s="13">
        <v>663500</v>
      </c>
      <c r="P504" s="10">
        <v>500</v>
      </c>
      <c r="Q504" s="10">
        <f t="shared" ca="1" si="60"/>
        <v>3</v>
      </c>
      <c r="R504" t="str">
        <f t="shared" ca="1" si="61"/>
        <v>Abraham Gumphrey</v>
      </c>
      <c r="T504" t="str">
        <f t="shared" ca="1" si="66"/>
        <v>Jess Hercules</v>
      </c>
      <c r="U504" s="10">
        <f t="shared" ca="1" si="62"/>
        <v>94500</v>
      </c>
      <c r="W504" s="10">
        <f t="shared" ca="1" si="63"/>
        <v>0</v>
      </c>
      <c r="X504" s="10" t="str">
        <f t="shared" ca="1" si="64"/>
        <v/>
      </c>
      <c r="Y504" s="10" t="str">
        <f t="shared" ca="1" si="65"/>
        <v/>
      </c>
    </row>
    <row r="505" spans="1:25" x14ac:dyDescent="0.25">
      <c r="A505" s="10">
        <f ca="1">IFERROR(RANK(Y505,$Y$5:$Y$1006,0)+COUNTIF(Y$4:$Y504,Y505),"")</f>
        <v>673</v>
      </c>
      <c r="B505">
        <f ca="1">IFERROR(RANK(C505,$C$5:$C$5001, 1) + COUNTIF(C$4:$C504, C505), "")</f>
        <v>673</v>
      </c>
      <c r="C505">
        <f t="shared" ca="1" si="59"/>
        <v>9</v>
      </c>
      <c r="D505" s="1" t="s">
        <v>7246</v>
      </c>
      <c r="E505" t="s">
        <v>3516</v>
      </c>
      <c r="F505" t="s">
        <v>3517</v>
      </c>
      <c r="G505" t="s">
        <v>566</v>
      </c>
      <c r="H505" t="s">
        <v>106</v>
      </c>
      <c r="I505" t="s">
        <v>20</v>
      </c>
      <c r="J505">
        <v>33186</v>
      </c>
      <c r="K505" t="s">
        <v>3518</v>
      </c>
      <c r="L505" t="s">
        <v>3519</v>
      </c>
      <c r="M505" t="s">
        <v>3520</v>
      </c>
      <c r="N505" t="s">
        <v>3521</v>
      </c>
      <c r="O505" s="13">
        <v>219400</v>
      </c>
      <c r="P505" s="10">
        <v>501</v>
      </c>
      <c r="Q505" s="10">
        <f t="shared" ca="1" si="60"/>
        <v>816</v>
      </c>
      <c r="R505" t="str">
        <f t="shared" ca="1" si="61"/>
        <v>Renaldo Blanchfield</v>
      </c>
      <c r="T505" t="str">
        <f t="shared" ca="1" si="66"/>
        <v>Jewell Nantanapibul</v>
      </c>
      <c r="U505" s="10">
        <f t="shared" ca="1" si="62"/>
        <v>271100</v>
      </c>
      <c r="W505" s="10">
        <f t="shared" ca="1" si="63"/>
        <v>0</v>
      </c>
      <c r="X505" s="10">
        <f t="shared" ca="1" si="64"/>
        <v>12300</v>
      </c>
      <c r="Y505" s="10">
        <f t="shared" ca="1" si="65"/>
        <v>12300</v>
      </c>
    </row>
    <row r="506" spans="1:25" x14ac:dyDescent="0.25">
      <c r="A506" s="10">
        <f ca="1">IFERROR(RANK(Y506,$Y$5:$Y$1006,0)+COUNTIF(Y$4:$Y505,Y506),"")</f>
        <v>376</v>
      </c>
      <c r="B506">
        <f ca="1">IFERROR(RANK(C506,$C$5:$C$5001, 1) + COUNTIF(C$4:$C505, C506), "")</f>
        <v>376</v>
      </c>
      <c r="C506">
        <f t="shared" ca="1" si="59"/>
        <v>3</v>
      </c>
      <c r="D506" s="1" t="s">
        <v>7247</v>
      </c>
      <c r="E506" t="s">
        <v>3522</v>
      </c>
      <c r="F506" t="s">
        <v>3523</v>
      </c>
      <c r="G506" t="s">
        <v>736</v>
      </c>
      <c r="H506" t="s">
        <v>737</v>
      </c>
      <c r="I506" t="s">
        <v>28</v>
      </c>
      <c r="J506">
        <v>44303</v>
      </c>
      <c r="K506" t="s">
        <v>3524</v>
      </c>
      <c r="L506" t="s">
        <v>3525</v>
      </c>
      <c r="M506" t="s">
        <v>3526</v>
      </c>
      <c r="N506" t="s">
        <v>3527</v>
      </c>
      <c r="O506" s="13">
        <v>257200</v>
      </c>
      <c r="P506" s="10">
        <v>502</v>
      </c>
      <c r="Q506" s="10">
        <f t="shared" ca="1" si="60"/>
        <v>829</v>
      </c>
      <c r="R506" t="str">
        <f t="shared" ca="1" si="61"/>
        <v>Robby Ardolino</v>
      </c>
      <c r="T506" t="str">
        <f t="shared" ca="1" si="66"/>
        <v>Joan Erle</v>
      </c>
      <c r="U506" s="10">
        <f t="shared" ca="1" si="62"/>
        <v>720500</v>
      </c>
      <c r="W506" s="10">
        <f t="shared" ca="1" si="63"/>
        <v>0</v>
      </c>
      <c r="X506" s="10">
        <f t="shared" ca="1" si="64"/>
        <v>42000</v>
      </c>
      <c r="Y506" s="10">
        <f t="shared" ca="1" si="65"/>
        <v>42000</v>
      </c>
    </row>
    <row r="507" spans="1:25" x14ac:dyDescent="0.25">
      <c r="A507" s="10">
        <f ca="1">IFERROR(RANK(Y507,$Y$5:$Y$1006,0)+COUNTIF(Y$4:$Y506,Y507),"")</f>
        <v>643</v>
      </c>
      <c r="B507">
        <f ca="1">IFERROR(RANK(C507,$C$5:$C$5001, 1) + COUNTIF(C$4:$C506, C507), "")</f>
        <v>643</v>
      </c>
      <c r="C507">
        <f t="shared" ca="1" si="59"/>
        <v>8</v>
      </c>
      <c r="D507" s="1" t="s">
        <v>7248</v>
      </c>
      <c r="E507" t="s">
        <v>3528</v>
      </c>
      <c r="F507" t="s">
        <v>3529</v>
      </c>
      <c r="G507" t="s">
        <v>3530</v>
      </c>
      <c r="H507" t="s">
        <v>11</v>
      </c>
      <c r="I507" t="s">
        <v>12</v>
      </c>
      <c r="J507">
        <v>91950</v>
      </c>
      <c r="K507" t="s">
        <v>3531</v>
      </c>
      <c r="L507" t="s">
        <v>3532</v>
      </c>
      <c r="M507" t="s">
        <v>3533</v>
      </c>
      <c r="N507" t="s">
        <v>3534</v>
      </c>
      <c r="O507" s="13">
        <v>799400</v>
      </c>
      <c r="P507" s="10">
        <v>503</v>
      </c>
      <c r="Q507" s="10">
        <f t="shared" ca="1" si="60"/>
        <v>859</v>
      </c>
      <c r="R507" t="str">
        <f t="shared" ca="1" si="61"/>
        <v>Sallie Marquardt</v>
      </c>
      <c r="T507" t="str">
        <f t="shared" ca="1" si="66"/>
        <v>Jodie Wald</v>
      </c>
      <c r="U507" s="10">
        <f t="shared" ca="1" si="62"/>
        <v>205400</v>
      </c>
      <c r="W507" s="10">
        <f t="shared" ca="1" si="63"/>
        <v>0</v>
      </c>
      <c r="X507" s="10">
        <f t="shared" ca="1" si="64"/>
        <v>15300</v>
      </c>
      <c r="Y507" s="10">
        <f t="shared" ca="1" si="65"/>
        <v>15300</v>
      </c>
    </row>
    <row r="508" spans="1:25" x14ac:dyDescent="0.25">
      <c r="A508" s="10">
        <f ca="1">IFERROR(RANK(Y508,$Y$5:$Y$1006,0)+COUNTIF(Y$4:$Y507,Y508),"")</f>
        <v>734</v>
      </c>
      <c r="B508">
        <f ca="1">IFERROR(RANK(C508,$C$5:$C$5001, 1) + COUNTIF(C$4:$C507, C508), "")</f>
        <v>734</v>
      </c>
      <c r="C508">
        <f t="shared" ca="1" si="59"/>
        <v>11</v>
      </c>
      <c r="D508" s="1" t="s">
        <v>7249</v>
      </c>
      <c r="E508" t="s">
        <v>3535</v>
      </c>
      <c r="F508" t="s">
        <v>3536</v>
      </c>
      <c r="G508" t="s">
        <v>1088</v>
      </c>
      <c r="H508" t="s">
        <v>1089</v>
      </c>
      <c r="I508" t="s">
        <v>769</v>
      </c>
      <c r="J508">
        <v>72202</v>
      </c>
      <c r="K508" t="s">
        <v>3537</v>
      </c>
      <c r="L508" t="s">
        <v>3538</v>
      </c>
      <c r="M508" t="s">
        <v>3539</v>
      </c>
      <c r="N508" t="s">
        <v>3540</v>
      </c>
      <c r="O508" s="13">
        <v>252600</v>
      </c>
      <c r="P508" s="10">
        <v>504</v>
      </c>
      <c r="Q508" s="10">
        <f t="shared" ca="1" si="60"/>
        <v>10</v>
      </c>
      <c r="R508" t="str">
        <f t="shared" ca="1" si="61"/>
        <v>Adeline Kilimnik</v>
      </c>
      <c r="T508" t="str">
        <f t="shared" ca="1" si="66"/>
        <v>Jody Boileau</v>
      </c>
      <c r="U508" s="10">
        <f t="shared" ca="1" si="62"/>
        <v>95300</v>
      </c>
      <c r="W508" s="10">
        <f t="shared" ca="1" si="63"/>
        <v>0</v>
      </c>
      <c r="X508" s="10">
        <f t="shared" ca="1" si="64"/>
        <v>6200</v>
      </c>
      <c r="Y508" s="10">
        <f t="shared" ca="1" si="65"/>
        <v>6200</v>
      </c>
    </row>
    <row r="509" spans="1:25" x14ac:dyDescent="0.25">
      <c r="A509" s="10" t="str">
        <f ca="1">IFERROR(RANK(Y509,$Y$5:$Y$1006,0)+COUNTIF(Y$4:$Y508,Y509),"")</f>
        <v/>
      </c>
      <c r="B509" t="str">
        <f ca="1">IFERROR(RANK(C509,$C$5:$C$5001, 1) + COUNTIF(C$4:$C508, C509), "")</f>
        <v/>
      </c>
      <c r="C509" t="str">
        <f t="shared" ca="1" si="59"/>
        <v/>
      </c>
      <c r="D509" s="1" t="s">
        <v>7250</v>
      </c>
      <c r="E509" t="s">
        <v>3541</v>
      </c>
      <c r="F509" t="s">
        <v>3542</v>
      </c>
      <c r="G509" t="s">
        <v>3543</v>
      </c>
      <c r="H509" t="s">
        <v>3543</v>
      </c>
      <c r="I509" t="s">
        <v>252</v>
      </c>
      <c r="J509">
        <v>16501</v>
      </c>
      <c r="K509" t="s">
        <v>3544</v>
      </c>
      <c r="L509" t="s">
        <v>3545</v>
      </c>
      <c r="M509" t="s">
        <v>3546</v>
      </c>
      <c r="N509" t="s">
        <v>3547</v>
      </c>
      <c r="O509" s="13">
        <v>53100</v>
      </c>
      <c r="P509" s="10">
        <v>505</v>
      </c>
      <c r="Q509" s="10">
        <f t="shared" ca="1" si="60"/>
        <v>547</v>
      </c>
      <c r="R509" t="str">
        <f t="shared" ca="1" si="61"/>
        <v>Kenton Kral</v>
      </c>
      <c r="T509" t="str">
        <f t="shared" ca="1" si="66"/>
        <v>Jody Huckfeldt</v>
      </c>
      <c r="U509" s="10">
        <f t="shared" ca="1" si="62"/>
        <v>366500</v>
      </c>
      <c r="W509" s="10">
        <f t="shared" ca="1" si="63"/>
        <v>0</v>
      </c>
      <c r="X509" s="10" t="str">
        <f t="shared" ca="1" si="64"/>
        <v/>
      </c>
      <c r="Y509" s="10" t="str">
        <f t="shared" ca="1" si="65"/>
        <v/>
      </c>
    </row>
    <row r="510" spans="1:25" x14ac:dyDescent="0.25">
      <c r="A510" s="10" t="str">
        <f ca="1">IFERROR(RANK(Y510,$Y$5:$Y$1006,0)+COUNTIF(Y$4:$Y509,Y510),"")</f>
        <v/>
      </c>
      <c r="B510" t="str">
        <f ca="1">IFERROR(RANK(C510,$C$5:$C$5001, 1) + COUNTIF(C$4:$C509, C510), "")</f>
        <v/>
      </c>
      <c r="C510" t="str">
        <f t="shared" ca="1" si="59"/>
        <v/>
      </c>
      <c r="D510" s="1" t="s">
        <v>7251</v>
      </c>
      <c r="E510" t="s">
        <v>3548</v>
      </c>
      <c r="F510" t="s">
        <v>3549</v>
      </c>
      <c r="G510" t="s">
        <v>3550</v>
      </c>
      <c r="H510" t="s">
        <v>435</v>
      </c>
      <c r="I510" t="s">
        <v>436</v>
      </c>
      <c r="J510">
        <v>2861</v>
      </c>
      <c r="K510" t="s">
        <v>3551</v>
      </c>
      <c r="L510" t="s">
        <v>3552</v>
      </c>
      <c r="M510" t="s">
        <v>3553</v>
      </c>
      <c r="N510" t="s">
        <v>3554</v>
      </c>
      <c r="O510" s="13">
        <v>507200</v>
      </c>
      <c r="P510" s="10">
        <v>506</v>
      </c>
      <c r="Q510" s="10">
        <f t="shared" ca="1" si="60"/>
        <v>263</v>
      </c>
      <c r="R510" t="str">
        <f t="shared" ca="1" si="61"/>
        <v>Delia Adkins</v>
      </c>
      <c r="T510" t="str">
        <f t="shared" ca="1" si="66"/>
        <v>Joel Mccullen</v>
      </c>
      <c r="U510" s="10">
        <f t="shared" ca="1" si="62"/>
        <v>416200</v>
      </c>
      <c r="W510" s="10">
        <f t="shared" ca="1" si="63"/>
        <v>0</v>
      </c>
      <c r="X510" s="10" t="str">
        <f t="shared" ca="1" si="64"/>
        <v/>
      </c>
      <c r="Y510" s="10" t="str">
        <f t="shared" ca="1" si="65"/>
        <v/>
      </c>
    </row>
    <row r="511" spans="1:25" x14ac:dyDescent="0.25">
      <c r="A511" s="10">
        <f ca="1">IFERROR(RANK(Y511,$Y$5:$Y$1006,0)+COUNTIF(Y$4:$Y510,Y511),"")</f>
        <v>674</v>
      </c>
      <c r="B511">
        <f ca="1">IFERROR(RANK(C511,$C$5:$C$5001, 1) + COUNTIF(C$4:$C510, C511), "")</f>
        <v>674</v>
      </c>
      <c r="C511">
        <f t="shared" ca="1" si="59"/>
        <v>9</v>
      </c>
      <c r="D511" s="1" t="s">
        <v>7252</v>
      </c>
      <c r="E511" t="s">
        <v>3555</v>
      </c>
      <c r="F511" t="s">
        <v>3556</v>
      </c>
      <c r="G511" t="s">
        <v>2348</v>
      </c>
      <c r="H511" t="s">
        <v>3557</v>
      </c>
      <c r="I511" t="s">
        <v>12</v>
      </c>
      <c r="J511">
        <v>93611</v>
      </c>
      <c r="K511" t="s">
        <v>3558</v>
      </c>
      <c r="L511" t="s">
        <v>3559</v>
      </c>
      <c r="M511" t="s">
        <v>3560</v>
      </c>
      <c r="N511" t="s">
        <v>3561</v>
      </c>
      <c r="O511" s="13">
        <v>112800</v>
      </c>
      <c r="P511" s="10">
        <v>507</v>
      </c>
      <c r="Q511" s="10">
        <f t="shared" ca="1" si="60"/>
        <v>395</v>
      </c>
      <c r="R511" t="str">
        <f t="shared" ca="1" si="61"/>
        <v>Gina Pirolli</v>
      </c>
      <c r="T511" t="str">
        <f t="shared" ca="1" si="66"/>
        <v>Joesph Haggermaker</v>
      </c>
      <c r="U511" s="10">
        <f t="shared" ca="1" si="62"/>
        <v>930000</v>
      </c>
      <c r="W511" s="10">
        <f t="shared" ca="1" si="63"/>
        <v>0</v>
      </c>
      <c r="X511" s="10">
        <f t="shared" ca="1" si="64"/>
        <v>12200</v>
      </c>
      <c r="Y511" s="10">
        <f t="shared" ca="1" si="65"/>
        <v>12200</v>
      </c>
    </row>
    <row r="512" spans="1:25" x14ac:dyDescent="0.25">
      <c r="A512" s="10" t="str">
        <f ca="1">IFERROR(RANK(Y512,$Y$5:$Y$1006,0)+COUNTIF(Y$4:$Y511,Y512),"")</f>
        <v/>
      </c>
      <c r="B512" t="str">
        <f ca="1">IFERROR(RANK(C512,$C$5:$C$5001, 1) + COUNTIF(C$4:$C511, C512), "")</f>
        <v/>
      </c>
      <c r="C512" t="str">
        <f t="shared" ca="1" si="59"/>
        <v/>
      </c>
      <c r="D512" s="1" t="s">
        <v>7253</v>
      </c>
      <c r="E512" t="s">
        <v>3562</v>
      </c>
      <c r="F512" t="s">
        <v>3563</v>
      </c>
      <c r="G512" t="s">
        <v>3564</v>
      </c>
      <c r="H512" t="s">
        <v>3565</v>
      </c>
      <c r="I512" t="s">
        <v>75</v>
      </c>
      <c r="J512">
        <v>49348</v>
      </c>
      <c r="K512" t="s">
        <v>3566</v>
      </c>
      <c r="L512" t="s">
        <v>3567</v>
      </c>
      <c r="M512" t="s">
        <v>3568</v>
      </c>
      <c r="N512" t="s">
        <v>3569</v>
      </c>
      <c r="O512" s="13">
        <v>286600</v>
      </c>
      <c r="P512" s="10">
        <v>508</v>
      </c>
      <c r="Q512" s="10">
        <f t="shared" ca="1" si="60"/>
        <v>745</v>
      </c>
      <c r="R512" t="str">
        <f t="shared" ca="1" si="61"/>
        <v>Nigel Mattina</v>
      </c>
      <c r="T512" t="str">
        <f t="shared" ca="1" si="66"/>
        <v>Johnnie Gothe</v>
      </c>
      <c r="U512" s="10">
        <f t="shared" ca="1" si="62"/>
        <v>650200</v>
      </c>
      <c r="W512" s="10">
        <f t="shared" ca="1" si="63"/>
        <v>0</v>
      </c>
      <c r="X512" s="10" t="str">
        <f t="shared" ca="1" si="64"/>
        <v/>
      </c>
      <c r="Y512" s="10" t="str">
        <f t="shared" ca="1" si="65"/>
        <v/>
      </c>
    </row>
    <row r="513" spans="1:25" x14ac:dyDescent="0.25">
      <c r="A513" s="10">
        <f ca="1">IFERROR(RANK(Y513,$Y$5:$Y$1006,0)+COUNTIF(Y$4:$Y512,Y513),"")</f>
        <v>601</v>
      </c>
      <c r="B513">
        <f ca="1">IFERROR(RANK(C513,$C$5:$C$5001, 1) + COUNTIF(C$4:$C512, C513), "")</f>
        <v>601</v>
      </c>
      <c r="C513">
        <f t="shared" ca="1" si="59"/>
        <v>7</v>
      </c>
      <c r="D513" s="1" t="s">
        <v>7254</v>
      </c>
      <c r="E513" t="s">
        <v>3570</v>
      </c>
      <c r="F513" t="s">
        <v>3571</v>
      </c>
      <c r="G513" t="s">
        <v>3572</v>
      </c>
      <c r="H513" t="s">
        <v>3107</v>
      </c>
      <c r="I513" t="s">
        <v>28</v>
      </c>
      <c r="J513">
        <v>44905</v>
      </c>
      <c r="K513" t="s">
        <v>3573</v>
      </c>
      <c r="L513" t="s">
        <v>3574</v>
      </c>
      <c r="M513" t="s">
        <v>3575</v>
      </c>
      <c r="N513" t="s">
        <v>3576</v>
      </c>
      <c r="O513" s="13">
        <v>264000</v>
      </c>
      <c r="P513" s="10">
        <v>509</v>
      </c>
      <c r="Q513" s="10">
        <f t="shared" ca="1" si="60"/>
        <v>484</v>
      </c>
      <c r="R513" t="str">
        <f t="shared" ca="1" si="61"/>
        <v>Jed Kirkling</v>
      </c>
      <c r="T513" t="str">
        <f t="shared" ca="1" si="66"/>
        <v>Jon Shahin</v>
      </c>
      <c r="U513" s="10">
        <f t="shared" ca="1" si="62"/>
        <v>217700</v>
      </c>
      <c r="W513" s="10">
        <f t="shared" ca="1" si="63"/>
        <v>0</v>
      </c>
      <c r="X513" s="10">
        <f t="shared" ca="1" si="64"/>
        <v>19500</v>
      </c>
      <c r="Y513" s="10">
        <f t="shared" ca="1" si="65"/>
        <v>19500</v>
      </c>
    </row>
    <row r="514" spans="1:25" x14ac:dyDescent="0.25">
      <c r="A514" s="10">
        <f ca="1">IFERROR(RANK(Y514,$Y$5:$Y$1006,0)+COUNTIF(Y$4:$Y513,Y514),"")</f>
        <v>420</v>
      </c>
      <c r="B514">
        <f ca="1">IFERROR(RANK(C514,$C$5:$C$5001, 1) + COUNTIF(C$4:$C513, C514), "")</f>
        <v>420</v>
      </c>
      <c r="C514">
        <f t="shared" ca="1" si="59"/>
        <v>4</v>
      </c>
      <c r="D514" s="1" t="s">
        <v>7255</v>
      </c>
      <c r="E514" t="s">
        <v>3577</v>
      </c>
      <c r="F514" t="s">
        <v>3578</v>
      </c>
      <c r="G514" t="s">
        <v>11</v>
      </c>
      <c r="H514" t="s">
        <v>11</v>
      </c>
      <c r="I514" t="s">
        <v>12</v>
      </c>
      <c r="J514">
        <v>92126</v>
      </c>
      <c r="K514" t="s">
        <v>3579</v>
      </c>
      <c r="L514" t="s">
        <v>3580</v>
      </c>
      <c r="M514" t="s">
        <v>3581</v>
      </c>
      <c r="N514" t="s">
        <v>3582</v>
      </c>
      <c r="O514" s="13">
        <v>82300</v>
      </c>
      <c r="P514" s="10">
        <v>510</v>
      </c>
      <c r="Q514" s="10">
        <f t="shared" ca="1" si="60"/>
        <v>930</v>
      </c>
      <c r="R514" t="str">
        <f t="shared" ca="1" si="61"/>
        <v>Theodore Sadar</v>
      </c>
      <c r="T514" t="str">
        <f t="shared" ca="1" si="66"/>
        <v>Jonas Deveaux</v>
      </c>
      <c r="U514" s="10">
        <f t="shared" ca="1" si="62"/>
        <v>939400</v>
      </c>
      <c r="W514" s="10">
        <f t="shared" ca="1" si="63"/>
        <v>0</v>
      </c>
      <c r="X514" s="10">
        <f t="shared" ca="1" si="64"/>
        <v>37600</v>
      </c>
      <c r="Y514" s="10">
        <f t="shared" ca="1" si="65"/>
        <v>37600</v>
      </c>
    </row>
    <row r="515" spans="1:25" x14ac:dyDescent="0.25">
      <c r="A515" s="10" t="str">
        <f ca="1">IFERROR(RANK(Y515,$Y$5:$Y$1006,0)+COUNTIF(Y$4:$Y514,Y515),"")</f>
        <v/>
      </c>
      <c r="B515" t="str">
        <f ca="1">IFERROR(RANK(C515,$C$5:$C$5001, 1) + COUNTIF(C$4:$C514, C515), "")</f>
        <v/>
      </c>
      <c r="C515" t="str">
        <f t="shared" ca="1" si="59"/>
        <v/>
      </c>
      <c r="D515" s="1" t="s">
        <v>7256</v>
      </c>
      <c r="E515" t="s">
        <v>3583</v>
      </c>
      <c r="F515" t="s">
        <v>3584</v>
      </c>
      <c r="G515" t="s">
        <v>3585</v>
      </c>
      <c r="H515" t="s">
        <v>300</v>
      </c>
      <c r="I515" t="s">
        <v>170</v>
      </c>
      <c r="J515">
        <v>7950</v>
      </c>
      <c r="K515" t="s">
        <v>3586</v>
      </c>
      <c r="L515" t="s">
        <v>3587</v>
      </c>
      <c r="M515" t="s">
        <v>3588</v>
      </c>
      <c r="N515" t="s">
        <v>3589</v>
      </c>
      <c r="O515" s="13">
        <v>427300</v>
      </c>
      <c r="P515" s="10">
        <v>511</v>
      </c>
      <c r="Q515" s="10">
        <f t="shared" ca="1" si="60"/>
        <v>227</v>
      </c>
      <c r="R515" t="str">
        <f t="shared" ca="1" si="61"/>
        <v>Corinne Langon</v>
      </c>
      <c r="T515" t="str">
        <f t="shared" ca="1" si="66"/>
        <v>Joseph Mcsweeny</v>
      </c>
      <c r="U515" s="10">
        <f t="shared" ca="1" si="62"/>
        <v>310000</v>
      </c>
      <c r="W515" s="10">
        <f t="shared" ca="1" si="63"/>
        <v>0</v>
      </c>
      <c r="X515" s="10" t="str">
        <f t="shared" ca="1" si="64"/>
        <v/>
      </c>
      <c r="Y515" s="10" t="str">
        <f t="shared" ca="1" si="65"/>
        <v/>
      </c>
    </row>
    <row r="516" spans="1:25" x14ac:dyDescent="0.25">
      <c r="A516" s="10">
        <f ca="1">IFERROR(RANK(Y516,$Y$5:$Y$1006,0)+COUNTIF(Y$4:$Y515,Y516),"")</f>
        <v>482</v>
      </c>
      <c r="B516">
        <f ca="1">IFERROR(RANK(C516,$C$5:$C$5001, 1) + COUNTIF(C$4:$C515, C516), "")</f>
        <v>482</v>
      </c>
      <c r="C516">
        <f t="shared" ca="1" si="59"/>
        <v>5</v>
      </c>
      <c r="D516" s="1" t="s">
        <v>7257</v>
      </c>
      <c r="E516" t="s">
        <v>3590</v>
      </c>
      <c r="F516" t="s">
        <v>3591</v>
      </c>
      <c r="G516" t="s">
        <v>3592</v>
      </c>
      <c r="H516" t="s">
        <v>630</v>
      </c>
      <c r="I516" t="s">
        <v>136</v>
      </c>
      <c r="J516">
        <v>80403</v>
      </c>
      <c r="K516" t="s">
        <v>3593</v>
      </c>
      <c r="L516" t="s">
        <v>3594</v>
      </c>
      <c r="M516" t="s">
        <v>3595</v>
      </c>
      <c r="N516" t="s">
        <v>3596</v>
      </c>
      <c r="O516" s="13">
        <v>364900</v>
      </c>
      <c r="P516" s="10">
        <v>512</v>
      </c>
      <c r="Q516" s="10">
        <f t="shared" ca="1" si="60"/>
        <v>345</v>
      </c>
      <c r="R516" t="str">
        <f t="shared" ca="1" si="61"/>
        <v>Evelyn Verderosa</v>
      </c>
      <c r="T516" t="str">
        <f t="shared" ca="1" si="66"/>
        <v>Josiah Avance</v>
      </c>
      <c r="U516" s="10">
        <f t="shared" ca="1" si="62"/>
        <v>657100</v>
      </c>
      <c r="W516" s="10">
        <f t="shared" ca="1" si="63"/>
        <v>0</v>
      </c>
      <c r="X516" s="10">
        <f t="shared" ca="1" si="64"/>
        <v>31400</v>
      </c>
      <c r="Y516" s="10">
        <f t="shared" ca="1" si="65"/>
        <v>31400</v>
      </c>
    </row>
    <row r="517" spans="1:25" x14ac:dyDescent="0.25">
      <c r="A517" s="10" t="str">
        <f ca="1">IFERROR(RANK(Y517,$Y$5:$Y$1006,0)+COUNTIF(Y$4:$Y516,Y517),"")</f>
        <v/>
      </c>
      <c r="B517" t="str">
        <f ca="1">IFERROR(RANK(C517,$C$5:$C$5001, 1) + COUNTIF(C$4:$C516, C517), "")</f>
        <v/>
      </c>
      <c r="C517" t="str">
        <f t="shared" ca="1" si="59"/>
        <v/>
      </c>
      <c r="D517" s="1" t="s">
        <v>7258</v>
      </c>
      <c r="E517" t="s">
        <v>3597</v>
      </c>
      <c r="F517" t="s">
        <v>3598</v>
      </c>
      <c r="G517" t="s">
        <v>3599</v>
      </c>
      <c r="H517" t="s">
        <v>3600</v>
      </c>
      <c r="I517" t="s">
        <v>42</v>
      </c>
      <c r="J517">
        <v>74012</v>
      </c>
      <c r="K517" t="s">
        <v>3601</v>
      </c>
      <c r="L517" t="s">
        <v>3602</v>
      </c>
      <c r="M517" t="s">
        <v>3603</v>
      </c>
      <c r="N517" t="s">
        <v>3604</v>
      </c>
      <c r="O517" s="13">
        <v>821400</v>
      </c>
      <c r="P517" s="10">
        <v>513</v>
      </c>
      <c r="Q517" s="10">
        <f t="shared" ca="1" si="60"/>
        <v>448</v>
      </c>
      <c r="R517" t="str">
        <f t="shared" ca="1" si="61"/>
        <v>Iola Antell</v>
      </c>
      <c r="T517" t="str">
        <f t="shared" ca="1" si="66"/>
        <v>Josie Dobkowski</v>
      </c>
      <c r="U517" s="10">
        <f t="shared" ca="1" si="62"/>
        <v>128500</v>
      </c>
      <c r="W517" s="10">
        <f t="shared" ca="1" si="63"/>
        <v>0</v>
      </c>
      <c r="X517" s="10" t="str">
        <f t="shared" ca="1" si="64"/>
        <v/>
      </c>
      <c r="Y517" s="10" t="str">
        <f t="shared" ca="1" si="65"/>
        <v/>
      </c>
    </row>
    <row r="518" spans="1:25" x14ac:dyDescent="0.25">
      <c r="A518" s="10">
        <f ca="1">IFERROR(RANK(Y518,$Y$5:$Y$1006,0)+COUNTIF(Y$4:$Y517,Y518),"")</f>
        <v>644</v>
      </c>
      <c r="B518">
        <f ca="1">IFERROR(RANK(C518,$C$5:$C$5001, 1) + COUNTIF(C$4:$C517, C518), "")</f>
        <v>644</v>
      </c>
      <c r="C518">
        <f t="shared" ref="C518:C581" ca="1" si="67">IFERROR(SEARCH($C$2,T518,1),"")</f>
        <v>8</v>
      </c>
      <c r="D518" s="1" t="s">
        <v>7259</v>
      </c>
      <c r="E518" t="s">
        <v>3605</v>
      </c>
      <c r="F518" t="s">
        <v>3606</v>
      </c>
      <c r="G518" t="s">
        <v>3607</v>
      </c>
      <c r="H518" t="s">
        <v>3608</v>
      </c>
      <c r="I518" t="s">
        <v>458</v>
      </c>
      <c r="J518">
        <v>60021</v>
      </c>
      <c r="K518" t="s">
        <v>3609</v>
      </c>
      <c r="L518" t="s">
        <v>3610</v>
      </c>
      <c r="M518" t="s">
        <v>3611</v>
      </c>
      <c r="N518" t="s">
        <v>3612</v>
      </c>
      <c r="O518" s="13">
        <v>564300</v>
      </c>
      <c r="P518" s="10">
        <v>514</v>
      </c>
      <c r="Q518" s="10">
        <f t="shared" ref="Q518:Q581" ca="1" si="68">COUNTIF($R$5:$R$1005,"&lt;"&amp;R518)+1</f>
        <v>376</v>
      </c>
      <c r="R518" t="str">
        <f t="shared" ref="R518:R581" ca="1" si="69">INDIRECT($B$2&amp;ROW())</f>
        <v>Gail Munstermann</v>
      </c>
      <c r="T518" t="str">
        <f t="shared" ca="1" si="66"/>
        <v>Joy Wolaver</v>
      </c>
      <c r="U518" s="10">
        <f t="shared" ref="U518:U581" ca="1" si="70">IFERROR(VLOOKUP(T518,INDIRECT($B$2&amp;5&amp;":"&amp;ADDRESS(3000, COLUMN($O$3))), COLUMN($O$3)-COLUMN(INDIRECT($B$2&amp;5))+1, FALSE),0)</f>
        <v>302200</v>
      </c>
      <c r="W518" s="10">
        <f t="shared" ref="W518:W581" ca="1" si="71">IFERROR(RANK(U518,$U$5:$U$1006,1)*$W$3,"")</f>
        <v>0</v>
      </c>
      <c r="X518" s="10">
        <f t="shared" ref="X518:X581" ca="1" si="72">IFERROR(RANK(B518,$B$5:$B$1006,0)*$X$3,"")</f>
        <v>15200</v>
      </c>
      <c r="Y518" s="10">
        <f t="shared" ref="Y518:Y581" ca="1" si="73">IFERROR(W518+X518,"")</f>
        <v>15200</v>
      </c>
    </row>
    <row r="519" spans="1:25" x14ac:dyDescent="0.25">
      <c r="A519" s="10">
        <f ca="1">IFERROR(RANK(Y519,$Y$5:$Y$1006,0)+COUNTIF(Y$4:$Y518,Y519),"")</f>
        <v>377</v>
      </c>
      <c r="B519">
        <f ca="1">IFERROR(RANK(C519,$C$5:$C$5001, 1) + COUNTIF(C$4:$C518, C519), "")</f>
        <v>377</v>
      </c>
      <c r="C519">
        <f t="shared" ca="1" si="67"/>
        <v>3</v>
      </c>
      <c r="D519" s="1" t="s">
        <v>7260</v>
      </c>
      <c r="E519" t="s">
        <v>3613</v>
      </c>
      <c r="F519" t="s">
        <v>3614</v>
      </c>
      <c r="G519" t="s">
        <v>1530</v>
      </c>
      <c r="H519" t="s">
        <v>292</v>
      </c>
      <c r="I519" t="s">
        <v>12</v>
      </c>
      <c r="J519">
        <v>95136</v>
      </c>
      <c r="K519" t="s">
        <v>3615</v>
      </c>
      <c r="L519" t="s">
        <v>3616</v>
      </c>
      <c r="M519" t="s">
        <v>3617</v>
      </c>
      <c r="N519" t="s">
        <v>3618</v>
      </c>
      <c r="O519" s="13">
        <v>934200</v>
      </c>
      <c r="P519" s="10">
        <v>515</v>
      </c>
      <c r="Q519" s="10">
        <f t="shared" ca="1" si="68"/>
        <v>677</v>
      </c>
      <c r="R519" t="str">
        <f t="shared" ca="1" si="69"/>
        <v>Marsha Bartleson</v>
      </c>
      <c r="T519" t="str">
        <f t="shared" ca="1" si="66"/>
        <v>Juana Niebla</v>
      </c>
      <c r="U519" s="10">
        <f t="shared" ca="1" si="70"/>
        <v>132200</v>
      </c>
      <c r="W519" s="10">
        <f t="shared" ca="1" si="71"/>
        <v>0</v>
      </c>
      <c r="X519" s="10">
        <f t="shared" ca="1" si="72"/>
        <v>41900</v>
      </c>
      <c r="Y519" s="10">
        <f t="shared" ca="1" si="73"/>
        <v>41900</v>
      </c>
    </row>
    <row r="520" spans="1:25" x14ac:dyDescent="0.25">
      <c r="A520" s="10" t="str">
        <f ca="1">IFERROR(RANK(Y520,$Y$5:$Y$1006,0)+COUNTIF(Y$4:$Y519,Y520),"")</f>
        <v/>
      </c>
      <c r="B520" t="str">
        <f ca="1">IFERROR(RANK(C520,$C$5:$C$5001, 1) + COUNTIF(C$4:$C519, C520), "")</f>
        <v/>
      </c>
      <c r="C520" t="str">
        <f t="shared" ca="1" si="67"/>
        <v/>
      </c>
      <c r="D520" s="1" t="s">
        <v>7261</v>
      </c>
      <c r="E520" t="s">
        <v>3619</v>
      </c>
      <c r="F520" t="s">
        <v>3620</v>
      </c>
      <c r="G520" t="s">
        <v>169</v>
      </c>
      <c r="H520" t="s">
        <v>169</v>
      </c>
      <c r="I520" t="s">
        <v>170</v>
      </c>
      <c r="J520">
        <v>7055</v>
      </c>
      <c r="K520" t="s">
        <v>3621</v>
      </c>
      <c r="L520" t="s">
        <v>3622</v>
      </c>
      <c r="M520" t="s">
        <v>3623</v>
      </c>
      <c r="N520" t="s">
        <v>3624</v>
      </c>
      <c r="O520" s="13">
        <v>999400</v>
      </c>
      <c r="P520" s="10">
        <v>516</v>
      </c>
      <c r="Q520" s="10">
        <f t="shared" ca="1" si="68"/>
        <v>599</v>
      </c>
      <c r="R520" t="str">
        <f t="shared" ca="1" si="69"/>
        <v>Leona Henthorn</v>
      </c>
      <c r="T520" t="str">
        <f t="shared" ca="1" si="66"/>
        <v>Jude Medlock</v>
      </c>
      <c r="U520" s="10">
        <f t="shared" ca="1" si="70"/>
        <v>776600</v>
      </c>
      <c r="W520" s="10">
        <f t="shared" ca="1" si="71"/>
        <v>0</v>
      </c>
      <c r="X520" s="10" t="str">
        <f t="shared" ca="1" si="72"/>
        <v/>
      </c>
      <c r="Y520" s="10" t="str">
        <f t="shared" ca="1" si="73"/>
        <v/>
      </c>
    </row>
    <row r="521" spans="1:25" x14ac:dyDescent="0.25">
      <c r="A521" s="10">
        <f ca="1">IFERROR(RANK(Y521,$Y$5:$Y$1006,0)+COUNTIF(Y$4:$Y520,Y521),"")</f>
        <v>645</v>
      </c>
      <c r="B521">
        <f ca="1">IFERROR(RANK(C521,$C$5:$C$5001, 1) + COUNTIF(C$4:$C520, C521), "")</f>
        <v>645</v>
      </c>
      <c r="C521">
        <f t="shared" ca="1" si="67"/>
        <v>8</v>
      </c>
      <c r="D521" s="1" t="s">
        <v>7262</v>
      </c>
      <c r="E521" t="s">
        <v>3625</v>
      </c>
      <c r="F521" t="s">
        <v>3626</v>
      </c>
      <c r="G521" t="s">
        <v>327</v>
      </c>
      <c r="H521" t="s">
        <v>327</v>
      </c>
      <c r="I521" t="s">
        <v>90</v>
      </c>
      <c r="J521">
        <v>79905</v>
      </c>
      <c r="K521" t="s">
        <v>3627</v>
      </c>
      <c r="L521" t="s">
        <v>3628</v>
      </c>
      <c r="M521" t="s">
        <v>3629</v>
      </c>
      <c r="N521" t="s">
        <v>3630</v>
      </c>
      <c r="O521" s="13">
        <v>182400</v>
      </c>
      <c r="P521" s="10">
        <v>517</v>
      </c>
      <c r="Q521" s="10">
        <f t="shared" ca="1" si="68"/>
        <v>149</v>
      </c>
      <c r="R521" t="str">
        <f t="shared" ca="1" si="69"/>
        <v>Bud Acken</v>
      </c>
      <c r="T521" t="str">
        <f t="shared" ca="1" si="66"/>
        <v>Judy Blake</v>
      </c>
      <c r="U521" s="10">
        <f t="shared" ca="1" si="70"/>
        <v>692300</v>
      </c>
      <c r="W521" s="10">
        <f t="shared" ca="1" si="71"/>
        <v>0</v>
      </c>
      <c r="X521" s="10">
        <f t="shared" ca="1" si="72"/>
        <v>15100</v>
      </c>
      <c r="Y521" s="10">
        <f t="shared" ca="1" si="73"/>
        <v>15100</v>
      </c>
    </row>
    <row r="522" spans="1:25" x14ac:dyDescent="0.25">
      <c r="A522" s="10" t="str">
        <f ca="1">IFERROR(RANK(Y522,$Y$5:$Y$1006,0)+COUNTIF(Y$4:$Y521,Y522),"")</f>
        <v/>
      </c>
      <c r="B522" t="str">
        <f ca="1">IFERROR(RANK(C522,$C$5:$C$5001, 1) + COUNTIF(C$4:$C521, C522), "")</f>
        <v/>
      </c>
      <c r="C522" t="str">
        <f t="shared" ca="1" si="67"/>
        <v/>
      </c>
      <c r="D522" s="1" t="s">
        <v>7263</v>
      </c>
      <c r="E522" t="s">
        <v>3631</v>
      </c>
      <c r="F522" t="s">
        <v>3632</v>
      </c>
      <c r="G522" t="s">
        <v>1080</v>
      </c>
      <c r="H522" t="s">
        <v>1081</v>
      </c>
      <c r="I522" t="s">
        <v>90</v>
      </c>
      <c r="J522">
        <v>79101</v>
      </c>
      <c r="K522" t="s">
        <v>3633</v>
      </c>
      <c r="L522" t="s">
        <v>3634</v>
      </c>
      <c r="M522" t="s">
        <v>3635</v>
      </c>
      <c r="N522" t="s">
        <v>3636</v>
      </c>
      <c r="O522" s="13">
        <v>501400</v>
      </c>
      <c r="P522" s="10">
        <v>518</v>
      </c>
      <c r="Q522" s="10">
        <f t="shared" ca="1" si="68"/>
        <v>978</v>
      </c>
      <c r="R522" t="str">
        <f t="shared" ca="1" si="69"/>
        <v>Whitney Cocomazzi</v>
      </c>
      <c r="T522" t="str">
        <f t="shared" ca="1" si="66"/>
        <v>Jules Kellerhouse</v>
      </c>
      <c r="U522" s="10">
        <f t="shared" ca="1" si="70"/>
        <v>899800</v>
      </c>
      <c r="W522" s="10">
        <f t="shared" ca="1" si="71"/>
        <v>0</v>
      </c>
      <c r="X522" s="10" t="str">
        <f t="shared" ca="1" si="72"/>
        <v/>
      </c>
      <c r="Y522" s="10" t="str">
        <f t="shared" ca="1" si="73"/>
        <v/>
      </c>
    </row>
    <row r="523" spans="1:25" x14ac:dyDescent="0.25">
      <c r="A523" s="10">
        <f ca="1">IFERROR(RANK(Y523,$Y$5:$Y$1006,0)+COUNTIF(Y$4:$Y522,Y523),"")</f>
        <v>483</v>
      </c>
      <c r="B523">
        <f ca="1">IFERROR(RANK(C523,$C$5:$C$5001, 1) + COUNTIF(C$4:$C522, C523), "")</f>
        <v>483</v>
      </c>
      <c r="C523">
        <f t="shared" ca="1" si="67"/>
        <v>5</v>
      </c>
      <c r="D523" s="1" t="s">
        <v>7264</v>
      </c>
      <c r="E523" t="s">
        <v>3637</v>
      </c>
      <c r="F523" t="s">
        <v>3638</v>
      </c>
      <c r="G523" t="s">
        <v>3639</v>
      </c>
      <c r="H523" t="s">
        <v>220</v>
      </c>
      <c r="I523" t="s">
        <v>90</v>
      </c>
      <c r="J523">
        <v>76180</v>
      </c>
      <c r="K523" t="s">
        <v>3640</v>
      </c>
      <c r="L523" t="s">
        <v>3641</v>
      </c>
      <c r="M523" t="s">
        <v>3642</v>
      </c>
      <c r="N523" t="s">
        <v>3643</v>
      </c>
      <c r="O523" s="13">
        <v>480200</v>
      </c>
      <c r="P523" s="10">
        <v>519</v>
      </c>
      <c r="Q523" s="10">
        <f t="shared" ca="1" si="68"/>
        <v>741</v>
      </c>
      <c r="R523" t="str">
        <f t="shared" ca="1" si="69"/>
        <v>Nichole Laible</v>
      </c>
      <c r="T523" t="str">
        <f t="shared" ca="1" si="66"/>
        <v>Julia Cokins</v>
      </c>
      <c r="U523" s="10">
        <f t="shared" ca="1" si="70"/>
        <v>930400</v>
      </c>
      <c r="W523" s="10">
        <f t="shared" ca="1" si="71"/>
        <v>0</v>
      </c>
      <c r="X523" s="10">
        <f t="shared" ca="1" si="72"/>
        <v>31300</v>
      </c>
      <c r="Y523" s="10">
        <f t="shared" ca="1" si="73"/>
        <v>31300</v>
      </c>
    </row>
    <row r="524" spans="1:25" x14ac:dyDescent="0.25">
      <c r="A524" s="10">
        <f ca="1">IFERROR(RANK(Y524,$Y$5:$Y$1006,0)+COUNTIF(Y$4:$Y523,Y524),"")</f>
        <v>484</v>
      </c>
      <c r="B524">
        <f ca="1">IFERROR(RANK(C524,$C$5:$C$5001, 1) + COUNTIF(C$4:$C523, C524), "")</f>
        <v>484</v>
      </c>
      <c r="C524">
        <f t="shared" ca="1" si="67"/>
        <v>5</v>
      </c>
      <c r="D524" s="1" t="s">
        <v>7265</v>
      </c>
      <c r="E524" t="s">
        <v>3644</v>
      </c>
      <c r="F524" t="s">
        <v>3645</v>
      </c>
      <c r="G524" t="s">
        <v>3646</v>
      </c>
      <c r="H524" t="s">
        <v>3647</v>
      </c>
      <c r="I524" t="s">
        <v>90</v>
      </c>
      <c r="J524">
        <v>76710</v>
      </c>
      <c r="K524" t="s">
        <v>3648</v>
      </c>
      <c r="L524" t="s">
        <v>3649</v>
      </c>
      <c r="M524" t="s">
        <v>3650</v>
      </c>
      <c r="N524" t="s">
        <v>3651</v>
      </c>
      <c r="O524" s="13">
        <v>324000</v>
      </c>
      <c r="P524" s="10">
        <v>520</v>
      </c>
      <c r="Q524" s="10">
        <f t="shared" ca="1" si="68"/>
        <v>99</v>
      </c>
      <c r="R524" t="str">
        <f t="shared" ca="1" si="69"/>
        <v>Beatrice Arevalos</v>
      </c>
      <c r="T524" t="str">
        <f t="shared" ca="1" si="66"/>
        <v>Julia Ozane</v>
      </c>
      <c r="U524" s="10">
        <f t="shared" ca="1" si="70"/>
        <v>545900</v>
      </c>
      <c r="W524" s="10">
        <f t="shared" ca="1" si="71"/>
        <v>0</v>
      </c>
      <c r="X524" s="10">
        <f t="shared" ca="1" si="72"/>
        <v>31200</v>
      </c>
      <c r="Y524" s="10">
        <f t="shared" ca="1" si="73"/>
        <v>31200</v>
      </c>
    </row>
    <row r="525" spans="1:25" x14ac:dyDescent="0.25">
      <c r="A525" s="10">
        <f ca="1">IFERROR(RANK(Y525,$Y$5:$Y$1006,0)+COUNTIF(Y$4:$Y524,Y525),"")</f>
        <v>675</v>
      </c>
      <c r="B525">
        <f ca="1">IFERROR(RANK(C525,$C$5:$C$5001, 1) + COUNTIF(C$4:$C524, C525), "")</f>
        <v>675</v>
      </c>
      <c r="C525">
        <f t="shared" ca="1" si="67"/>
        <v>9</v>
      </c>
      <c r="D525" s="1" t="s">
        <v>7266</v>
      </c>
      <c r="E525" t="s">
        <v>3652</v>
      </c>
      <c r="F525" t="s">
        <v>3653</v>
      </c>
      <c r="G525" t="s">
        <v>1207</v>
      </c>
      <c r="H525" t="s">
        <v>178</v>
      </c>
      <c r="I525" t="s">
        <v>12</v>
      </c>
      <c r="J525">
        <v>93550</v>
      </c>
      <c r="K525" t="s">
        <v>3654</v>
      </c>
      <c r="L525" t="s">
        <v>3655</v>
      </c>
      <c r="M525" t="s">
        <v>3656</v>
      </c>
      <c r="N525" t="s">
        <v>3657</v>
      </c>
      <c r="O525" s="13">
        <v>628400</v>
      </c>
      <c r="P525" s="10">
        <v>521</v>
      </c>
      <c r="Q525" s="10">
        <f t="shared" ca="1" si="68"/>
        <v>753</v>
      </c>
      <c r="R525" t="str">
        <f t="shared" ca="1" si="69"/>
        <v>Noreen Flair</v>
      </c>
      <c r="T525" t="str">
        <f t="shared" ca="1" si="66"/>
        <v>Juliet Markie</v>
      </c>
      <c r="U525" s="10">
        <f t="shared" ca="1" si="70"/>
        <v>472000</v>
      </c>
      <c r="W525" s="10">
        <f t="shared" ca="1" si="71"/>
        <v>0</v>
      </c>
      <c r="X525" s="10">
        <f t="shared" ca="1" si="72"/>
        <v>12100</v>
      </c>
      <c r="Y525" s="10">
        <f t="shared" ca="1" si="73"/>
        <v>12100</v>
      </c>
    </row>
    <row r="526" spans="1:25" x14ac:dyDescent="0.25">
      <c r="A526" s="10" t="str">
        <f ca="1">IFERROR(RANK(Y526,$Y$5:$Y$1006,0)+COUNTIF(Y$4:$Y525,Y526),"")</f>
        <v/>
      </c>
      <c r="B526" t="str">
        <f ca="1">IFERROR(RANK(C526,$C$5:$C$5001, 1) + COUNTIF(C$4:$C525, C526), "")</f>
        <v/>
      </c>
      <c r="C526" t="str">
        <f t="shared" ca="1" si="67"/>
        <v/>
      </c>
      <c r="D526" s="1" t="s">
        <v>7267</v>
      </c>
      <c r="E526" t="s">
        <v>3658</v>
      </c>
      <c r="F526" t="s">
        <v>3659</v>
      </c>
      <c r="G526" t="s">
        <v>2410</v>
      </c>
      <c r="H526" t="s">
        <v>178</v>
      </c>
      <c r="I526" t="s">
        <v>12</v>
      </c>
      <c r="J526">
        <v>91355</v>
      </c>
      <c r="K526" t="s">
        <v>3660</v>
      </c>
      <c r="L526" t="s">
        <v>3661</v>
      </c>
      <c r="M526" t="s">
        <v>3662</v>
      </c>
      <c r="N526" t="s">
        <v>3663</v>
      </c>
      <c r="O526" s="13">
        <v>364200</v>
      </c>
      <c r="P526" s="10">
        <v>522</v>
      </c>
      <c r="Q526" s="10">
        <f t="shared" ca="1" si="68"/>
        <v>188</v>
      </c>
      <c r="R526" t="str">
        <f t="shared" ca="1" si="69"/>
        <v>Chas Sebo</v>
      </c>
      <c r="T526" t="str">
        <f t="shared" ca="1" si="66"/>
        <v>June Hemm</v>
      </c>
      <c r="U526" s="10">
        <f t="shared" ca="1" si="70"/>
        <v>168500</v>
      </c>
      <c r="W526" s="10">
        <f t="shared" ca="1" si="71"/>
        <v>0</v>
      </c>
      <c r="X526" s="10" t="str">
        <f t="shared" ca="1" si="72"/>
        <v/>
      </c>
      <c r="Y526" s="10" t="str">
        <f t="shared" ca="1" si="73"/>
        <v/>
      </c>
    </row>
    <row r="527" spans="1:25" x14ac:dyDescent="0.25">
      <c r="A527" s="10">
        <f ca="1">IFERROR(RANK(Y527,$Y$5:$Y$1006,0)+COUNTIF(Y$4:$Y526,Y527),"")</f>
        <v>180</v>
      </c>
      <c r="B527">
        <f ca="1">IFERROR(RANK(C527,$C$5:$C$5001, 1) + COUNTIF(C$4:$C526, C527), "")</f>
        <v>180</v>
      </c>
      <c r="C527">
        <f t="shared" ca="1" si="67"/>
        <v>2</v>
      </c>
      <c r="D527" s="1" t="s">
        <v>7268</v>
      </c>
      <c r="E527" t="s">
        <v>3664</v>
      </c>
      <c r="F527" t="s">
        <v>3665</v>
      </c>
      <c r="G527" t="s">
        <v>977</v>
      </c>
      <c r="H527" t="s">
        <v>977</v>
      </c>
      <c r="I527" t="s">
        <v>12</v>
      </c>
      <c r="J527">
        <v>93004</v>
      </c>
      <c r="K527" t="s">
        <v>3666</v>
      </c>
      <c r="L527" t="s">
        <v>3667</v>
      </c>
      <c r="M527" t="s">
        <v>3668</v>
      </c>
      <c r="N527" t="s">
        <v>3669</v>
      </c>
      <c r="O527" s="13">
        <v>559500</v>
      </c>
      <c r="P527" s="10">
        <v>523</v>
      </c>
      <c r="Q527" s="10">
        <f t="shared" ca="1" si="68"/>
        <v>390</v>
      </c>
      <c r="R527" t="str">
        <f t="shared" ca="1" si="69"/>
        <v>Geri Tabora</v>
      </c>
      <c r="T527" t="str">
        <f t="shared" ca="1" si="66"/>
        <v>Kaitlin Peavey</v>
      </c>
      <c r="U527" s="10">
        <f t="shared" ca="1" si="70"/>
        <v>324900</v>
      </c>
      <c r="W527" s="10">
        <f t="shared" ca="1" si="71"/>
        <v>0</v>
      </c>
      <c r="X527" s="10">
        <f t="shared" ca="1" si="72"/>
        <v>61600</v>
      </c>
      <c r="Y527" s="10">
        <f t="shared" ca="1" si="73"/>
        <v>61600</v>
      </c>
    </row>
    <row r="528" spans="1:25" x14ac:dyDescent="0.25">
      <c r="A528" s="10">
        <f ca="1">IFERROR(RANK(Y528,$Y$5:$Y$1006,0)+COUNTIF(Y$4:$Y527,Y528),"")</f>
        <v>181</v>
      </c>
      <c r="B528">
        <f ca="1">IFERROR(RANK(C528,$C$5:$C$5001, 1) + COUNTIF(C$4:$C527, C528), "")</f>
        <v>181</v>
      </c>
      <c r="C528">
        <f t="shared" ca="1" si="67"/>
        <v>2</v>
      </c>
      <c r="D528" s="1" t="s">
        <v>7269</v>
      </c>
      <c r="E528" t="s">
        <v>3670</v>
      </c>
      <c r="F528" t="s">
        <v>3671</v>
      </c>
      <c r="G528" t="s">
        <v>11</v>
      </c>
      <c r="H528" t="s">
        <v>11</v>
      </c>
      <c r="I528" t="s">
        <v>12</v>
      </c>
      <c r="J528">
        <v>92101</v>
      </c>
      <c r="K528" t="s">
        <v>3672</v>
      </c>
      <c r="L528" t="s">
        <v>3673</v>
      </c>
      <c r="M528" t="s">
        <v>3674</v>
      </c>
      <c r="N528" t="s">
        <v>3675</v>
      </c>
      <c r="O528" s="13">
        <v>768900</v>
      </c>
      <c r="P528" s="10">
        <v>524</v>
      </c>
      <c r="Q528" s="10">
        <f t="shared" ca="1" si="68"/>
        <v>860</v>
      </c>
      <c r="R528" t="str">
        <f t="shared" ca="1" si="69"/>
        <v>Sally Pebbles</v>
      </c>
      <c r="T528" t="str">
        <f t="shared" ca="1" si="66"/>
        <v>Kaitlyn Leigers</v>
      </c>
      <c r="U528" s="10">
        <f t="shared" ca="1" si="70"/>
        <v>11000</v>
      </c>
      <c r="W528" s="10">
        <f t="shared" ca="1" si="71"/>
        <v>0</v>
      </c>
      <c r="X528" s="10">
        <f t="shared" ca="1" si="72"/>
        <v>61500</v>
      </c>
      <c r="Y528" s="10">
        <f t="shared" ca="1" si="73"/>
        <v>61500</v>
      </c>
    </row>
    <row r="529" spans="1:25" x14ac:dyDescent="0.25">
      <c r="A529" s="10">
        <f ca="1">IFERROR(RANK(Y529,$Y$5:$Y$1006,0)+COUNTIF(Y$4:$Y528,Y529),"")</f>
        <v>182</v>
      </c>
      <c r="B529">
        <f ca="1">IFERROR(RANK(C529,$C$5:$C$5001, 1) + COUNTIF(C$4:$C528, C529), "")</f>
        <v>182</v>
      </c>
      <c r="C529">
        <f t="shared" ca="1" si="67"/>
        <v>2</v>
      </c>
      <c r="D529" s="1" t="s">
        <v>7270</v>
      </c>
      <c r="E529" t="s">
        <v>3676</v>
      </c>
      <c r="F529" t="s">
        <v>3677</v>
      </c>
      <c r="G529" t="s">
        <v>3678</v>
      </c>
      <c r="H529" t="s">
        <v>3679</v>
      </c>
      <c r="I529" t="s">
        <v>102</v>
      </c>
      <c r="J529">
        <v>20601</v>
      </c>
      <c r="K529" t="s">
        <v>3680</v>
      </c>
      <c r="L529" t="s">
        <v>3681</v>
      </c>
      <c r="M529" t="s">
        <v>3682</v>
      </c>
      <c r="N529" t="s">
        <v>3683</v>
      </c>
      <c r="O529" s="13">
        <v>358000</v>
      </c>
      <c r="P529" s="10">
        <v>525</v>
      </c>
      <c r="Q529" s="10">
        <f t="shared" ca="1" si="68"/>
        <v>961</v>
      </c>
      <c r="R529" t="str">
        <f t="shared" ca="1" si="69"/>
        <v>Vera Jock</v>
      </c>
      <c r="T529" t="str">
        <f t="shared" ca="1" si="66"/>
        <v>Kari Blakeslee</v>
      </c>
      <c r="U529" s="10">
        <f t="shared" ca="1" si="70"/>
        <v>136300</v>
      </c>
      <c r="W529" s="10">
        <f t="shared" ca="1" si="71"/>
        <v>0</v>
      </c>
      <c r="X529" s="10">
        <f t="shared" ca="1" si="72"/>
        <v>61400</v>
      </c>
      <c r="Y529" s="10">
        <f t="shared" ca="1" si="73"/>
        <v>61400</v>
      </c>
    </row>
    <row r="530" spans="1:25" x14ac:dyDescent="0.25">
      <c r="A530" s="10">
        <f ca="1">IFERROR(RANK(Y530,$Y$5:$Y$1006,0)+COUNTIF(Y$4:$Y529,Y530),"")</f>
        <v>183</v>
      </c>
      <c r="B530">
        <f ca="1">IFERROR(RANK(C530,$C$5:$C$5001, 1) + COUNTIF(C$4:$C529, C530), "")</f>
        <v>183</v>
      </c>
      <c r="C530">
        <f t="shared" ca="1" si="67"/>
        <v>2</v>
      </c>
      <c r="D530" s="1" t="s">
        <v>7271</v>
      </c>
      <c r="E530" t="s">
        <v>3684</v>
      </c>
      <c r="F530" t="s">
        <v>3685</v>
      </c>
      <c r="G530" t="s">
        <v>3686</v>
      </c>
      <c r="H530" t="s">
        <v>178</v>
      </c>
      <c r="I530" t="s">
        <v>12</v>
      </c>
      <c r="J530">
        <v>91405</v>
      </c>
      <c r="K530" t="s">
        <v>3687</v>
      </c>
      <c r="L530" t="s">
        <v>3688</v>
      </c>
      <c r="M530" t="s">
        <v>3689</v>
      </c>
      <c r="N530" t="s">
        <v>3690</v>
      </c>
      <c r="O530" s="13">
        <v>705900</v>
      </c>
      <c r="P530" s="10">
        <v>526</v>
      </c>
      <c r="Q530" s="10">
        <f t="shared" ca="1" si="68"/>
        <v>986</v>
      </c>
      <c r="R530" t="str">
        <f t="shared" ca="1" si="69"/>
        <v>William Gohr</v>
      </c>
      <c r="T530" t="str">
        <f t="shared" ca="1" si="66"/>
        <v>Karl Kercheff</v>
      </c>
      <c r="U530" s="10">
        <f t="shared" ca="1" si="70"/>
        <v>529900</v>
      </c>
      <c r="W530" s="10">
        <f t="shared" ca="1" si="71"/>
        <v>0</v>
      </c>
      <c r="X530" s="10">
        <f t="shared" ca="1" si="72"/>
        <v>61300</v>
      </c>
      <c r="Y530" s="10">
        <f t="shared" ca="1" si="73"/>
        <v>61300</v>
      </c>
    </row>
    <row r="531" spans="1:25" x14ac:dyDescent="0.25">
      <c r="A531" s="10">
        <f ca="1">IFERROR(RANK(Y531,$Y$5:$Y$1006,0)+COUNTIF(Y$4:$Y530,Y531),"")</f>
        <v>184</v>
      </c>
      <c r="B531">
        <f ca="1">IFERROR(RANK(C531,$C$5:$C$5001, 1) + COUNTIF(C$4:$C530, C531), "")</f>
        <v>184</v>
      </c>
      <c r="C531">
        <f t="shared" ca="1" si="67"/>
        <v>2</v>
      </c>
      <c r="D531" s="1" t="s">
        <v>7272</v>
      </c>
      <c r="E531" t="s">
        <v>3691</v>
      </c>
      <c r="F531" t="s">
        <v>3692</v>
      </c>
      <c r="G531" t="s">
        <v>3693</v>
      </c>
      <c r="H531" t="s">
        <v>1616</v>
      </c>
      <c r="I531" t="s">
        <v>170</v>
      </c>
      <c r="J531">
        <v>7076</v>
      </c>
      <c r="K531" t="s">
        <v>3694</v>
      </c>
      <c r="L531" t="s">
        <v>3695</v>
      </c>
      <c r="M531" t="s">
        <v>3696</v>
      </c>
      <c r="N531" t="s">
        <v>3697</v>
      </c>
      <c r="O531" s="13">
        <v>193700</v>
      </c>
      <c r="P531" s="10">
        <v>527</v>
      </c>
      <c r="Q531" s="10">
        <f t="shared" ca="1" si="68"/>
        <v>647</v>
      </c>
      <c r="R531" t="str">
        <f t="shared" ca="1" si="69"/>
        <v>Mabel Muss</v>
      </c>
      <c r="T531" t="str">
        <f t="shared" ca="1" si="66"/>
        <v>Karla Anding</v>
      </c>
      <c r="U531" s="10">
        <f t="shared" ca="1" si="70"/>
        <v>48400</v>
      </c>
      <c r="W531" s="10">
        <f t="shared" ca="1" si="71"/>
        <v>0</v>
      </c>
      <c r="X531" s="10">
        <f t="shared" ca="1" si="72"/>
        <v>61200</v>
      </c>
      <c r="Y531" s="10">
        <f t="shared" ca="1" si="73"/>
        <v>61200</v>
      </c>
    </row>
    <row r="532" spans="1:25" x14ac:dyDescent="0.25">
      <c r="A532" s="10">
        <f ca="1">IFERROR(RANK(Y532,$Y$5:$Y$1006,0)+COUNTIF(Y$4:$Y531,Y532),"")</f>
        <v>185</v>
      </c>
      <c r="B532">
        <f ca="1">IFERROR(RANK(C532,$C$5:$C$5001, 1) + COUNTIF(C$4:$C531, C532), "")</f>
        <v>185</v>
      </c>
      <c r="C532">
        <f t="shared" ca="1" si="67"/>
        <v>2</v>
      </c>
      <c r="D532" s="1" t="s">
        <v>7273</v>
      </c>
      <c r="E532" t="s">
        <v>3698</v>
      </c>
      <c r="F532" t="s">
        <v>3699</v>
      </c>
      <c r="G532" t="s">
        <v>2670</v>
      </c>
      <c r="H532" t="s">
        <v>2670</v>
      </c>
      <c r="I532" t="s">
        <v>187</v>
      </c>
      <c r="J532">
        <v>97015</v>
      </c>
      <c r="K532" t="s">
        <v>3700</v>
      </c>
      <c r="L532" t="s">
        <v>3701</v>
      </c>
      <c r="M532" t="s">
        <v>3702</v>
      </c>
      <c r="N532" t="s">
        <v>3703</v>
      </c>
      <c r="O532" s="13">
        <v>173800</v>
      </c>
      <c r="P532" s="10">
        <v>528</v>
      </c>
      <c r="Q532" s="10">
        <f t="shared" ca="1" si="68"/>
        <v>561</v>
      </c>
      <c r="R532" t="str">
        <f t="shared" ca="1" si="69"/>
        <v>Kylie Persons</v>
      </c>
      <c r="T532" t="str">
        <f t="shared" ca="1" si="66"/>
        <v>Karrie Baroni</v>
      </c>
      <c r="U532" s="10">
        <f t="shared" ca="1" si="70"/>
        <v>694900</v>
      </c>
      <c r="W532" s="10">
        <f t="shared" ca="1" si="71"/>
        <v>0</v>
      </c>
      <c r="X532" s="10">
        <f t="shared" ca="1" si="72"/>
        <v>61100</v>
      </c>
      <c r="Y532" s="10">
        <f t="shared" ca="1" si="73"/>
        <v>61100</v>
      </c>
    </row>
    <row r="533" spans="1:25" x14ac:dyDescent="0.25">
      <c r="A533" s="10">
        <f ca="1">IFERROR(RANK(Y533,$Y$5:$Y$1006,0)+COUNTIF(Y$4:$Y532,Y533),"")</f>
        <v>186</v>
      </c>
      <c r="B533">
        <f ca="1">IFERROR(RANK(C533,$C$5:$C$5001, 1) + COUNTIF(C$4:$C532, C533), "")</f>
        <v>186</v>
      </c>
      <c r="C533">
        <f t="shared" ca="1" si="67"/>
        <v>2</v>
      </c>
      <c r="D533" s="1" t="s">
        <v>7274</v>
      </c>
      <c r="E533" t="s">
        <v>3704</v>
      </c>
      <c r="F533" t="s">
        <v>3705</v>
      </c>
      <c r="G533" t="s">
        <v>2550</v>
      </c>
      <c r="H533" t="s">
        <v>1499</v>
      </c>
      <c r="I533" t="s">
        <v>1500</v>
      </c>
      <c r="J533">
        <v>85017</v>
      </c>
      <c r="K533" t="s">
        <v>3706</v>
      </c>
      <c r="L533" t="s">
        <v>3707</v>
      </c>
      <c r="M533" t="s">
        <v>3708</v>
      </c>
      <c r="N533" t="s">
        <v>3709</v>
      </c>
      <c r="O533" s="13">
        <v>572000</v>
      </c>
      <c r="P533" s="10">
        <v>529</v>
      </c>
      <c r="Q533" s="10">
        <f t="shared" ca="1" si="68"/>
        <v>432</v>
      </c>
      <c r="R533" t="str">
        <f t="shared" ca="1" si="69"/>
        <v>Homer Croak</v>
      </c>
      <c r="T533" t="str">
        <f t="shared" ca="1" si="66"/>
        <v>Kate Hulme</v>
      </c>
      <c r="U533" s="10">
        <f t="shared" ca="1" si="70"/>
        <v>525800</v>
      </c>
      <c r="W533" s="10">
        <f t="shared" ca="1" si="71"/>
        <v>0</v>
      </c>
      <c r="X533" s="10">
        <f t="shared" ca="1" si="72"/>
        <v>61000</v>
      </c>
      <c r="Y533" s="10">
        <f t="shared" ca="1" si="73"/>
        <v>61000</v>
      </c>
    </row>
    <row r="534" spans="1:25" x14ac:dyDescent="0.25">
      <c r="A534" s="10">
        <f ca="1">IFERROR(RANK(Y534,$Y$5:$Y$1006,0)+COUNTIF(Y$4:$Y533,Y534),"")</f>
        <v>187</v>
      </c>
      <c r="B534">
        <f ca="1">IFERROR(RANK(C534,$C$5:$C$5001, 1) + COUNTIF(C$4:$C533, C534), "")</f>
        <v>187</v>
      </c>
      <c r="C534">
        <f t="shared" ca="1" si="67"/>
        <v>2</v>
      </c>
      <c r="D534" s="1" t="s">
        <v>7275</v>
      </c>
      <c r="E534" t="s">
        <v>3710</v>
      </c>
      <c r="F534" t="s">
        <v>3711</v>
      </c>
      <c r="G534" t="s">
        <v>2348</v>
      </c>
      <c r="H534" t="s">
        <v>3557</v>
      </c>
      <c r="I534" t="s">
        <v>12</v>
      </c>
      <c r="J534">
        <v>93613</v>
      </c>
      <c r="K534" t="s">
        <v>3712</v>
      </c>
      <c r="L534" t="s">
        <v>3713</v>
      </c>
      <c r="M534" t="s">
        <v>3714</v>
      </c>
      <c r="N534" t="s">
        <v>3715</v>
      </c>
      <c r="O534" s="13">
        <v>635200</v>
      </c>
      <c r="P534" s="10">
        <v>530</v>
      </c>
      <c r="Q534" s="10">
        <f t="shared" ca="1" si="68"/>
        <v>435</v>
      </c>
      <c r="R534" t="str">
        <f t="shared" ca="1" si="69"/>
        <v>Hosea Fullem</v>
      </c>
      <c r="T534" t="str">
        <f t="shared" ca="1" si="66"/>
        <v>Katharine Berberich</v>
      </c>
      <c r="U534" s="10">
        <f t="shared" ca="1" si="70"/>
        <v>513100</v>
      </c>
      <c r="W534" s="10">
        <f t="shared" ca="1" si="71"/>
        <v>0</v>
      </c>
      <c r="X534" s="10">
        <f t="shared" ca="1" si="72"/>
        <v>60900</v>
      </c>
      <c r="Y534" s="10">
        <f t="shared" ca="1" si="73"/>
        <v>60900</v>
      </c>
    </row>
    <row r="535" spans="1:25" x14ac:dyDescent="0.25">
      <c r="A535" s="10">
        <f ca="1">IFERROR(RANK(Y535,$Y$5:$Y$1006,0)+COUNTIF(Y$4:$Y534,Y535),"")</f>
        <v>188</v>
      </c>
      <c r="B535">
        <f ca="1">IFERROR(RANK(C535,$C$5:$C$5001, 1) + COUNTIF(C$4:$C534, C535), "")</f>
        <v>188</v>
      </c>
      <c r="C535">
        <f t="shared" ca="1" si="67"/>
        <v>2</v>
      </c>
      <c r="D535" s="1" t="s">
        <v>7276</v>
      </c>
      <c r="E535" t="s">
        <v>3716</v>
      </c>
      <c r="F535" t="s">
        <v>3717</v>
      </c>
      <c r="G535" t="s">
        <v>2536</v>
      </c>
      <c r="H535" t="s">
        <v>2537</v>
      </c>
      <c r="I535" t="s">
        <v>1768</v>
      </c>
      <c r="J535">
        <v>89431</v>
      </c>
      <c r="K535" t="s">
        <v>3718</v>
      </c>
      <c r="L535" t="s">
        <v>3719</v>
      </c>
      <c r="M535" t="s">
        <v>3720</v>
      </c>
      <c r="N535" t="s">
        <v>3721</v>
      </c>
      <c r="O535" s="13">
        <v>753500</v>
      </c>
      <c r="P535" s="10">
        <v>531</v>
      </c>
      <c r="Q535" s="10">
        <f t="shared" ca="1" si="68"/>
        <v>743</v>
      </c>
      <c r="R535" t="str">
        <f t="shared" ca="1" si="69"/>
        <v>Nicole Kniess</v>
      </c>
      <c r="T535" t="str">
        <f t="shared" ca="1" si="66"/>
        <v>Katharine Rosete</v>
      </c>
      <c r="U535" s="10">
        <f t="shared" ca="1" si="70"/>
        <v>275900</v>
      </c>
      <c r="W535" s="10">
        <f t="shared" ca="1" si="71"/>
        <v>0</v>
      </c>
      <c r="X535" s="10">
        <f t="shared" ca="1" si="72"/>
        <v>60800</v>
      </c>
      <c r="Y535" s="10">
        <f t="shared" ca="1" si="73"/>
        <v>60800</v>
      </c>
    </row>
    <row r="536" spans="1:25" x14ac:dyDescent="0.25">
      <c r="A536" s="10">
        <f ca="1">IFERROR(RANK(Y536,$Y$5:$Y$1006,0)+COUNTIF(Y$4:$Y535,Y536),"")</f>
        <v>189</v>
      </c>
      <c r="B536">
        <f ca="1">IFERROR(RANK(C536,$C$5:$C$5001, 1) + COUNTIF(C$4:$C535, C536), "")</f>
        <v>189</v>
      </c>
      <c r="C536">
        <f t="shared" ca="1" si="67"/>
        <v>2</v>
      </c>
      <c r="D536" s="1" t="s">
        <v>7277</v>
      </c>
      <c r="E536" t="s">
        <v>3722</v>
      </c>
      <c r="F536" t="s">
        <v>3723</v>
      </c>
      <c r="G536" t="s">
        <v>421</v>
      </c>
      <c r="H536" t="s">
        <v>421</v>
      </c>
      <c r="I536" t="s">
        <v>422</v>
      </c>
      <c r="J536">
        <v>53207</v>
      </c>
      <c r="K536" t="s">
        <v>3724</v>
      </c>
      <c r="L536" t="s">
        <v>3725</v>
      </c>
      <c r="M536" t="s">
        <v>3726</v>
      </c>
      <c r="N536" t="s">
        <v>3727</v>
      </c>
      <c r="O536" s="13">
        <v>334700</v>
      </c>
      <c r="P536" s="10">
        <v>532</v>
      </c>
      <c r="Q536" s="10">
        <f t="shared" ca="1" si="68"/>
        <v>941</v>
      </c>
      <c r="R536" t="str">
        <f t="shared" ca="1" si="69"/>
        <v>Tracey Knoles</v>
      </c>
      <c r="T536" t="str">
        <f t="shared" ca="1" si="66"/>
        <v>Katherine Willimas</v>
      </c>
      <c r="U536" s="10">
        <f t="shared" ca="1" si="70"/>
        <v>294100</v>
      </c>
      <c r="W536" s="10">
        <f t="shared" ca="1" si="71"/>
        <v>0</v>
      </c>
      <c r="X536" s="10">
        <f t="shared" ca="1" si="72"/>
        <v>60700</v>
      </c>
      <c r="Y536" s="10">
        <f t="shared" ca="1" si="73"/>
        <v>60700</v>
      </c>
    </row>
    <row r="537" spans="1:25" x14ac:dyDescent="0.25">
      <c r="A537" s="10">
        <f ca="1">IFERROR(RANK(Y537,$Y$5:$Y$1006,0)+COUNTIF(Y$4:$Y536,Y537),"")</f>
        <v>190</v>
      </c>
      <c r="B537">
        <f ca="1">IFERROR(RANK(C537,$C$5:$C$5001, 1) + COUNTIF(C$4:$C536, C537), "")</f>
        <v>190</v>
      </c>
      <c r="C537">
        <f t="shared" ca="1" si="67"/>
        <v>2</v>
      </c>
      <c r="D537" s="1" t="s">
        <v>7278</v>
      </c>
      <c r="E537" t="s">
        <v>3728</v>
      </c>
      <c r="F537" t="s">
        <v>3729</v>
      </c>
      <c r="G537" t="s">
        <v>1253</v>
      </c>
      <c r="H537" t="s">
        <v>178</v>
      </c>
      <c r="I537" t="s">
        <v>12</v>
      </c>
      <c r="J537">
        <v>90505</v>
      </c>
      <c r="K537" t="s">
        <v>3730</v>
      </c>
      <c r="L537" t="s">
        <v>3731</v>
      </c>
      <c r="M537" t="s">
        <v>3732</v>
      </c>
      <c r="N537" t="s">
        <v>3733</v>
      </c>
      <c r="O537" s="13">
        <v>662800</v>
      </c>
      <c r="P537" s="10">
        <v>533</v>
      </c>
      <c r="Q537" s="10">
        <f t="shared" ca="1" si="68"/>
        <v>975</v>
      </c>
      <c r="R537" t="str">
        <f t="shared" ca="1" si="69"/>
        <v>Wendy Asters</v>
      </c>
      <c r="T537" t="str">
        <f t="shared" ref="T537:T600" ca="1" si="74">VLOOKUP(P537,$Q:$R,2,FALSE)</f>
        <v>Kathi Demetrakos</v>
      </c>
      <c r="U537" s="10">
        <f t="shared" ca="1" si="70"/>
        <v>762700</v>
      </c>
      <c r="W537" s="10">
        <f t="shared" ca="1" si="71"/>
        <v>0</v>
      </c>
      <c r="X537" s="10">
        <f t="shared" ca="1" si="72"/>
        <v>60600</v>
      </c>
      <c r="Y537" s="10">
        <f t="shared" ca="1" si="73"/>
        <v>60600</v>
      </c>
    </row>
    <row r="538" spans="1:25" x14ac:dyDescent="0.25">
      <c r="A538" s="10">
        <f ca="1">IFERROR(RANK(Y538,$Y$5:$Y$1006,0)+COUNTIF(Y$4:$Y537,Y538),"")</f>
        <v>191</v>
      </c>
      <c r="B538">
        <f ca="1">IFERROR(RANK(C538,$C$5:$C$5001, 1) + COUNTIF(C$4:$C537, C538), "")</f>
        <v>191</v>
      </c>
      <c r="C538">
        <f t="shared" ca="1" si="67"/>
        <v>2</v>
      </c>
      <c r="D538" s="1" t="s">
        <v>7279</v>
      </c>
      <c r="E538" t="s">
        <v>3734</v>
      </c>
      <c r="F538" t="s">
        <v>3665</v>
      </c>
      <c r="G538" t="s">
        <v>977</v>
      </c>
      <c r="H538" t="s">
        <v>977</v>
      </c>
      <c r="I538" t="s">
        <v>12</v>
      </c>
      <c r="J538">
        <v>93004</v>
      </c>
      <c r="K538" t="s">
        <v>3735</v>
      </c>
      <c r="L538" t="s">
        <v>3736</v>
      </c>
      <c r="M538" t="s">
        <v>3737</v>
      </c>
      <c r="N538" t="s">
        <v>3738</v>
      </c>
      <c r="O538" s="13">
        <v>197700</v>
      </c>
      <c r="P538" s="10">
        <v>534</v>
      </c>
      <c r="Q538" s="10">
        <f t="shared" ca="1" si="68"/>
        <v>616</v>
      </c>
      <c r="R538" t="str">
        <f t="shared" ca="1" si="69"/>
        <v>Lindsey Michocki</v>
      </c>
      <c r="T538" t="str">
        <f t="shared" ca="1" si="74"/>
        <v>Kathryn Strough</v>
      </c>
      <c r="U538" s="10">
        <f t="shared" ca="1" si="70"/>
        <v>231500</v>
      </c>
      <c r="W538" s="10">
        <f t="shared" ca="1" si="71"/>
        <v>0</v>
      </c>
      <c r="X538" s="10">
        <f t="shared" ca="1" si="72"/>
        <v>60500</v>
      </c>
      <c r="Y538" s="10">
        <f t="shared" ca="1" si="73"/>
        <v>60500</v>
      </c>
    </row>
    <row r="539" spans="1:25" x14ac:dyDescent="0.25">
      <c r="A539" s="10">
        <f ca="1">IFERROR(RANK(Y539,$Y$5:$Y$1006,0)+COUNTIF(Y$4:$Y538,Y539),"")</f>
        <v>192</v>
      </c>
      <c r="B539">
        <f ca="1">IFERROR(RANK(C539,$C$5:$C$5001, 1) + COUNTIF(C$4:$C538, C539), "")</f>
        <v>192</v>
      </c>
      <c r="C539">
        <f t="shared" ca="1" si="67"/>
        <v>2</v>
      </c>
      <c r="D539" s="1" t="s">
        <v>7280</v>
      </c>
      <c r="E539" t="s">
        <v>3739</v>
      </c>
      <c r="F539" t="s">
        <v>3740</v>
      </c>
      <c r="G539" t="s">
        <v>1909</v>
      </c>
      <c r="H539" t="s">
        <v>2529</v>
      </c>
      <c r="I539" t="s">
        <v>170</v>
      </c>
      <c r="J539">
        <v>8628</v>
      </c>
      <c r="K539" t="s">
        <v>3741</v>
      </c>
      <c r="L539" t="s">
        <v>3742</v>
      </c>
      <c r="M539" t="s">
        <v>3743</v>
      </c>
      <c r="N539" t="s">
        <v>3744</v>
      </c>
      <c r="O539" s="13">
        <v>761500</v>
      </c>
      <c r="P539" s="10">
        <v>535</v>
      </c>
      <c r="Q539" s="10">
        <f t="shared" ca="1" si="68"/>
        <v>380</v>
      </c>
      <c r="R539" t="str">
        <f t="shared" ca="1" si="69"/>
        <v>Garth Hendershott</v>
      </c>
      <c r="T539" t="str">
        <f t="shared" ca="1" si="74"/>
        <v>Kathy Hladek</v>
      </c>
      <c r="U539" s="10">
        <f t="shared" ca="1" si="70"/>
        <v>167300</v>
      </c>
      <c r="W539" s="10">
        <f t="shared" ca="1" si="71"/>
        <v>0</v>
      </c>
      <c r="X539" s="10">
        <f t="shared" ca="1" si="72"/>
        <v>60400</v>
      </c>
      <c r="Y539" s="10">
        <f t="shared" ca="1" si="73"/>
        <v>60400</v>
      </c>
    </row>
    <row r="540" spans="1:25" x14ac:dyDescent="0.25">
      <c r="A540" s="10">
        <f ca="1">IFERROR(RANK(Y540,$Y$5:$Y$1006,0)+COUNTIF(Y$4:$Y539,Y540),"")</f>
        <v>193</v>
      </c>
      <c r="B540">
        <f ca="1">IFERROR(RANK(C540,$C$5:$C$5001, 1) + COUNTIF(C$4:$C539, C540), "")</f>
        <v>193</v>
      </c>
      <c r="C540">
        <f t="shared" ca="1" si="67"/>
        <v>2</v>
      </c>
      <c r="D540" s="1" t="s">
        <v>7281</v>
      </c>
      <c r="E540" t="s">
        <v>3745</v>
      </c>
      <c r="F540" t="s">
        <v>3746</v>
      </c>
      <c r="G540" t="s">
        <v>2930</v>
      </c>
      <c r="H540" t="s">
        <v>2415</v>
      </c>
      <c r="I540" t="s">
        <v>1073</v>
      </c>
      <c r="J540">
        <v>38134</v>
      </c>
      <c r="K540" t="s">
        <v>3747</v>
      </c>
      <c r="L540" t="s">
        <v>3748</v>
      </c>
      <c r="M540" t="s">
        <v>3749</v>
      </c>
      <c r="N540" t="s">
        <v>3750</v>
      </c>
      <c r="O540" s="13">
        <v>915500</v>
      </c>
      <c r="P540" s="10">
        <v>536</v>
      </c>
      <c r="Q540" s="10">
        <f t="shared" ca="1" si="68"/>
        <v>79</v>
      </c>
      <c r="R540" t="str">
        <f t="shared" ca="1" si="69"/>
        <v>Arnold Boney</v>
      </c>
      <c r="T540" t="str">
        <f t="shared" ca="1" si="74"/>
        <v>Katina Apodaca</v>
      </c>
      <c r="U540" s="10">
        <f t="shared" ca="1" si="70"/>
        <v>147200</v>
      </c>
      <c r="W540" s="10">
        <f t="shared" ca="1" si="71"/>
        <v>0</v>
      </c>
      <c r="X540" s="10">
        <f t="shared" ca="1" si="72"/>
        <v>60300</v>
      </c>
      <c r="Y540" s="10">
        <f t="shared" ca="1" si="73"/>
        <v>60300</v>
      </c>
    </row>
    <row r="541" spans="1:25" x14ac:dyDescent="0.25">
      <c r="A541" s="10">
        <f ca="1">IFERROR(RANK(Y541,$Y$5:$Y$1006,0)+COUNTIF(Y$4:$Y540,Y541),"")</f>
        <v>194</v>
      </c>
      <c r="B541">
        <f ca="1">IFERROR(RANK(C541,$C$5:$C$5001, 1) + COUNTIF(C$4:$C540, C541), "")</f>
        <v>194</v>
      </c>
      <c r="C541">
        <f t="shared" ca="1" si="67"/>
        <v>2</v>
      </c>
      <c r="D541" s="1" t="s">
        <v>7282</v>
      </c>
      <c r="E541" t="s">
        <v>3751</v>
      </c>
      <c r="F541" t="s">
        <v>3752</v>
      </c>
      <c r="G541" t="s">
        <v>2808</v>
      </c>
      <c r="H541" t="s">
        <v>2256</v>
      </c>
      <c r="I541" t="s">
        <v>132</v>
      </c>
      <c r="J541">
        <v>46225</v>
      </c>
      <c r="K541" t="s">
        <v>3753</v>
      </c>
      <c r="L541" t="s">
        <v>3754</v>
      </c>
      <c r="M541" t="s">
        <v>3755</v>
      </c>
      <c r="N541" t="s">
        <v>3756</v>
      </c>
      <c r="O541" s="13">
        <v>381900</v>
      </c>
      <c r="P541" s="10">
        <v>537</v>
      </c>
      <c r="Q541" s="10">
        <f t="shared" ca="1" si="68"/>
        <v>181</v>
      </c>
      <c r="R541" t="str">
        <f t="shared" ca="1" si="69"/>
        <v>Chadwick Vanclief</v>
      </c>
      <c r="T541" t="str">
        <f t="shared" ca="1" si="74"/>
        <v>Katina Glomb</v>
      </c>
      <c r="U541" s="10">
        <f t="shared" ca="1" si="70"/>
        <v>574600</v>
      </c>
      <c r="W541" s="10">
        <f t="shared" ca="1" si="71"/>
        <v>0</v>
      </c>
      <c r="X541" s="10">
        <f t="shared" ca="1" si="72"/>
        <v>60200</v>
      </c>
      <c r="Y541" s="10">
        <f t="shared" ca="1" si="73"/>
        <v>60200</v>
      </c>
    </row>
    <row r="542" spans="1:25" x14ac:dyDescent="0.25">
      <c r="A542" s="10">
        <f ca="1">IFERROR(RANK(Y542,$Y$5:$Y$1006,0)+COUNTIF(Y$4:$Y541,Y542),"")</f>
        <v>545</v>
      </c>
      <c r="B542">
        <f ca="1">IFERROR(RANK(C542,$C$5:$C$5001, 1) + COUNTIF(C$4:$C541, C542), "")</f>
        <v>545</v>
      </c>
      <c r="C542">
        <f t="shared" ca="1" si="67"/>
        <v>6</v>
      </c>
      <c r="D542" s="1" t="s">
        <v>7283</v>
      </c>
      <c r="E542" t="s">
        <v>3757</v>
      </c>
      <c r="F542" t="s">
        <v>3758</v>
      </c>
      <c r="G542" t="s">
        <v>1207</v>
      </c>
      <c r="H542" t="s">
        <v>178</v>
      </c>
      <c r="I542" t="s">
        <v>12</v>
      </c>
      <c r="J542">
        <v>93550</v>
      </c>
      <c r="K542" t="s">
        <v>3759</v>
      </c>
      <c r="L542" t="s">
        <v>3760</v>
      </c>
      <c r="M542" t="s">
        <v>3761</v>
      </c>
      <c r="N542" t="s">
        <v>3762</v>
      </c>
      <c r="O542" s="13">
        <v>634900</v>
      </c>
      <c r="P542" s="10">
        <v>538</v>
      </c>
      <c r="Q542" s="10">
        <f t="shared" ca="1" si="68"/>
        <v>221</v>
      </c>
      <c r="R542" t="str">
        <f t="shared" ca="1" si="69"/>
        <v>Concepcion Mainor</v>
      </c>
      <c r="T542" t="str">
        <f t="shared" ca="1" si="74"/>
        <v>Keisha Frett</v>
      </c>
      <c r="U542" s="10">
        <f t="shared" ca="1" si="70"/>
        <v>707100</v>
      </c>
      <c r="W542" s="10">
        <f t="shared" ca="1" si="71"/>
        <v>0</v>
      </c>
      <c r="X542" s="10">
        <f t="shared" ca="1" si="72"/>
        <v>25100</v>
      </c>
      <c r="Y542" s="10">
        <f t="shared" ca="1" si="73"/>
        <v>25100</v>
      </c>
    </row>
    <row r="543" spans="1:25" x14ac:dyDescent="0.25">
      <c r="A543" s="10">
        <f ca="1">IFERROR(RANK(Y543,$Y$5:$Y$1006,0)+COUNTIF(Y$4:$Y542,Y543),"")</f>
        <v>676</v>
      </c>
      <c r="B543">
        <f ca="1">IFERROR(RANK(C543,$C$5:$C$5001, 1) + COUNTIF(C$4:$C542, C543), "")</f>
        <v>676</v>
      </c>
      <c r="C543">
        <f t="shared" ca="1" si="67"/>
        <v>9</v>
      </c>
      <c r="D543" s="1" t="s">
        <v>7284</v>
      </c>
      <c r="E543" t="s">
        <v>3763</v>
      </c>
      <c r="F543" t="s">
        <v>3764</v>
      </c>
      <c r="G543" t="s">
        <v>629</v>
      </c>
      <c r="H543" t="s">
        <v>630</v>
      </c>
      <c r="I543" t="s">
        <v>196</v>
      </c>
      <c r="J543">
        <v>70001</v>
      </c>
      <c r="K543" t="s">
        <v>3765</v>
      </c>
      <c r="L543" t="s">
        <v>3766</v>
      </c>
      <c r="M543" t="s">
        <v>3767</v>
      </c>
      <c r="N543" t="s">
        <v>3768</v>
      </c>
      <c r="O543" s="13">
        <v>108600</v>
      </c>
      <c r="P543" s="10">
        <v>539</v>
      </c>
      <c r="Q543" s="10">
        <f t="shared" ca="1" si="68"/>
        <v>444</v>
      </c>
      <c r="R543" t="str">
        <f t="shared" ca="1" si="69"/>
        <v>Hyman Chin</v>
      </c>
      <c r="T543" t="str">
        <f t="shared" ca="1" si="74"/>
        <v>Kelley Carosiello</v>
      </c>
      <c r="U543" s="10">
        <f t="shared" ca="1" si="70"/>
        <v>537500</v>
      </c>
      <c r="W543" s="10">
        <f t="shared" ca="1" si="71"/>
        <v>0</v>
      </c>
      <c r="X543" s="10">
        <f t="shared" ca="1" si="72"/>
        <v>12000</v>
      </c>
      <c r="Y543" s="10">
        <f t="shared" ca="1" si="73"/>
        <v>12000</v>
      </c>
    </row>
    <row r="544" spans="1:25" x14ac:dyDescent="0.25">
      <c r="A544" s="10" t="str">
        <f ca="1">IFERROR(RANK(Y544,$Y$5:$Y$1006,0)+COUNTIF(Y$4:$Y543,Y544),"")</f>
        <v/>
      </c>
      <c r="B544" t="str">
        <f ca="1">IFERROR(RANK(C544,$C$5:$C$5001, 1) + COUNTIF(C$4:$C543, C544), "")</f>
        <v/>
      </c>
      <c r="C544" t="str">
        <f t="shared" ca="1" si="67"/>
        <v/>
      </c>
      <c r="D544" s="1" t="s">
        <v>7285</v>
      </c>
      <c r="E544" t="s">
        <v>3769</v>
      </c>
      <c r="F544" t="s">
        <v>3770</v>
      </c>
      <c r="G544" t="s">
        <v>3771</v>
      </c>
      <c r="H544" t="s">
        <v>3772</v>
      </c>
      <c r="I544" t="s">
        <v>1239</v>
      </c>
      <c r="J544">
        <v>83814</v>
      </c>
      <c r="K544" t="s">
        <v>3773</v>
      </c>
      <c r="L544" t="s">
        <v>3774</v>
      </c>
      <c r="M544" t="s">
        <v>3775</v>
      </c>
      <c r="N544" t="s">
        <v>3776</v>
      </c>
      <c r="O544" s="13">
        <v>264600</v>
      </c>
      <c r="P544" s="10">
        <v>540</v>
      </c>
      <c r="Q544" s="10">
        <f t="shared" ca="1" si="68"/>
        <v>812</v>
      </c>
      <c r="R544" t="str">
        <f t="shared" ca="1" si="69"/>
        <v>Refugio Dornak</v>
      </c>
      <c r="T544" t="str">
        <f t="shared" ca="1" si="74"/>
        <v>Kelli Rusiecki</v>
      </c>
      <c r="U544" s="10">
        <f t="shared" ca="1" si="70"/>
        <v>957100</v>
      </c>
      <c r="W544" s="10">
        <f t="shared" ca="1" si="71"/>
        <v>0</v>
      </c>
      <c r="X544" s="10" t="str">
        <f t="shared" ca="1" si="72"/>
        <v/>
      </c>
      <c r="Y544" s="10" t="str">
        <f t="shared" ca="1" si="73"/>
        <v/>
      </c>
    </row>
    <row r="545" spans="1:25" x14ac:dyDescent="0.25">
      <c r="A545" s="10" t="str">
        <f ca="1">IFERROR(RANK(Y545,$Y$5:$Y$1006,0)+COUNTIF(Y$4:$Y544,Y545),"")</f>
        <v/>
      </c>
      <c r="B545" t="str">
        <f ca="1">IFERROR(RANK(C545,$C$5:$C$5001, 1) + COUNTIF(C$4:$C544, C545), "")</f>
        <v/>
      </c>
      <c r="C545" t="str">
        <f t="shared" ca="1" si="67"/>
        <v/>
      </c>
      <c r="D545" s="1" t="s">
        <v>7286</v>
      </c>
      <c r="E545" t="s">
        <v>3777</v>
      </c>
      <c r="F545" t="s">
        <v>3778</v>
      </c>
      <c r="G545" t="s">
        <v>3550</v>
      </c>
      <c r="H545" t="s">
        <v>435</v>
      </c>
      <c r="I545" t="s">
        <v>436</v>
      </c>
      <c r="J545">
        <v>2860</v>
      </c>
      <c r="K545" t="s">
        <v>3779</v>
      </c>
      <c r="L545" t="s">
        <v>3780</v>
      </c>
      <c r="M545" t="s">
        <v>3781</v>
      </c>
      <c r="N545" t="s">
        <v>3782</v>
      </c>
      <c r="O545" s="13">
        <v>205400</v>
      </c>
      <c r="P545" s="10">
        <v>541</v>
      </c>
      <c r="Q545" s="10">
        <f t="shared" ca="1" si="68"/>
        <v>503</v>
      </c>
      <c r="R545" t="str">
        <f t="shared" ca="1" si="69"/>
        <v>Jodie Wald</v>
      </c>
      <c r="T545" t="str">
        <f t="shared" ca="1" si="74"/>
        <v>Kellie Sowinski</v>
      </c>
      <c r="U545" s="10">
        <f t="shared" ca="1" si="70"/>
        <v>442800</v>
      </c>
      <c r="W545" s="10">
        <f t="shared" ca="1" si="71"/>
        <v>0</v>
      </c>
      <c r="X545" s="10" t="str">
        <f t="shared" ca="1" si="72"/>
        <v/>
      </c>
      <c r="Y545" s="10" t="str">
        <f t="shared" ca="1" si="73"/>
        <v/>
      </c>
    </row>
    <row r="546" spans="1:25" x14ac:dyDescent="0.25">
      <c r="A546" s="10">
        <f ca="1">IFERROR(RANK(Y546,$Y$5:$Y$1006,0)+COUNTIF(Y$4:$Y545,Y546),"")</f>
        <v>646</v>
      </c>
      <c r="B546">
        <f ca="1">IFERROR(RANK(C546,$C$5:$C$5001, 1) + COUNTIF(C$4:$C545, C546), "")</f>
        <v>646</v>
      </c>
      <c r="C546">
        <f t="shared" ca="1" si="67"/>
        <v>8</v>
      </c>
      <c r="D546" s="1" t="s">
        <v>7287</v>
      </c>
      <c r="E546" t="s">
        <v>3783</v>
      </c>
      <c r="F546" t="s">
        <v>3784</v>
      </c>
      <c r="G546" t="s">
        <v>2550</v>
      </c>
      <c r="H546" t="s">
        <v>1499</v>
      </c>
      <c r="I546" t="s">
        <v>1500</v>
      </c>
      <c r="J546">
        <v>85019</v>
      </c>
      <c r="K546" t="s">
        <v>3785</v>
      </c>
      <c r="L546" t="s">
        <v>3786</v>
      </c>
      <c r="M546" t="s">
        <v>3787</v>
      </c>
      <c r="N546" t="s">
        <v>3788</v>
      </c>
      <c r="O546" s="13">
        <v>703700</v>
      </c>
      <c r="P546" s="10">
        <v>542</v>
      </c>
      <c r="Q546" s="10">
        <f t="shared" ca="1" si="68"/>
        <v>83</v>
      </c>
      <c r="R546" t="str">
        <f t="shared" ca="1" si="69"/>
        <v>Arturo Lagrasse</v>
      </c>
      <c r="T546" t="str">
        <f t="shared" ca="1" si="74"/>
        <v>Kelly Dathe</v>
      </c>
      <c r="U546" s="10">
        <f t="shared" ca="1" si="70"/>
        <v>152200</v>
      </c>
      <c r="W546" s="10">
        <f t="shared" ca="1" si="71"/>
        <v>0</v>
      </c>
      <c r="X546" s="10">
        <f t="shared" ca="1" si="72"/>
        <v>15000</v>
      </c>
      <c r="Y546" s="10">
        <f t="shared" ca="1" si="73"/>
        <v>15000</v>
      </c>
    </row>
    <row r="547" spans="1:25" x14ac:dyDescent="0.25">
      <c r="A547" s="10" t="str">
        <f ca="1">IFERROR(RANK(Y547,$Y$5:$Y$1006,0)+COUNTIF(Y$4:$Y546,Y547),"")</f>
        <v/>
      </c>
      <c r="B547" t="str">
        <f ca="1">IFERROR(RANK(C547,$C$5:$C$5001, 1) + COUNTIF(C$4:$C546, C547), "")</f>
        <v/>
      </c>
      <c r="C547" t="str">
        <f t="shared" ca="1" si="67"/>
        <v/>
      </c>
      <c r="D547" s="1" t="s">
        <v>7288</v>
      </c>
      <c r="E547" t="s">
        <v>3789</v>
      </c>
      <c r="F547" t="s">
        <v>3790</v>
      </c>
      <c r="G547" t="s">
        <v>3791</v>
      </c>
      <c r="H547" t="s">
        <v>3791</v>
      </c>
      <c r="I547" t="s">
        <v>229</v>
      </c>
      <c r="J547">
        <v>10468</v>
      </c>
      <c r="K547" t="s">
        <v>3792</v>
      </c>
      <c r="L547" t="s">
        <v>3793</v>
      </c>
      <c r="M547" t="s">
        <v>3794</v>
      </c>
      <c r="N547" t="s">
        <v>3795</v>
      </c>
      <c r="O547" s="13">
        <v>912800</v>
      </c>
      <c r="P547" s="10">
        <v>543</v>
      </c>
      <c r="Q547" s="10">
        <f t="shared" ca="1" si="68"/>
        <v>567</v>
      </c>
      <c r="R547" t="str">
        <f t="shared" ca="1" si="69"/>
        <v>Lane Breihan</v>
      </c>
      <c r="T547" t="str">
        <f t="shared" ca="1" si="74"/>
        <v>Kelly Noggler</v>
      </c>
      <c r="U547" s="10">
        <f t="shared" ca="1" si="70"/>
        <v>711800</v>
      </c>
      <c r="W547" s="10">
        <f t="shared" ca="1" si="71"/>
        <v>0</v>
      </c>
      <c r="X547" s="10" t="str">
        <f t="shared" ca="1" si="72"/>
        <v/>
      </c>
      <c r="Y547" s="10" t="str">
        <f t="shared" ca="1" si="73"/>
        <v/>
      </c>
    </row>
    <row r="548" spans="1:25" x14ac:dyDescent="0.25">
      <c r="A548" s="10">
        <f ca="1">IFERROR(RANK(Y548,$Y$5:$Y$1006,0)+COUNTIF(Y$4:$Y547,Y548),"")</f>
        <v>677</v>
      </c>
      <c r="B548">
        <f ca="1">IFERROR(RANK(C548,$C$5:$C$5001, 1) + COUNTIF(C$4:$C547, C548), "")</f>
        <v>677</v>
      </c>
      <c r="C548">
        <f t="shared" ca="1" si="67"/>
        <v>9</v>
      </c>
      <c r="D548" s="1" t="s">
        <v>7289</v>
      </c>
      <c r="E548" t="s">
        <v>3796</v>
      </c>
      <c r="F548" t="s">
        <v>3797</v>
      </c>
      <c r="G548" t="s">
        <v>3572</v>
      </c>
      <c r="H548" t="s">
        <v>3107</v>
      </c>
      <c r="I548" t="s">
        <v>28</v>
      </c>
      <c r="J548">
        <v>44906</v>
      </c>
      <c r="K548" t="s">
        <v>3798</v>
      </c>
      <c r="L548" t="s">
        <v>3799</v>
      </c>
      <c r="M548" t="s">
        <v>3800</v>
      </c>
      <c r="N548" t="s">
        <v>3801</v>
      </c>
      <c r="O548" s="13">
        <v>879600</v>
      </c>
      <c r="P548" s="10">
        <v>544</v>
      </c>
      <c r="Q548" s="10">
        <f t="shared" ca="1" si="68"/>
        <v>813</v>
      </c>
      <c r="R548" t="str">
        <f t="shared" ca="1" si="69"/>
        <v>Reina Latos</v>
      </c>
      <c r="T548" t="str">
        <f t="shared" ca="1" si="74"/>
        <v>Kelsey Caggiano</v>
      </c>
      <c r="U548" s="10">
        <f t="shared" ca="1" si="70"/>
        <v>92200</v>
      </c>
      <c r="W548" s="10">
        <f t="shared" ca="1" si="71"/>
        <v>0</v>
      </c>
      <c r="X548" s="10">
        <f t="shared" ca="1" si="72"/>
        <v>11900</v>
      </c>
      <c r="Y548" s="10">
        <f t="shared" ca="1" si="73"/>
        <v>11900</v>
      </c>
    </row>
    <row r="549" spans="1:25" x14ac:dyDescent="0.25">
      <c r="A549" s="10">
        <f ca="1">IFERROR(RANK(Y549,$Y$5:$Y$1006,0)+COUNTIF(Y$4:$Y548,Y549),"")</f>
        <v>546</v>
      </c>
      <c r="B549">
        <f ca="1">IFERROR(RANK(C549,$C$5:$C$5001, 1) + COUNTIF(C$4:$C548, C549), "")</f>
        <v>546</v>
      </c>
      <c r="C549">
        <f t="shared" ca="1" si="67"/>
        <v>6</v>
      </c>
      <c r="D549" s="1" t="s">
        <v>7290</v>
      </c>
      <c r="E549" t="s">
        <v>3802</v>
      </c>
      <c r="F549" t="s">
        <v>3803</v>
      </c>
      <c r="G549" t="s">
        <v>3804</v>
      </c>
      <c r="H549" t="s">
        <v>414</v>
      </c>
      <c r="I549" t="s">
        <v>12</v>
      </c>
      <c r="J549">
        <v>94580</v>
      </c>
      <c r="K549" t="s">
        <v>3805</v>
      </c>
      <c r="L549" t="s">
        <v>3806</v>
      </c>
      <c r="M549" t="s">
        <v>3807</v>
      </c>
      <c r="N549" t="s">
        <v>3808</v>
      </c>
      <c r="O549" s="13">
        <v>422500</v>
      </c>
      <c r="P549" s="10">
        <v>545</v>
      </c>
      <c r="Q549" s="10">
        <f t="shared" ca="1" si="68"/>
        <v>804</v>
      </c>
      <c r="R549" t="str">
        <f t="shared" ca="1" si="69"/>
        <v>Randal Hochman</v>
      </c>
      <c r="T549" t="str">
        <f t="shared" ca="1" si="74"/>
        <v>Kendra Giancaspro</v>
      </c>
      <c r="U549" s="10">
        <f t="shared" ca="1" si="70"/>
        <v>260700</v>
      </c>
      <c r="W549" s="10">
        <f t="shared" ca="1" si="71"/>
        <v>0</v>
      </c>
      <c r="X549" s="10">
        <f t="shared" ca="1" si="72"/>
        <v>25000</v>
      </c>
      <c r="Y549" s="10">
        <f t="shared" ca="1" si="73"/>
        <v>25000</v>
      </c>
    </row>
    <row r="550" spans="1:25" x14ac:dyDescent="0.25">
      <c r="A550" s="10" t="str">
        <f ca="1">IFERROR(RANK(Y550,$Y$5:$Y$1006,0)+COUNTIF(Y$4:$Y549,Y550),"")</f>
        <v/>
      </c>
      <c r="B550" t="str">
        <f ca="1">IFERROR(RANK(C550,$C$5:$C$5001, 1) + COUNTIF(C$4:$C549, C550), "")</f>
        <v/>
      </c>
      <c r="C550" t="str">
        <f t="shared" ca="1" si="67"/>
        <v/>
      </c>
      <c r="D550" s="1" t="s">
        <v>7291</v>
      </c>
      <c r="E550" t="s">
        <v>3809</v>
      </c>
      <c r="F550" t="s">
        <v>3810</v>
      </c>
      <c r="G550" t="s">
        <v>11</v>
      </c>
      <c r="H550" t="s">
        <v>11</v>
      </c>
      <c r="I550" t="s">
        <v>12</v>
      </c>
      <c r="J550">
        <v>92120</v>
      </c>
      <c r="K550" t="s">
        <v>3811</v>
      </c>
      <c r="L550" t="s">
        <v>3812</v>
      </c>
      <c r="M550" t="s">
        <v>3813</v>
      </c>
      <c r="N550" t="s">
        <v>3814</v>
      </c>
      <c r="O550" s="13">
        <v>60500</v>
      </c>
      <c r="P550" s="10">
        <v>546</v>
      </c>
      <c r="Q550" s="10">
        <f t="shared" ca="1" si="68"/>
        <v>649</v>
      </c>
      <c r="R550" t="str">
        <f t="shared" ca="1" si="69"/>
        <v>Madeleine Kralicek</v>
      </c>
      <c r="T550" t="str">
        <f t="shared" ca="1" si="74"/>
        <v>Kent Beemon</v>
      </c>
      <c r="U550" s="10">
        <f t="shared" ca="1" si="70"/>
        <v>416200</v>
      </c>
      <c r="W550" s="10">
        <f t="shared" ca="1" si="71"/>
        <v>0</v>
      </c>
      <c r="X550" s="10" t="str">
        <f t="shared" ca="1" si="72"/>
        <v/>
      </c>
      <c r="Y550" s="10" t="str">
        <f t="shared" ca="1" si="73"/>
        <v/>
      </c>
    </row>
    <row r="551" spans="1:25" x14ac:dyDescent="0.25">
      <c r="A551" s="10">
        <f ca="1">IFERROR(RANK(Y551,$Y$5:$Y$1006,0)+COUNTIF(Y$4:$Y550,Y551),"")</f>
        <v>707</v>
      </c>
      <c r="B551">
        <f ca="1">IFERROR(RANK(C551,$C$5:$C$5001, 1) + COUNTIF(C$4:$C550, C551), "")</f>
        <v>707</v>
      </c>
      <c r="C551">
        <f t="shared" ca="1" si="67"/>
        <v>10</v>
      </c>
      <c r="D551" s="1" t="s">
        <v>7292</v>
      </c>
      <c r="E551" t="s">
        <v>3815</v>
      </c>
      <c r="F551" t="s">
        <v>3816</v>
      </c>
      <c r="G551" t="s">
        <v>3115</v>
      </c>
      <c r="H551" t="s">
        <v>260</v>
      </c>
      <c r="I551" t="s">
        <v>170</v>
      </c>
      <c r="J551">
        <v>7094</v>
      </c>
      <c r="K551" t="s">
        <v>3817</v>
      </c>
      <c r="L551" t="s">
        <v>3818</v>
      </c>
      <c r="M551" t="s">
        <v>3819</v>
      </c>
      <c r="N551" t="s">
        <v>3820</v>
      </c>
      <c r="O551" s="13">
        <v>441800</v>
      </c>
      <c r="P551" s="10">
        <v>547</v>
      </c>
      <c r="Q551" s="10">
        <f t="shared" ca="1" si="68"/>
        <v>828</v>
      </c>
      <c r="R551" t="str">
        <f t="shared" ca="1" si="69"/>
        <v>Robbie Poli</v>
      </c>
      <c r="T551" t="str">
        <f t="shared" ca="1" si="74"/>
        <v>Kenton Kral</v>
      </c>
      <c r="U551" s="10">
        <f t="shared" ca="1" si="70"/>
        <v>53100</v>
      </c>
      <c r="W551" s="10">
        <f t="shared" ca="1" si="71"/>
        <v>0</v>
      </c>
      <c r="X551" s="10">
        <f t="shared" ca="1" si="72"/>
        <v>8900</v>
      </c>
      <c r="Y551" s="10">
        <f t="shared" ca="1" si="73"/>
        <v>8900</v>
      </c>
    </row>
    <row r="552" spans="1:25" x14ac:dyDescent="0.25">
      <c r="A552" s="10" t="str">
        <f ca="1">IFERROR(RANK(Y552,$Y$5:$Y$1006,0)+COUNTIF(Y$4:$Y551,Y552),"")</f>
        <v/>
      </c>
      <c r="B552" t="str">
        <f ca="1">IFERROR(RANK(C552,$C$5:$C$5001, 1) + COUNTIF(C$4:$C551, C552), "")</f>
        <v/>
      </c>
      <c r="C552" t="str">
        <f t="shared" ca="1" si="67"/>
        <v/>
      </c>
      <c r="D552" s="1" t="s">
        <v>7293</v>
      </c>
      <c r="E552" t="s">
        <v>3821</v>
      </c>
      <c r="F552" t="s">
        <v>3822</v>
      </c>
      <c r="G552" t="s">
        <v>3823</v>
      </c>
      <c r="H552" t="s">
        <v>11</v>
      </c>
      <c r="I552" t="s">
        <v>12</v>
      </c>
      <c r="J552">
        <v>91945</v>
      </c>
      <c r="K552" t="s">
        <v>3824</v>
      </c>
      <c r="L552" t="s">
        <v>3825</v>
      </c>
      <c r="M552" t="s">
        <v>3826</v>
      </c>
      <c r="N552" t="s">
        <v>3827</v>
      </c>
      <c r="O552" s="13">
        <v>229500</v>
      </c>
      <c r="P552" s="10">
        <v>548</v>
      </c>
      <c r="Q552" s="10">
        <f t="shared" ca="1" si="68"/>
        <v>122</v>
      </c>
      <c r="R552" t="str">
        <f t="shared" ca="1" si="69"/>
        <v>Blanca Monte</v>
      </c>
      <c r="T552" t="str">
        <f t="shared" ca="1" si="74"/>
        <v>Kerri Heckendorf</v>
      </c>
      <c r="U552" s="10">
        <f t="shared" ca="1" si="70"/>
        <v>396400</v>
      </c>
      <c r="W552" s="10">
        <f t="shared" ca="1" si="71"/>
        <v>0</v>
      </c>
      <c r="X552" s="10" t="str">
        <f t="shared" ca="1" si="72"/>
        <v/>
      </c>
      <c r="Y552" s="10" t="str">
        <f t="shared" ca="1" si="73"/>
        <v/>
      </c>
    </row>
    <row r="553" spans="1:25" x14ac:dyDescent="0.25">
      <c r="A553" s="10">
        <f ca="1">IFERROR(RANK(Y553,$Y$5:$Y$1006,0)+COUNTIF(Y$4:$Y552,Y553),"")</f>
        <v>708</v>
      </c>
      <c r="B553">
        <f ca="1">IFERROR(RANK(C553,$C$5:$C$5001, 1) + COUNTIF(C$4:$C552, C553), "")</f>
        <v>708</v>
      </c>
      <c r="C553">
        <f t="shared" ca="1" si="67"/>
        <v>10</v>
      </c>
      <c r="D553" s="1" t="s">
        <v>7294</v>
      </c>
      <c r="E553" t="s">
        <v>3828</v>
      </c>
      <c r="F553" t="s">
        <v>3829</v>
      </c>
      <c r="G553" t="s">
        <v>3830</v>
      </c>
      <c r="H553" t="s">
        <v>3831</v>
      </c>
      <c r="I553" t="s">
        <v>20</v>
      </c>
      <c r="J553">
        <v>33510</v>
      </c>
      <c r="K553" t="s">
        <v>3832</v>
      </c>
      <c r="L553" t="s">
        <v>3833</v>
      </c>
      <c r="M553" t="s">
        <v>3834</v>
      </c>
      <c r="N553" t="s">
        <v>3835</v>
      </c>
      <c r="O553" s="13">
        <v>868900</v>
      </c>
      <c r="P553" s="10">
        <v>549</v>
      </c>
      <c r="Q553" s="10">
        <f t="shared" ca="1" si="68"/>
        <v>456</v>
      </c>
      <c r="R553" t="str">
        <f t="shared" ca="1" si="69"/>
        <v>Issac Thormina</v>
      </c>
      <c r="T553" t="str">
        <f t="shared" ca="1" si="74"/>
        <v>Kieth Fumagalli</v>
      </c>
      <c r="U553" s="10">
        <f t="shared" ca="1" si="70"/>
        <v>287000</v>
      </c>
      <c r="W553" s="10">
        <f t="shared" ca="1" si="71"/>
        <v>0</v>
      </c>
      <c r="X553" s="10">
        <f t="shared" ca="1" si="72"/>
        <v>8800</v>
      </c>
      <c r="Y553" s="10">
        <f t="shared" ca="1" si="73"/>
        <v>8800</v>
      </c>
    </row>
    <row r="554" spans="1:25" x14ac:dyDescent="0.25">
      <c r="A554" s="10">
        <f ca="1">IFERROR(RANK(Y554,$Y$5:$Y$1006,0)+COUNTIF(Y$4:$Y553,Y554),"")</f>
        <v>794</v>
      </c>
      <c r="B554">
        <f ca="1">IFERROR(RANK(C554,$C$5:$C$5001, 1) + COUNTIF(C$4:$C553, C554), "")</f>
        <v>794</v>
      </c>
      <c r="C554">
        <f t="shared" ca="1" si="67"/>
        <v>16</v>
      </c>
      <c r="D554" s="1" t="s">
        <v>7295</v>
      </c>
      <c r="E554" t="s">
        <v>3836</v>
      </c>
      <c r="F554" t="s">
        <v>3837</v>
      </c>
      <c r="G554" t="s">
        <v>3838</v>
      </c>
      <c r="H554" t="s">
        <v>3839</v>
      </c>
      <c r="I554" t="s">
        <v>75</v>
      </c>
      <c r="J554">
        <v>48116</v>
      </c>
      <c r="K554" t="s">
        <v>3840</v>
      </c>
      <c r="L554" t="s">
        <v>3841</v>
      </c>
      <c r="M554" t="s">
        <v>3842</v>
      </c>
      <c r="N554" t="s">
        <v>3843</v>
      </c>
      <c r="O554" s="13">
        <v>739300</v>
      </c>
      <c r="P554" s="10">
        <v>550</v>
      </c>
      <c r="Q554" s="10">
        <f t="shared" ca="1" si="68"/>
        <v>563</v>
      </c>
      <c r="R554" t="str">
        <f t="shared" ca="1" si="69"/>
        <v>Lakeisha Dubose</v>
      </c>
      <c r="T554" t="str">
        <f t="shared" ca="1" si="74"/>
        <v>Kimberlee Micheals</v>
      </c>
      <c r="U554" s="10">
        <f t="shared" ca="1" si="70"/>
        <v>169800</v>
      </c>
      <c r="W554" s="10">
        <f t="shared" ca="1" si="71"/>
        <v>0</v>
      </c>
      <c r="X554" s="10">
        <f t="shared" ca="1" si="72"/>
        <v>200</v>
      </c>
      <c r="Y554" s="10">
        <f t="shared" ca="1" si="73"/>
        <v>200</v>
      </c>
    </row>
    <row r="555" spans="1:25" x14ac:dyDescent="0.25">
      <c r="A555" s="10" t="str">
        <f ca="1">IFERROR(RANK(Y555,$Y$5:$Y$1006,0)+COUNTIF(Y$4:$Y554,Y555),"")</f>
        <v/>
      </c>
      <c r="B555" t="str">
        <f ca="1">IFERROR(RANK(C555,$C$5:$C$5001, 1) + COUNTIF(C$4:$C554, C555), "")</f>
        <v/>
      </c>
      <c r="C555" t="str">
        <f t="shared" ca="1" si="67"/>
        <v/>
      </c>
      <c r="D555" s="1" t="s">
        <v>7296</v>
      </c>
      <c r="E555" t="s">
        <v>3844</v>
      </c>
      <c r="F555" t="s">
        <v>3845</v>
      </c>
      <c r="G555" t="s">
        <v>204</v>
      </c>
      <c r="H555" t="s">
        <v>1838</v>
      </c>
      <c r="I555" t="s">
        <v>102</v>
      </c>
      <c r="J555">
        <v>21230</v>
      </c>
      <c r="K555" t="s">
        <v>3846</v>
      </c>
      <c r="L555" t="s">
        <v>3847</v>
      </c>
      <c r="M555" t="s">
        <v>3848</v>
      </c>
      <c r="N555" t="s">
        <v>3849</v>
      </c>
      <c r="O555" s="13">
        <v>220800</v>
      </c>
      <c r="P555" s="10">
        <v>551</v>
      </c>
      <c r="Q555" s="10">
        <f t="shared" ca="1" si="68"/>
        <v>872</v>
      </c>
      <c r="R555" t="str">
        <f t="shared" ca="1" si="69"/>
        <v>Selina Startt</v>
      </c>
      <c r="T555" t="str">
        <f t="shared" ca="1" si="74"/>
        <v>King Pedley</v>
      </c>
      <c r="U555" s="10">
        <f t="shared" ca="1" si="70"/>
        <v>561400</v>
      </c>
      <c r="W555" s="10">
        <f t="shared" ca="1" si="71"/>
        <v>0</v>
      </c>
      <c r="X555" s="10" t="str">
        <f t="shared" ca="1" si="72"/>
        <v/>
      </c>
      <c r="Y555" s="10" t="str">
        <f t="shared" ca="1" si="73"/>
        <v/>
      </c>
    </row>
    <row r="556" spans="1:25" x14ac:dyDescent="0.25">
      <c r="A556" s="10">
        <f ca="1">IFERROR(RANK(Y556,$Y$5:$Y$1006,0)+COUNTIF(Y$4:$Y555,Y556),"")</f>
        <v>378</v>
      </c>
      <c r="B556">
        <f ca="1">IFERROR(RANK(C556,$C$5:$C$5001, 1) + COUNTIF(C$4:$C555, C556), "")</f>
        <v>378</v>
      </c>
      <c r="C556">
        <f t="shared" ca="1" si="67"/>
        <v>3</v>
      </c>
      <c r="D556" s="1" t="s">
        <v>7297</v>
      </c>
      <c r="E556" t="s">
        <v>3850</v>
      </c>
      <c r="F556" t="s">
        <v>3851</v>
      </c>
      <c r="G556" t="s">
        <v>3852</v>
      </c>
      <c r="H556" t="s">
        <v>3853</v>
      </c>
      <c r="I556" t="s">
        <v>12</v>
      </c>
      <c r="J556">
        <v>95453</v>
      </c>
      <c r="K556" t="s">
        <v>3854</v>
      </c>
      <c r="L556" t="s">
        <v>3855</v>
      </c>
      <c r="M556" t="s">
        <v>3856</v>
      </c>
      <c r="N556" t="s">
        <v>3857</v>
      </c>
      <c r="O556" s="13">
        <v>339400</v>
      </c>
      <c r="P556" s="10">
        <v>552</v>
      </c>
      <c r="Q556" s="10">
        <f t="shared" ca="1" si="68"/>
        <v>675</v>
      </c>
      <c r="R556" t="str">
        <f t="shared" ca="1" si="69"/>
        <v>Maritza Theiling</v>
      </c>
      <c r="T556" t="str">
        <f t="shared" ca="1" si="74"/>
        <v>Kraig Fenix</v>
      </c>
      <c r="U556" s="10">
        <f t="shared" ca="1" si="70"/>
        <v>9900</v>
      </c>
      <c r="W556" s="10">
        <f t="shared" ca="1" si="71"/>
        <v>0</v>
      </c>
      <c r="X556" s="10">
        <f t="shared" ca="1" si="72"/>
        <v>41800</v>
      </c>
      <c r="Y556" s="10">
        <f t="shared" ca="1" si="73"/>
        <v>41800</v>
      </c>
    </row>
    <row r="557" spans="1:25" x14ac:dyDescent="0.25">
      <c r="A557" s="10" t="str">
        <f ca="1">IFERROR(RANK(Y557,$Y$5:$Y$1006,0)+COUNTIF(Y$4:$Y556,Y557),"")</f>
        <v/>
      </c>
      <c r="B557" t="str">
        <f ca="1">IFERROR(RANK(C557,$C$5:$C$5001, 1) + COUNTIF(C$4:$C556, C557), "")</f>
        <v/>
      </c>
      <c r="C557" t="str">
        <f t="shared" ca="1" si="67"/>
        <v/>
      </c>
      <c r="D557" s="1" t="s">
        <v>7298</v>
      </c>
      <c r="E557" t="s">
        <v>3858</v>
      </c>
      <c r="F557" t="s">
        <v>3859</v>
      </c>
      <c r="G557" t="s">
        <v>1080</v>
      </c>
      <c r="H557" t="s">
        <v>1081</v>
      </c>
      <c r="I557" t="s">
        <v>90</v>
      </c>
      <c r="J557">
        <v>79106</v>
      </c>
      <c r="K557" t="s">
        <v>3860</v>
      </c>
      <c r="L557" t="s">
        <v>3861</v>
      </c>
      <c r="M557" t="s">
        <v>3862</v>
      </c>
      <c r="N557" t="s">
        <v>3863</v>
      </c>
      <c r="O557" s="13">
        <v>690300</v>
      </c>
      <c r="P557" s="10">
        <v>553</v>
      </c>
      <c r="Q557" s="10">
        <f t="shared" ca="1" si="68"/>
        <v>144</v>
      </c>
      <c r="R557" t="str">
        <f t="shared" ca="1" si="69"/>
        <v>Bruce Minzy</v>
      </c>
      <c r="T557" t="str">
        <f t="shared" ca="1" si="74"/>
        <v>Kristen Millie</v>
      </c>
      <c r="U557" s="10">
        <f t="shared" ca="1" si="70"/>
        <v>878600</v>
      </c>
      <c r="W557" s="10">
        <f t="shared" ca="1" si="71"/>
        <v>0</v>
      </c>
      <c r="X557" s="10" t="str">
        <f t="shared" ca="1" si="72"/>
        <v/>
      </c>
      <c r="Y557" s="10" t="str">
        <f t="shared" ca="1" si="73"/>
        <v/>
      </c>
    </row>
    <row r="558" spans="1:25" x14ac:dyDescent="0.25">
      <c r="A558" s="10" t="str">
        <f ca="1">IFERROR(RANK(Y558,$Y$5:$Y$1006,0)+COUNTIF(Y$4:$Y557,Y558),"")</f>
        <v/>
      </c>
      <c r="B558" t="str">
        <f ca="1">IFERROR(RANK(C558,$C$5:$C$5001, 1) + COUNTIF(C$4:$C557, C558), "")</f>
        <v/>
      </c>
      <c r="C558" t="str">
        <f t="shared" ca="1" si="67"/>
        <v/>
      </c>
      <c r="D558" s="1" t="s">
        <v>7299</v>
      </c>
      <c r="E558" t="s">
        <v>3864</v>
      </c>
      <c r="F558" t="s">
        <v>3865</v>
      </c>
      <c r="G558" t="s">
        <v>3866</v>
      </c>
      <c r="H558" t="s">
        <v>3235</v>
      </c>
      <c r="I558" t="s">
        <v>827</v>
      </c>
      <c r="J558">
        <v>65803</v>
      </c>
      <c r="K558" t="s">
        <v>3867</v>
      </c>
      <c r="L558" t="s">
        <v>3868</v>
      </c>
      <c r="M558" t="s">
        <v>3869</v>
      </c>
      <c r="N558" t="s">
        <v>3870</v>
      </c>
      <c r="O558" s="13">
        <v>853900</v>
      </c>
      <c r="P558" s="10">
        <v>554</v>
      </c>
      <c r="Q558" s="10">
        <f t="shared" ca="1" si="68"/>
        <v>984</v>
      </c>
      <c r="R558" t="str">
        <f t="shared" ca="1" si="69"/>
        <v>Wilfred Stockhoff</v>
      </c>
      <c r="T558" t="str">
        <f t="shared" ca="1" si="74"/>
        <v>Kristie Segner</v>
      </c>
      <c r="U558" s="10">
        <f t="shared" ca="1" si="70"/>
        <v>692300</v>
      </c>
      <c r="W558" s="10">
        <f t="shared" ca="1" si="71"/>
        <v>0</v>
      </c>
      <c r="X558" s="10" t="str">
        <f t="shared" ca="1" si="72"/>
        <v/>
      </c>
      <c r="Y558" s="10" t="str">
        <f t="shared" ca="1" si="73"/>
        <v/>
      </c>
    </row>
    <row r="559" spans="1:25" x14ac:dyDescent="0.25">
      <c r="A559" s="10" t="str">
        <f ca="1">IFERROR(RANK(Y559,$Y$5:$Y$1006,0)+COUNTIF(Y$4:$Y558,Y559),"")</f>
        <v/>
      </c>
      <c r="B559" t="str">
        <f ca="1">IFERROR(RANK(C559,$C$5:$C$5001, 1) + COUNTIF(C$4:$C558, C559), "")</f>
        <v/>
      </c>
      <c r="C559" t="str">
        <f t="shared" ca="1" si="67"/>
        <v/>
      </c>
      <c r="D559" s="1" t="s">
        <v>7300</v>
      </c>
      <c r="E559" t="s">
        <v>3871</v>
      </c>
      <c r="F559" t="s">
        <v>3872</v>
      </c>
      <c r="G559" t="s">
        <v>3266</v>
      </c>
      <c r="H559" t="s">
        <v>34</v>
      </c>
      <c r="I559" t="s">
        <v>12</v>
      </c>
      <c r="J559">
        <v>95742</v>
      </c>
      <c r="K559" t="s">
        <v>3873</v>
      </c>
      <c r="L559" t="s">
        <v>3874</v>
      </c>
      <c r="M559" t="s">
        <v>3875</v>
      </c>
      <c r="N559" t="s">
        <v>3876</v>
      </c>
      <c r="O559" s="13">
        <v>246600</v>
      </c>
      <c r="P559" s="10">
        <v>555</v>
      </c>
      <c r="Q559" s="10">
        <f t="shared" ca="1" si="68"/>
        <v>823</v>
      </c>
      <c r="R559" t="str">
        <f t="shared" ca="1" si="69"/>
        <v>Richie Goldston</v>
      </c>
      <c r="T559" t="str">
        <f t="shared" ca="1" si="74"/>
        <v>Kristopher Guerino</v>
      </c>
      <c r="U559" s="10">
        <f t="shared" ca="1" si="70"/>
        <v>969900</v>
      </c>
      <c r="W559" s="10">
        <f t="shared" ca="1" si="71"/>
        <v>0</v>
      </c>
      <c r="X559" s="10" t="str">
        <f t="shared" ca="1" si="72"/>
        <v/>
      </c>
      <c r="Y559" s="10" t="str">
        <f t="shared" ca="1" si="73"/>
        <v/>
      </c>
    </row>
    <row r="560" spans="1:25" x14ac:dyDescent="0.25">
      <c r="A560" s="10">
        <f ca="1">IFERROR(RANK(Y560,$Y$5:$Y$1006,0)+COUNTIF(Y$4:$Y559,Y560),"")</f>
        <v>770</v>
      </c>
      <c r="B560">
        <f ca="1">IFERROR(RANK(C560,$C$5:$C$5001, 1) + COUNTIF(C$4:$C559, C560), "")</f>
        <v>770</v>
      </c>
      <c r="C560">
        <f t="shared" ca="1" si="67"/>
        <v>13</v>
      </c>
      <c r="D560" s="1" t="s">
        <v>7301</v>
      </c>
      <c r="E560" t="s">
        <v>3877</v>
      </c>
      <c r="F560" t="s">
        <v>3878</v>
      </c>
      <c r="G560" t="s">
        <v>3879</v>
      </c>
      <c r="H560" t="s">
        <v>826</v>
      </c>
      <c r="I560" t="s">
        <v>187</v>
      </c>
      <c r="J560">
        <v>97504</v>
      </c>
      <c r="K560" t="s">
        <v>3880</v>
      </c>
      <c r="L560" t="s">
        <v>3881</v>
      </c>
      <c r="M560" t="s">
        <v>3882</v>
      </c>
      <c r="N560" t="s">
        <v>3883</v>
      </c>
      <c r="O560" s="13">
        <v>752100</v>
      </c>
      <c r="P560" s="10">
        <v>556</v>
      </c>
      <c r="Q560" s="10">
        <f t="shared" ca="1" si="68"/>
        <v>623</v>
      </c>
      <c r="R560" t="str">
        <f t="shared" ca="1" si="69"/>
        <v>Lonnie Wojtczak</v>
      </c>
      <c r="T560" t="str">
        <f t="shared" ca="1" si="74"/>
        <v>Kristopher Hatteyer</v>
      </c>
      <c r="U560" s="10">
        <f t="shared" ca="1" si="70"/>
        <v>561900</v>
      </c>
      <c r="W560" s="10">
        <f t="shared" ca="1" si="71"/>
        <v>0</v>
      </c>
      <c r="X560" s="10">
        <f t="shared" ca="1" si="72"/>
        <v>2600</v>
      </c>
      <c r="Y560" s="10">
        <f t="shared" ca="1" si="73"/>
        <v>2600</v>
      </c>
    </row>
    <row r="561" spans="1:25" x14ac:dyDescent="0.25">
      <c r="A561" s="10" t="str">
        <f ca="1">IFERROR(RANK(Y561,$Y$5:$Y$1006,0)+COUNTIF(Y$4:$Y560,Y561),"")</f>
        <v/>
      </c>
      <c r="B561" t="str">
        <f ca="1">IFERROR(RANK(C561,$C$5:$C$5001, 1) + COUNTIF(C$4:$C560, C561), "")</f>
        <v/>
      </c>
      <c r="C561" t="str">
        <f t="shared" ca="1" si="67"/>
        <v/>
      </c>
      <c r="D561" s="1" t="s">
        <v>7302</v>
      </c>
      <c r="E561" t="s">
        <v>3884</v>
      </c>
      <c r="F561" t="s">
        <v>3885</v>
      </c>
      <c r="G561" t="s">
        <v>3886</v>
      </c>
      <c r="H561" t="s">
        <v>178</v>
      </c>
      <c r="I561" t="s">
        <v>12</v>
      </c>
      <c r="J561">
        <v>90241</v>
      </c>
      <c r="K561" t="s">
        <v>3887</v>
      </c>
      <c r="L561" t="s">
        <v>3888</v>
      </c>
      <c r="M561" t="s">
        <v>3889</v>
      </c>
      <c r="N561" t="s">
        <v>3890</v>
      </c>
      <c r="O561" s="13">
        <v>990500</v>
      </c>
      <c r="P561" s="10">
        <v>557</v>
      </c>
      <c r="Q561" s="10">
        <f t="shared" ca="1" si="68"/>
        <v>948</v>
      </c>
      <c r="R561" t="str">
        <f t="shared" ca="1" si="69"/>
        <v>Truman Kriskovich</v>
      </c>
      <c r="T561" t="str">
        <f t="shared" ca="1" si="74"/>
        <v>Kristy Hindes</v>
      </c>
      <c r="U561" s="10">
        <f t="shared" ca="1" si="70"/>
        <v>130700</v>
      </c>
      <c r="W561" s="10">
        <f t="shared" ca="1" si="71"/>
        <v>0</v>
      </c>
      <c r="X561" s="10" t="str">
        <f t="shared" ca="1" si="72"/>
        <v/>
      </c>
      <c r="Y561" s="10" t="str">
        <f t="shared" ca="1" si="73"/>
        <v/>
      </c>
    </row>
    <row r="562" spans="1:25" x14ac:dyDescent="0.25">
      <c r="A562" s="10">
        <f ca="1">IFERROR(RANK(Y562,$Y$5:$Y$1006,0)+COUNTIF(Y$4:$Y561,Y562),"")</f>
        <v>709</v>
      </c>
      <c r="B562">
        <f ca="1">IFERROR(RANK(C562,$C$5:$C$5001, 1) + COUNTIF(C$4:$C561, C562), "")</f>
        <v>709</v>
      </c>
      <c r="C562">
        <f t="shared" ca="1" si="67"/>
        <v>10</v>
      </c>
      <c r="D562" s="1" t="s">
        <v>7303</v>
      </c>
      <c r="E562" t="s">
        <v>3891</v>
      </c>
      <c r="F562" t="s">
        <v>3892</v>
      </c>
      <c r="G562" t="s">
        <v>759</v>
      </c>
      <c r="H562" t="s">
        <v>3893</v>
      </c>
      <c r="I562" t="s">
        <v>12</v>
      </c>
      <c r="J562">
        <v>94533</v>
      </c>
      <c r="K562" t="s">
        <v>3894</v>
      </c>
      <c r="L562" t="s">
        <v>3895</v>
      </c>
      <c r="M562" t="s">
        <v>3896</v>
      </c>
      <c r="N562" t="s">
        <v>3897</v>
      </c>
      <c r="O562" s="13">
        <v>727400</v>
      </c>
      <c r="P562" s="10">
        <v>558</v>
      </c>
      <c r="Q562" s="10">
        <f t="shared" ca="1" si="68"/>
        <v>685</v>
      </c>
      <c r="R562" t="str">
        <f t="shared" ca="1" si="69"/>
        <v>Mason Rodas</v>
      </c>
      <c r="T562" t="str">
        <f t="shared" ca="1" si="74"/>
        <v>Krystle Kanzenbach</v>
      </c>
      <c r="U562" s="10">
        <f t="shared" ca="1" si="70"/>
        <v>380800</v>
      </c>
      <c r="W562" s="10">
        <f t="shared" ca="1" si="71"/>
        <v>0</v>
      </c>
      <c r="X562" s="10">
        <f t="shared" ca="1" si="72"/>
        <v>8700</v>
      </c>
      <c r="Y562" s="10">
        <f t="shared" ca="1" si="73"/>
        <v>8700</v>
      </c>
    </row>
    <row r="563" spans="1:25" x14ac:dyDescent="0.25">
      <c r="A563" s="10">
        <f ca="1">IFERROR(RANK(Y563,$Y$5:$Y$1006,0)+COUNTIF(Y$4:$Y562,Y563),"")</f>
        <v>735</v>
      </c>
      <c r="B563">
        <f ca="1">IFERROR(RANK(C563,$C$5:$C$5001, 1) + COUNTIF(C$4:$C562, C563), "")</f>
        <v>735</v>
      </c>
      <c r="C563">
        <f t="shared" ca="1" si="67"/>
        <v>11</v>
      </c>
      <c r="D563" s="1" t="s">
        <v>7304</v>
      </c>
      <c r="E563" t="s">
        <v>3898</v>
      </c>
      <c r="F563" t="s">
        <v>3899</v>
      </c>
      <c r="G563" t="s">
        <v>3900</v>
      </c>
      <c r="H563" t="s">
        <v>826</v>
      </c>
      <c r="I563" t="s">
        <v>458</v>
      </c>
      <c r="J563">
        <v>62958</v>
      </c>
      <c r="K563" t="s">
        <v>3901</v>
      </c>
      <c r="L563" t="s">
        <v>3902</v>
      </c>
      <c r="M563" t="s">
        <v>3903</v>
      </c>
      <c r="N563" t="s">
        <v>3904</v>
      </c>
      <c r="O563" s="13">
        <v>39400</v>
      </c>
      <c r="P563" s="10">
        <v>559</v>
      </c>
      <c r="Q563" s="10">
        <f t="shared" ca="1" si="68"/>
        <v>214</v>
      </c>
      <c r="R563" t="str">
        <f t="shared" ca="1" si="69"/>
        <v>Clifford Servan</v>
      </c>
      <c r="T563" t="str">
        <f t="shared" ca="1" si="74"/>
        <v>Kurt Cloonan</v>
      </c>
      <c r="U563" s="10">
        <f t="shared" ca="1" si="70"/>
        <v>518700</v>
      </c>
      <c r="W563" s="10">
        <f t="shared" ca="1" si="71"/>
        <v>0</v>
      </c>
      <c r="X563" s="10">
        <f t="shared" ca="1" si="72"/>
        <v>6100</v>
      </c>
      <c r="Y563" s="10">
        <f t="shared" ca="1" si="73"/>
        <v>6100</v>
      </c>
    </row>
    <row r="564" spans="1:25" x14ac:dyDescent="0.25">
      <c r="A564" s="10">
        <f ca="1">IFERROR(RANK(Y564,$Y$5:$Y$1006,0)+COUNTIF(Y$4:$Y563,Y564),"")</f>
        <v>602</v>
      </c>
      <c r="B564">
        <f ca="1">IFERROR(RANK(C564,$C$5:$C$5001, 1) + COUNTIF(C$4:$C563, C564), "")</f>
        <v>602</v>
      </c>
      <c r="C564">
        <f t="shared" ca="1" si="67"/>
        <v>7</v>
      </c>
      <c r="D564" s="1" t="s">
        <v>7305</v>
      </c>
      <c r="E564" t="s">
        <v>3905</v>
      </c>
      <c r="F564" t="s">
        <v>3906</v>
      </c>
      <c r="G564" t="s">
        <v>3907</v>
      </c>
      <c r="H564" t="s">
        <v>721</v>
      </c>
      <c r="I564" t="s">
        <v>58</v>
      </c>
      <c r="J564">
        <v>26301</v>
      </c>
      <c r="K564" t="s">
        <v>3908</v>
      </c>
      <c r="L564" t="s">
        <v>3909</v>
      </c>
      <c r="M564" t="s">
        <v>3910</v>
      </c>
      <c r="N564" t="s">
        <v>3911</v>
      </c>
      <c r="O564" s="13">
        <v>114300</v>
      </c>
      <c r="P564" s="10">
        <v>560</v>
      </c>
      <c r="Q564" s="10">
        <f t="shared" ca="1" si="68"/>
        <v>726</v>
      </c>
      <c r="R564" t="str">
        <f t="shared" ca="1" si="69"/>
        <v>Morton Naish</v>
      </c>
      <c r="T564" t="str">
        <f t="shared" ca="1" si="74"/>
        <v>Kyle Savers</v>
      </c>
      <c r="U564" s="10">
        <f t="shared" ca="1" si="70"/>
        <v>188900</v>
      </c>
      <c r="W564" s="10">
        <f t="shared" ca="1" si="71"/>
        <v>0</v>
      </c>
      <c r="X564" s="10">
        <f t="shared" ca="1" si="72"/>
        <v>19400</v>
      </c>
      <c r="Y564" s="10">
        <f t="shared" ca="1" si="73"/>
        <v>19400</v>
      </c>
    </row>
    <row r="565" spans="1:25" x14ac:dyDescent="0.25">
      <c r="A565" s="10" t="str">
        <f ca="1">IFERROR(RANK(Y565,$Y$5:$Y$1006,0)+COUNTIF(Y$4:$Y564,Y565),"")</f>
        <v/>
      </c>
      <c r="B565" t="str">
        <f ca="1">IFERROR(RANK(C565,$C$5:$C$5001, 1) + COUNTIF(C$4:$C564, C565), "")</f>
        <v/>
      </c>
      <c r="C565" t="str">
        <f t="shared" ca="1" si="67"/>
        <v/>
      </c>
      <c r="D565" s="1" t="s">
        <v>7306</v>
      </c>
      <c r="E565" t="s">
        <v>3912</v>
      </c>
      <c r="F565" t="s">
        <v>3913</v>
      </c>
      <c r="G565" t="s">
        <v>527</v>
      </c>
      <c r="H565" t="s">
        <v>528</v>
      </c>
      <c r="I565" t="s">
        <v>90</v>
      </c>
      <c r="J565">
        <v>77036</v>
      </c>
      <c r="K565" t="s">
        <v>3914</v>
      </c>
      <c r="L565" t="s">
        <v>3915</v>
      </c>
      <c r="M565" t="s">
        <v>3916</v>
      </c>
      <c r="N565" t="s">
        <v>3917</v>
      </c>
      <c r="O565" s="13">
        <v>908900</v>
      </c>
      <c r="P565" s="10">
        <v>561</v>
      </c>
      <c r="Q565" s="10">
        <f t="shared" ca="1" si="68"/>
        <v>473</v>
      </c>
      <c r="R565" t="str">
        <f t="shared" ca="1" si="69"/>
        <v>Janette Giberson</v>
      </c>
      <c r="T565" t="str">
        <f t="shared" ca="1" si="74"/>
        <v>Kylie Persons</v>
      </c>
      <c r="U565" s="10">
        <f t="shared" ca="1" si="70"/>
        <v>173800</v>
      </c>
      <c r="W565" s="10">
        <f t="shared" ca="1" si="71"/>
        <v>0</v>
      </c>
      <c r="X565" s="10" t="str">
        <f t="shared" ca="1" si="72"/>
        <v/>
      </c>
      <c r="Y565" s="10" t="str">
        <f t="shared" ca="1" si="73"/>
        <v/>
      </c>
    </row>
    <row r="566" spans="1:25" x14ac:dyDescent="0.25">
      <c r="A566" s="10">
        <f ca="1">IFERROR(RANK(Y566,$Y$5:$Y$1006,0)+COUNTIF(Y$4:$Y565,Y566),"")</f>
        <v>195</v>
      </c>
      <c r="B566">
        <f ca="1">IFERROR(RANK(C566,$C$5:$C$5001, 1) + COUNTIF(C$4:$C565, C566), "")</f>
        <v>195</v>
      </c>
      <c r="C566">
        <f t="shared" ca="1" si="67"/>
        <v>2</v>
      </c>
      <c r="D566" s="1" t="s">
        <v>7307</v>
      </c>
      <c r="E566" t="s">
        <v>3918</v>
      </c>
      <c r="F566" t="s">
        <v>3919</v>
      </c>
      <c r="G566" t="s">
        <v>3920</v>
      </c>
      <c r="H566" t="s">
        <v>1904</v>
      </c>
      <c r="I566" t="s">
        <v>20</v>
      </c>
      <c r="J566">
        <v>32177</v>
      </c>
      <c r="K566" t="s">
        <v>3921</v>
      </c>
      <c r="L566" t="s">
        <v>3922</v>
      </c>
      <c r="M566" t="s">
        <v>3923</v>
      </c>
      <c r="N566" t="s">
        <v>3924</v>
      </c>
      <c r="O566" s="13">
        <v>170800</v>
      </c>
      <c r="P566" s="10">
        <v>562</v>
      </c>
      <c r="Q566" s="10">
        <f t="shared" ca="1" si="68"/>
        <v>248</v>
      </c>
      <c r="R566" t="str">
        <f t="shared" ca="1" si="69"/>
        <v>Darius Campman</v>
      </c>
      <c r="T566" t="str">
        <f t="shared" ca="1" si="74"/>
        <v>Lacy Fawson</v>
      </c>
      <c r="U566" s="10">
        <f t="shared" ca="1" si="70"/>
        <v>308500</v>
      </c>
      <c r="W566" s="10">
        <f t="shared" ca="1" si="71"/>
        <v>0</v>
      </c>
      <c r="X566" s="10">
        <f t="shared" ca="1" si="72"/>
        <v>60100</v>
      </c>
      <c r="Y566" s="10">
        <f t="shared" ca="1" si="73"/>
        <v>60100</v>
      </c>
    </row>
    <row r="567" spans="1:25" x14ac:dyDescent="0.25">
      <c r="A567" s="10">
        <f ca="1">IFERROR(RANK(Y567,$Y$5:$Y$1006,0)+COUNTIF(Y$4:$Y566,Y567),"")</f>
        <v>196</v>
      </c>
      <c r="B567">
        <f ca="1">IFERROR(RANK(C567,$C$5:$C$5001, 1) + COUNTIF(C$4:$C566, C567), "")</f>
        <v>196</v>
      </c>
      <c r="C567">
        <f t="shared" ca="1" si="67"/>
        <v>2</v>
      </c>
      <c r="D567" s="1" t="s">
        <v>7308</v>
      </c>
      <c r="E567" t="s">
        <v>3925</v>
      </c>
      <c r="F567" t="s">
        <v>3926</v>
      </c>
      <c r="G567" t="s">
        <v>2218</v>
      </c>
      <c r="H567" t="s">
        <v>126</v>
      </c>
      <c r="I567" t="s">
        <v>90</v>
      </c>
      <c r="J567">
        <v>75146</v>
      </c>
      <c r="K567" t="s">
        <v>3927</v>
      </c>
      <c r="L567" t="s">
        <v>3928</v>
      </c>
      <c r="M567" t="s">
        <v>3929</v>
      </c>
      <c r="N567" t="s">
        <v>3930</v>
      </c>
      <c r="O567" s="13">
        <v>177800</v>
      </c>
      <c r="P567" s="10">
        <v>563</v>
      </c>
      <c r="Q567" s="10">
        <f t="shared" ca="1" si="68"/>
        <v>398</v>
      </c>
      <c r="R567" t="str">
        <f t="shared" ca="1" si="69"/>
        <v>Giovanni Fenstermaker</v>
      </c>
      <c r="T567" t="str">
        <f t="shared" ca="1" si="74"/>
        <v>Lakeisha Dubose</v>
      </c>
      <c r="U567" s="10">
        <f t="shared" ca="1" si="70"/>
        <v>739300</v>
      </c>
      <c r="W567" s="10">
        <f t="shared" ca="1" si="71"/>
        <v>0</v>
      </c>
      <c r="X567" s="10">
        <f t="shared" ca="1" si="72"/>
        <v>60000</v>
      </c>
      <c r="Y567" s="10">
        <f t="shared" ca="1" si="73"/>
        <v>60000</v>
      </c>
    </row>
    <row r="568" spans="1:25" x14ac:dyDescent="0.25">
      <c r="A568" s="10">
        <f ca="1">IFERROR(RANK(Y568,$Y$5:$Y$1006,0)+COUNTIF(Y$4:$Y567,Y568),"")</f>
        <v>197</v>
      </c>
      <c r="B568">
        <f ca="1">IFERROR(RANK(C568,$C$5:$C$5001, 1) + COUNTIF(C$4:$C567, C568), "")</f>
        <v>197</v>
      </c>
      <c r="C568">
        <f t="shared" ca="1" si="67"/>
        <v>2</v>
      </c>
      <c r="D568" s="1" t="s">
        <v>7309</v>
      </c>
      <c r="E568" t="s">
        <v>3931</v>
      </c>
      <c r="F568" t="s">
        <v>3932</v>
      </c>
      <c r="G568" t="s">
        <v>3933</v>
      </c>
      <c r="H568" t="s">
        <v>126</v>
      </c>
      <c r="I568" t="s">
        <v>90</v>
      </c>
      <c r="J568">
        <v>75104</v>
      </c>
      <c r="K568" t="s">
        <v>3934</v>
      </c>
      <c r="L568" t="s">
        <v>3935</v>
      </c>
      <c r="M568" t="s">
        <v>3936</v>
      </c>
      <c r="N568" t="s">
        <v>3937</v>
      </c>
      <c r="O568" s="13">
        <v>645100</v>
      </c>
      <c r="P568" s="10">
        <v>564</v>
      </c>
      <c r="Q568" s="10">
        <f t="shared" ca="1" si="68"/>
        <v>132</v>
      </c>
      <c r="R568" t="str">
        <f t="shared" ca="1" si="69"/>
        <v>Brandon Duverney</v>
      </c>
      <c r="T568" t="str">
        <f t="shared" ca="1" si="74"/>
        <v>Lakesha Kirsopp</v>
      </c>
      <c r="U568" s="10">
        <f t="shared" ca="1" si="70"/>
        <v>313900</v>
      </c>
      <c r="W568" s="10">
        <f t="shared" ca="1" si="71"/>
        <v>0</v>
      </c>
      <c r="X568" s="10">
        <f t="shared" ca="1" si="72"/>
        <v>59900</v>
      </c>
      <c r="Y568" s="10">
        <f t="shared" ca="1" si="73"/>
        <v>59900</v>
      </c>
    </row>
    <row r="569" spans="1:25" x14ac:dyDescent="0.25">
      <c r="A569" s="10">
        <f ca="1">IFERROR(RANK(Y569,$Y$5:$Y$1006,0)+COUNTIF(Y$4:$Y568,Y569),"")</f>
        <v>198</v>
      </c>
      <c r="B569">
        <f ca="1">IFERROR(RANK(C569,$C$5:$C$5001, 1) + COUNTIF(C$4:$C568, C569), "")</f>
        <v>198</v>
      </c>
      <c r="C569">
        <f t="shared" ca="1" si="67"/>
        <v>2</v>
      </c>
      <c r="D569" s="1" t="s">
        <v>7310</v>
      </c>
      <c r="E569" t="s">
        <v>3938</v>
      </c>
      <c r="F569" t="s">
        <v>3939</v>
      </c>
      <c r="G569" t="s">
        <v>3940</v>
      </c>
      <c r="H569" t="s">
        <v>144</v>
      </c>
      <c r="I569" t="s">
        <v>90</v>
      </c>
      <c r="J569">
        <v>77380</v>
      </c>
      <c r="K569" t="s">
        <v>3941</v>
      </c>
      <c r="L569" t="s">
        <v>3942</v>
      </c>
      <c r="M569" t="s">
        <v>3943</v>
      </c>
      <c r="N569" t="s">
        <v>3944</v>
      </c>
      <c r="O569" s="13">
        <v>253100</v>
      </c>
      <c r="P569" s="10">
        <v>565</v>
      </c>
      <c r="Q569" s="10">
        <f t="shared" ca="1" si="68"/>
        <v>711</v>
      </c>
      <c r="R569" t="str">
        <f t="shared" ca="1" si="69"/>
        <v>Migdalia Schuppenhauer</v>
      </c>
      <c r="T569" t="str">
        <f t="shared" ca="1" si="74"/>
        <v>Lamont Cerino</v>
      </c>
      <c r="U569" s="10">
        <f t="shared" ca="1" si="70"/>
        <v>492700</v>
      </c>
      <c r="W569" s="10">
        <f t="shared" ca="1" si="71"/>
        <v>0</v>
      </c>
      <c r="X569" s="10">
        <f t="shared" ca="1" si="72"/>
        <v>59800</v>
      </c>
      <c r="Y569" s="10">
        <f t="shared" ca="1" si="73"/>
        <v>59800</v>
      </c>
    </row>
    <row r="570" spans="1:25" x14ac:dyDescent="0.25">
      <c r="A570" s="10">
        <f ca="1">IFERROR(RANK(Y570,$Y$5:$Y$1006,0)+COUNTIF(Y$4:$Y569,Y570),"")</f>
        <v>199</v>
      </c>
      <c r="B570">
        <f ca="1">IFERROR(RANK(C570,$C$5:$C$5001, 1) + COUNTIF(C$4:$C569, C570), "")</f>
        <v>199</v>
      </c>
      <c r="C570">
        <f t="shared" ca="1" si="67"/>
        <v>2</v>
      </c>
      <c r="D570" s="1" t="s">
        <v>7311</v>
      </c>
      <c r="E570" t="s">
        <v>3945</v>
      </c>
      <c r="F570" t="s">
        <v>3946</v>
      </c>
      <c r="G570" t="s">
        <v>1387</v>
      </c>
      <c r="H570" t="s">
        <v>1388</v>
      </c>
      <c r="I570" t="s">
        <v>90</v>
      </c>
      <c r="J570">
        <v>78416</v>
      </c>
      <c r="K570" t="s">
        <v>3947</v>
      </c>
      <c r="L570" t="s">
        <v>3948</v>
      </c>
      <c r="M570" t="s">
        <v>3949</v>
      </c>
      <c r="N570" t="s">
        <v>3950</v>
      </c>
      <c r="O570" s="13">
        <v>237500</v>
      </c>
      <c r="P570" s="10">
        <v>566</v>
      </c>
      <c r="Q570" s="10">
        <f t="shared" ca="1" si="68"/>
        <v>64</v>
      </c>
      <c r="R570" t="str">
        <f t="shared" ca="1" si="69"/>
        <v>Anthony Tarricone</v>
      </c>
      <c r="T570" t="str">
        <f t="shared" ca="1" si="74"/>
        <v>Lance Eloy</v>
      </c>
      <c r="U570" s="10">
        <f t="shared" ca="1" si="70"/>
        <v>836900</v>
      </c>
      <c r="W570" s="10">
        <f t="shared" ca="1" si="71"/>
        <v>0</v>
      </c>
      <c r="X570" s="10">
        <f t="shared" ca="1" si="72"/>
        <v>59700</v>
      </c>
      <c r="Y570" s="10">
        <f t="shared" ca="1" si="73"/>
        <v>59700</v>
      </c>
    </row>
    <row r="571" spans="1:25" x14ac:dyDescent="0.25">
      <c r="A571" s="10">
        <f ca="1">IFERROR(RANK(Y571,$Y$5:$Y$1006,0)+COUNTIF(Y$4:$Y570,Y571),"")</f>
        <v>200</v>
      </c>
      <c r="B571">
        <f ca="1">IFERROR(RANK(C571,$C$5:$C$5001, 1) + COUNTIF(C$4:$C570, C571), "")</f>
        <v>200</v>
      </c>
      <c r="C571">
        <f t="shared" ca="1" si="67"/>
        <v>2</v>
      </c>
      <c r="D571" s="1" t="s">
        <v>7312</v>
      </c>
      <c r="E571" t="s">
        <v>3951</v>
      </c>
      <c r="F571" t="s">
        <v>3952</v>
      </c>
      <c r="G571" t="s">
        <v>889</v>
      </c>
      <c r="H571" t="s">
        <v>212</v>
      </c>
      <c r="I571" t="s">
        <v>12</v>
      </c>
      <c r="J571">
        <v>92806</v>
      </c>
      <c r="K571" t="s">
        <v>3953</v>
      </c>
      <c r="L571" t="s">
        <v>3954</v>
      </c>
      <c r="M571" t="s">
        <v>3955</v>
      </c>
      <c r="N571" t="s">
        <v>3956</v>
      </c>
      <c r="O571" s="13">
        <v>718700</v>
      </c>
      <c r="P571" s="10">
        <v>567</v>
      </c>
      <c r="Q571" s="10">
        <f t="shared" ca="1" si="68"/>
        <v>698</v>
      </c>
      <c r="R571" t="str">
        <f t="shared" ca="1" si="69"/>
        <v>Melisa Yoneoka</v>
      </c>
      <c r="T571" t="str">
        <f t="shared" ca="1" si="74"/>
        <v>Lane Breihan</v>
      </c>
      <c r="U571" s="10">
        <f t="shared" ca="1" si="70"/>
        <v>912800</v>
      </c>
      <c r="W571" s="10">
        <f t="shared" ca="1" si="71"/>
        <v>0</v>
      </c>
      <c r="X571" s="10">
        <f t="shared" ca="1" si="72"/>
        <v>59600</v>
      </c>
      <c r="Y571" s="10">
        <f t="shared" ca="1" si="73"/>
        <v>59600</v>
      </c>
    </row>
    <row r="572" spans="1:25" x14ac:dyDescent="0.25">
      <c r="A572" s="10">
        <f ca="1">IFERROR(RANK(Y572,$Y$5:$Y$1006,0)+COUNTIF(Y$4:$Y571,Y572),"")</f>
        <v>201</v>
      </c>
      <c r="B572">
        <f ca="1">IFERROR(RANK(C572,$C$5:$C$5001, 1) + COUNTIF(C$4:$C571, C572), "")</f>
        <v>201</v>
      </c>
      <c r="C572">
        <f t="shared" ca="1" si="67"/>
        <v>2</v>
      </c>
      <c r="D572" s="1" t="s">
        <v>7313</v>
      </c>
      <c r="E572" t="s">
        <v>3957</v>
      </c>
      <c r="F572" t="s">
        <v>3958</v>
      </c>
      <c r="G572" t="s">
        <v>3959</v>
      </c>
      <c r="H572" t="s">
        <v>113</v>
      </c>
      <c r="I572" t="s">
        <v>12</v>
      </c>
      <c r="J572">
        <v>91763</v>
      </c>
      <c r="K572" t="s">
        <v>3960</v>
      </c>
      <c r="L572" t="s">
        <v>3961</v>
      </c>
      <c r="M572" t="s">
        <v>3962</v>
      </c>
      <c r="N572" t="s">
        <v>3963</v>
      </c>
      <c r="O572" s="13">
        <v>694900</v>
      </c>
      <c r="P572" s="10">
        <v>568</v>
      </c>
      <c r="Q572" s="10">
        <f t="shared" ca="1" si="68"/>
        <v>528</v>
      </c>
      <c r="R572" t="str">
        <f t="shared" ca="1" si="69"/>
        <v>Karrie Baroni</v>
      </c>
      <c r="T572" t="str">
        <f t="shared" ca="1" si="74"/>
        <v>Larissa Catalfamo</v>
      </c>
      <c r="U572" s="10">
        <f t="shared" ca="1" si="70"/>
        <v>152300</v>
      </c>
      <c r="W572" s="10">
        <f t="shared" ca="1" si="71"/>
        <v>0</v>
      </c>
      <c r="X572" s="10">
        <f t="shared" ca="1" si="72"/>
        <v>59500</v>
      </c>
      <c r="Y572" s="10">
        <f t="shared" ca="1" si="73"/>
        <v>59500</v>
      </c>
    </row>
    <row r="573" spans="1:25" x14ac:dyDescent="0.25">
      <c r="A573" s="10">
        <f ca="1">IFERROR(RANK(Y573,$Y$5:$Y$1006,0)+COUNTIF(Y$4:$Y572,Y573),"")</f>
        <v>202</v>
      </c>
      <c r="B573">
        <f ca="1">IFERROR(RANK(C573,$C$5:$C$5001, 1) + COUNTIF(C$4:$C572, C573), "")</f>
        <v>202</v>
      </c>
      <c r="C573">
        <f t="shared" ca="1" si="67"/>
        <v>2</v>
      </c>
      <c r="D573" s="1" t="s">
        <v>7314</v>
      </c>
      <c r="E573" t="s">
        <v>3964</v>
      </c>
      <c r="F573" t="s">
        <v>3965</v>
      </c>
      <c r="G573" t="s">
        <v>3966</v>
      </c>
      <c r="H573" t="s">
        <v>1063</v>
      </c>
      <c r="I573" t="s">
        <v>12</v>
      </c>
      <c r="J573">
        <v>95928</v>
      </c>
      <c r="K573" t="s">
        <v>3967</v>
      </c>
      <c r="L573" t="s">
        <v>3968</v>
      </c>
      <c r="M573" t="s">
        <v>3969</v>
      </c>
      <c r="N573" t="s">
        <v>3970</v>
      </c>
      <c r="O573" s="13">
        <v>535400</v>
      </c>
      <c r="P573" s="10">
        <v>569</v>
      </c>
      <c r="Q573" s="10">
        <f t="shared" ca="1" si="68"/>
        <v>747</v>
      </c>
      <c r="R573" t="str">
        <f t="shared" ca="1" si="69"/>
        <v>Nita Urbanek</v>
      </c>
      <c r="T573" t="str">
        <f t="shared" ca="1" si="74"/>
        <v>Larissa Cwalinski</v>
      </c>
      <c r="U573" s="10">
        <f t="shared" ca="1" si="70"/>
        <v>809700</v>
      </c>
      <c r="W573" s="10">
        <f t="shared" ca="1" si="71"/>
        <v>0</v>
      </c>
      <c r="X573" s="10">
        <f t="shared" ca="1" si="72"/>
        <v>59400</v>
      </c>
      <c r="Y573" s="10">
        <f t="shared" ca="1" si="73"/>
        <v>59400</v>
      </c>
    </row>
    <row r="574" spans="1:25" x14ac:dyDescent="0.25">
      <c r="A574" s="10">
        <f ca="1">IFERROR(RANK(Y574,$Y$5:$Y$1006,0)+COUNTIF(Y$4:$Y573,Y574),"")</f>
        <v>203</v>
      </c>
      <c r="B574">
        <f ca="1">IFERROR(RANK(C574,$C$5:$C$5001, 1) + COUNTIF(C$4:$C573, C574), "")</f>
        <v>203</v>
      </c>
      <c r="C574">
        <f t="shared" ca="1" si="67"/>
        <v>2</v>
      </c>
      <c r="D574" s="1" t="s">
        <v>7315</v>
      </c>
      <c r="E574" t="s">
        <v>3971</v>
      </c>
      <c r="F574" t="s">
        <v>3972</v>
      </c>
      <c r="G574" t="s">
        <v>3646</v>
      </c>
      <c r="H574" t="s">
        <v>3647</v>
      </c>
      <c r="I574" t="s">
        <v>90</v>
      </c>
      <c r="J574">
        <v>76708</v>
      </c>
      <c r="K574" t="s">
        <v>3973</v>
      </c>
      <c r="L574" t="s">
        <v>3974</v>
      </c>
      <c r="M574" t="s">
        <v>3975</v>
      </c>
      <c r="N574" t="s">
        <v>3976</v>
      </c>
      <c r="O574" s="13">
        <v>295000</v>
      </c>
      <c r="P574" s="10">
        <v>570</v>
      </c>
      <c r="Q574" s="10">
        <f t="shared" ca="1" si="68"/>
        <v>105</v>
      </c>
      <c r="R574" t="str">
        <f t="shared" ca="1" si="69"/>
        <v>Bernadine Baral</v>
      </c>
      <c r="T574" t="str">
        <f t="shared" ca="1" si="74"/>
        <v>Larissa Wachsman</v>
      </c>
      <c r="U574" s="10">
        <f t="shared" ca="1" si="70"/>
        <v>62300</v>
      </c>
      <c r="W574" s="10">
        <f t="shared" ca="1" si="71"/>
        <v>0</v>
      </c>
      <c r="X574" s="10">
        <f t="shared" ca="1" si="72"/>
        <v>59300</v>
      </c>
      <c r="Y574" s="10">
        <f t="shared" ca="1" si="73"/>
        <v>59300</v>
      </c>
    </row>
    <row r="575" spans="1:25" x14ac:dyDescent="0.25">
      <c r="A575" s="10">
        <f ca="1">IFERROR(RANK(Y575,$Y$5:$Y$1006,0)+COUNTIF(Y$4:$Y574,Y575),"")</f>
        <v>204</v>
      </c>
      <c r="B575">
        <f ca="1">IFERROR(RANK(C575,$C$5:$C$5001, 1) + COUNTIF(C$4:$C574, C575), "")</f>
        <v>204</v>
      </c>
      <c r="C575">
        <f t="shared" ca="1" si="67"/>
        <v>2</v>
      </c>
      <c r="D575" s="1" t="s">
        <v>7316</v>
      </c>
      <c r="E575" t="s">
        <v>3977</v>
      </c>
      <c r="F575" t="s">
        <v>3978</v>
      </c>
      <c r="G575" t="s">
        <v>3306</v>
      </c>
      <c r="H575" t="s">
        <v>1888</v>
      </c>
      <c r="I575" t="s">
        <v>117</v>
      </c>
      <c r="J575">
        <v>98168</v>
      </c>
      <c r="K575" t="s">
        <v>3979</v>
      </c>
      <c r="L575" t="s">
        <v>3980</v>
      </c>
      <c r="M575" t="s">
        <v>3981</v>
      </c>
      <c r="N575" t="s">
        <v>3982</v>
      </c>
      <c r="O575" s="13">
        <v>419900</v>
      </c>
      <c r="P575" s="10">
        <v>571</v>
      </c>
      <c r="Q575" s="10">
        <f t="shared" ca="1" si="68"/>
        <v>63</v>
      </c>
      <c r="R575" t="str">
        <f t="shared" ca="1" si="69"/>
        <v>Anthony Carnovale</v>
      </c>
      <c r="T575" t="str">
        <f t="shared" ca="1" si="74"/>
        <v>Lashawn Mariska</v>
      </c>
      <c r="U575" s="10">
        <f t="shared" ca="1" si="70"/>
        <v>444300</v>
      </c>
      <c r="W575" s="10">
        <f t="shared" ca="1" si="71"/>
        <v>0</v>
      </c>
      <c r="X575" s="10">
        <f t="shared" ca="1" si="72"/>
        <v>59200</v>
      </c>
      <c r="Y575" s="10">
        <f t="shared" ca="1" si="73"/>
        <v>59200</v>
      </c>
    </row>
    <row r="576" spans="1:25" x14ac:dyDescent="0.25">
      <c r="A576" s="10">
        <f ca="1">IFERROR(RANK(Y576,$Y$5:$Y$1006,0)+COUNTIF(Y$4:$Y575,Y576),"")</f>
        <v>205</v>
      </c>
      <c r="B576">
        <f ca="1">IFERROR(RANK(C576,$C$5:$C$5001, 1) + COUNTIF(C$4:$C575, C576), "")</f>
        <v>205</v>
      </c>
      <c r="C576">
        <f t="shared" ca="1" si="67"/>
        <v>2</v>
      </c>
      <c r="D576" s="1" t="s">
        <v>7317</v>
      </c>
      <c r="E576" t="s">
        <v>3983</v>
      </c>
      <c r="F576" t="s">
        <v>3984</v>
      </c>
      <c r="G576" t="s">
        <v>3985</v>
      </c>
      <c r="H576" t="s">
        <v>1289</v>
      </c>
      <c r="I576" t="s">
        <v>229</v>
      </c>
      <c r="J576">
        <v>11378</v>
      </c>
      <c r="K576" t="s">
        <v>3986</v>
      </c>
      <c r="L576" t="s">
        <v>3987</v>
      </c>
      <c r="M576" t="s">
        <v>3988</v>
      </c>
      <c r="N576" t="s">
        <v>3989</v>
      </c>
      <c r="O576" s="13">
        <v>302100</v>
      </c>
      <c r="P576" s="10">
        <v>572</v>
      </c>
      <c r="Q576" s="10">
        <f t="shared" ca="1" si="68"/>
        <v>347</v>
      </c>
      <c r="R576" t="str">
        <f t="shared" ca="1" si="69"/>
        <v>Ezekiel Hedegore</v>
      </c>
      <c r="T576" t="str">
        <f t="shared" ca="1" si="74"/>
        <v>Lashonda Brzycki</v>
      </c>
      <c r="U576" s="10">
        <f t="shared" ca="1" si="70"/>
        <v>591400</v>
      </c>
      <c r="W576" s="10">
        <f t="shared" ca="1" si="71"/>
        <v>0</v>
      </c>
      <c r="X576" s="10">
        <f t="shared" ca="1" si="72"/>
        <v>59100</v>
      </c>
      <c r="Y576" s="10">
        <f t="shared" ca="1" si="73"/>
        <v>59100</v>
      </c>
    </row>
    <row r="577" spans="1:25" x14ac:dyDescent="0.25">
      <c r="A577" s="10">
        <f ca="1">IFERROR(RANK(Y577,$Y$5:$Y$1006,0)+COUNTIF(Y$4:$Y576,Y577),"")</f>
        <v>206</v>
      </c>
      <c r="B577">
        <f ca="1">IFERROR(RANK(C577,$C$5:$C$5001, 1) + COUNTIF(C$4:$C576, C577), "")</f>
        <v>206</v>
      </c>
      <c r="C577">
        <f t="shared" ca="1" si="67"/>
        <v>2</v>
      </c>
      <c r="D577" s="1" t="s">
        <v>7318</v>
      </c>
      <c r="E577" t="s">
        <v>3990</v>
      </c>
      <c r="F577" t="s">
        <v>3991</v>
      </c>
      <c r="G577" t="s">
        <v>3992</v>
      </c>
      <c r="H577" t="s">
        <v>3993</v>
      </c>
      <c r="I577" t="s">
        <v>458</v>
      </c>
      <c r="J577">
        <v>60950</v>
      </c>
      <c r="K577" t="s">
        <v>3994</v>
      </c>
      <c r="L577" t="s">
        <v>3995</v>
      </c>
      <c r="M577" t="s">
        <v>3996</v>
      </c>
      <c r="N577" t="s">
        <v>3997</v>
      </c>
      <c r="O577" s="13">
        <v>156200</v>
      </c>
      <c r="P577" s="10">
        <v>573</v>
      </c>
      <c r="Q577" s="10">
        <f t="shared" ca="1" si="68"/>
        <v>709</v>
      </c>
      <c r="R577" t="str">
        <f t="shared" ca="1" si="69"/>
        <v>Michele Paskow</v>
      </c>
      <c r="T577" t="str">
        <f t="shared" ca="1" si="74"/>
        <v>Latasha Cackett</v>
      </c>
      <c r="U577" s="10">
        <f t="shared" ca="1" si="70"/>
        <v>140200</v>
      </c>
      <c r="W577" s="10">
        <f t="shared" ca="1" si="71"/>
        <v>0</v>
      </c>
      <c r="X577" s="10">
        <f t="shared" ca="1" si="72"/>
        <v>59000</v>
      </c>
      <c r="Y577" s="10">
        <f t="shared" ca="1" si="73"/>
        <v>59000</v>
      </c>
    </row>
    <row r="578" spans="1:25" x14ac:dyDescent="0.25">
      <c r="A578" s="10">
        <f ca="1">IFERROR(RANK(Y578,$Y$5:$Y$1006,0)+COUNTIF(Y$4:$Y577,Y578),"")</f>
        <v>207</v>
      </c>
      <c r="B578">
        <f ca="1">IFERROR(RANK(C578,$C$5:$C$5001, 1) + COUNTIF(C$4:$C577, C578), "")</f>
        <v>207</v>
      </c>
      <c r="C578">
        <f t="shared" ca="1" si="67"/>
        <v>2</v>
      </c>
      <c r="D578" s="1" t="s">
        <v>7319</v>
      </c>
      <c r="E578" t="s">
        <v>3998</v>
      </c>
      <c r="F578" t="s">
        <v>3999</v>
      </c>
      <c r="G578" t="s">
        <v>2079</v>
      </c>
      <c r="H578" t="s">
        <v>607</v>
      </c>
      <c r="I578" t="s">
        <v>28</v>
      </c>
      <c r="J578">
        <v>44103</v>
      </c>
      <c r="K578" t="s">
        <v>4000</v>
      </c>
      <c r="L578" t="s">
        <v>4001</v>
      </c>
      <c r="M578" t="s">
        <v>4002</v>
      </c>
      <c r="N578" t="s">
        <v>4003</v>
      </c>
      <c r="O578" s="13">
        <v>776600</v>
      </c>
      <c r="P578" s="10">
        <v>574</v>
      </c>
      <c r="Q578" s="10">
        <f t="shared" ca="1" si="68"/>
        <v>928</v>
      </c>
      <c r="R578" t="str">
        <f t="shared" ca="1" si="69"/>
        <v>Theo Wilkson</v>
      </c>
      <c r="T578" t="str">
        <f t="shared" ca="1" si="74"/>
        <v>Latisha Reynolds</v>
      </c>
      <c r="U578" s="10">
        <f t="shared" ca="1" si="70"/>
        <v>506700</v>
      </c>
      <c r="W578" s="10">
        <f t="shared" ca="1" si="71"/>
        <v>0</v>
      </c>
      <c r="X578" s="10">
        <f t="shared" ca="1" si="72"/>
        <v>58900</v>
      </c>
      <c r="Y578" s="10">
        <f t="shared" ca="1" si="73"/>
        <v>58900</v>
      </c>
    </row>
    <row r="579" spans="1:25" x14ac:dyDescent="0.25">
      <c r="A579" s="10">
        <f ca="1">IFERROR(RANK(Y579,$Y$5:$Y$1006,0)+COUNTIF(Y$4:$Y578,Y579),"")</f>
        <v>208</v>
      </c>
      <c r="B579">
        <f ca="1">IFERROR(RANK(C579,$C$5:$C$5001, 1) + COUNTIF(C$4:$C578, C579), "")</f>
        <v>208</v>
      </c>
      <c r="C579">
        <f t="shared" ca="1" si="67"/>
        <v>2</v>
      </c>
      <c r="D579" s="1" t="s">
        <v>7320</v>
      </c>
      <c r="E579" t="s">
        <v>4004</v>
      </c>
      <c r="F579" t="s">
        <v>4005</v>
      </c>
      <c r="G579" t="s">
        <v>870</v>
      </c>
      <c r="H579" t="s">
        <v>178</v>
      </c>
      <c r="I579" t="s">
        <v>12</v>
      </c>
      <c r="J579">
        <v>90262</v>
      </c>
      <c r="K579" t="s">
        <v>4006</v>
      </c>
      <c r="L579" t="s">
        <v>4007</v>
      </c>
      <c r="M579" t="s">
        <v>4008</v>
      </c>
      <c r="N579" t="s">
        <v>4009</v>
      </c>
      <c r="O579" s="13">
        <v>936600</v>
      </c>
      <c r="P579" s="10">
        <v>575</v>
      </c>
      <c r="Q579" s="10">
        <f t="shared" ca="1" si="68"/>
        <v>622</v>
      </c>
      <c r="R579" t="str">
        <f t="shared" ca="1" si="69"/>
        <v>Long Papai</v>
      </c>
      <c r="T579" t="str">
        <f t="shared" ca="1" si="74"/>
        <v>Latonya Bemberry</v>
      </c>
      <c r="U579" s="10">
        <f t="shared" ca="1" si="70"/>
        <v>61600</v>
      </c>
      <c r="W579" s="10">
        <f t="shared" ca="1" si="71"/>
        <v>0</v>
      </c>
      <c r="X579" s="10">
        <f t="shared" ca="1" si="72"/>
        <v>58800</v>
      </c>
      <c r="Y579" s="10">
        <f t="shared" ca="1" si="73"/>
        <v>58800</v>
      </c>
    </row>
    <row r="580" spans="1:25" x14ac:dyDescent="0.25">
      <c r="A580" s="10">
        <f ca="1">IFERROR(RANK(Y580,$Y$5:$Y$1006,0)+COUNTIF(Y$4:$Y579,Y580),"")</f>
        <v>209</v>
      </c>
      <c r="B580">
        <f ca="1">IFERROR(RANK(C580,$C$5:$C$5001, 1) + COUNTIF(C$4:$C579, C580), "")</f>
        <v>209</v>
      </c>
      <c r="C580">
        <f t="shared" ca="1" si="67"/>
        <v>2</v>
      </c>
      <c r="D580" s="1" t="s">
        <v>7321</v>
      </c>
      <c r="E580" t="s">
        <v>4010</v>
      </c>
      <c r="F580" t="s">
        <v>4011</v>
      </c>
      <c r="G580" t="s">
        <v>4012</v>
      </c>
      <c r="H580" t="s">
        <v>599</v>
      </c>
      <c r="I580" t="s">
        <v>12</v>
      </c>
      <c r="J580">
        <v>94080</v>
      </c>
      <c r="K580" t="s">
        <v>4013</v>
      </c>
      <c r="L580" t="s">
        <v>4014</v>
      </c>
      <c r="M580" t="s">
        <v>4015</v>
      </c>
      <c r="N580" t="s">
        <v>4016</v>
      </c>
      <c r="O580" s="13">
        <v>83200</v>
      </c>
      <c r="P580" s="10">
        <v>576</v>
      </c>
      <c r="Q580" s="10">
        <f t="shared" ca="1" si="68"/>
        <v>491</v>
      </c>
      <c r="R580" t="str">
        <f t="shared" ca="1" si="69"/>
        <v>Jeremy Sloat</v>
      </c>
      <c r="T580" t="str">
        <f t="shared" ca="1" si="74"/>
        <v>Lauren Ewbank</v>
      </c>
      <c r="U580" s="10">
        <f t="shared" ca="1" si="70"/>
        <v>299300</v>
      </c>
      <c r="W580" s="10">
        <f t="shared" ca="1" si="71"/>
        <v>0</v>
      </c>
      <c r="X580" s="10">
        <f t="shared" ca="1" si="72"/>
        <v>58700</v>
      </c>
      <c r="Y580" s="10">
        <f t="shared" ca="1" si="73"/>
        <v>58700</v>
      </c>
    </row>
    <row r="581" spans="1:25" x14ac:dyDescent="0.25">
      <c r="A581" s="10">
        <f ca="1">IFERROR(RANK(Y581,$Y$5:$Y$1006,0)+COUNTIF(Y$4:$Y580,Y581),"")</f>
        <v>210</v>
      </c>
      <c r="B581">
        <f ca="1">IFERROR(RANK(C581,$C$5:$C$5001, 1) + COUNTIF(C$4:$C580, C581), "")</f>
        <v>210</v>
      </c>
      <c r="C581">
        <f t="shared" ca="1" si="67"/>
        <v>2</v>
      </c>
      <c r="D581" s="1" t="s">
        <v>7322</v>
      </c>
      <c r="E581" t="s">
        <v>4017</v>
      </c>
      <c r="F581" t="s">
        <v>4018</v>
      </c>
      <c r="G581" t="s">
        <v>758</v>
      </c>
      <c r="H581" t="s">
        <v>759</v>
      </c>
      <c r="I581" t="s">
        <v>760</v>
      </c>
      <c r="J581">
        <v>6901</v>
      </c>
      <c r="K581" t="s">
        <v>4019</v>
      </c>
      <c r="L581" t="s">
        <v>4020</v>
      </c>
      <c r="M581" t="s">
        <v>4021</v>
      </c>
      <c r="N581" t="s">
        <v>4022</v>
      </c>
      <c r="O581" s="13">
        <v>201900</v>
      </c>
      <c r="P581" s="10">
        <v>577</v>
      </c>
      <c r="Q581" s="10">
        <f t="shared" ca="1" si="68"/>
        <v>750</v>
      </c>
      <c r="R581" t="str">
        <f t="shared" ca="1" si="69"/>
        <v>Noelle Harell</v>
      </c>
      <c r="T581" t="str">
        <f t="shared" ca="1" si="74"/>
        <v>Lauren Langenbach</v>
      </c>
      <c r="U581" s="10">
        <f t="shared" ca="1" si="70"/>
        <v>113900</v>
      </c>
      <c r="W581" s="10">
        <f t="shared" ca="1" si="71"/>
        <v>0</v>
      </c>
      <c r="X581" s="10">
        <f t="shared" ca="1" si="72"/>
        <v>58600</v>
      </c>
      <c r="Y581" s="10">
        <f t="shared" ca="1" si="73"/>
        <v>58600</v>
      </c>
    </row>
    <row r="582" spans="1:25" x14ac:dyDescent="0.25">
      <c r="A582" s="10">
        <f ca="1">IFERROR(RANK(Y582,$Y$5:$Y$1006,0)+COUNTIF(Y$4:$Y581,Y582),"")</f>
        <v>211</v>
      </c>
      <c r="B582">
        <f ca="1">IFERROR(RANK(C582,$C$5:$C$5001, 1) + COUNTIF(C$4:$C581, C582), "")</f>
        <v>211</v>
      </c>
      <c r="C582">
        <f t="shared" ref="C582:C645" ca="1" si="75">IFERROR(SEARCH($C$2,T582,1),"")</f>
        <v>2</v>
      </c>
      <c r="D582" s="1" t="s">
        <v>7323</v>
      </c>
      <c r="E582" t="s">
        <v>4023</v>
      </c>
      <c r="F582" t="s">
        <v>4024</v>
      </c>
      <c r="G582" t="s">
        <v>1552</v>
      </c>
      <c r="H582" t="s">
        <v>536</v>
      </c>
      <c r="I582" t="s">
        <v>458</v>
      </c>
      <c r="J582">
        <v>60623</v>
      </c>
      <c r="K582" t="s">
        <v>4025</v>
      </c>
      <c r="L582" t="s">
        <v>4026</v>
      </c>
      <c r="M582" t="s">
        <v>4027</v>
      </c>
      <c r="N582" t="s">
        <v>4028</v>
      </c>
      <c r="O582" s="13">
        <v>293400</v>
      </c>
      <c r="P582" s="10">
        <v>578</v>
      </c>
      <c r="Q582" s="10">
        <f t="shared" ref="Q582:Q645" ca="1" si="76">COUNTIF($R$5:$R$1005,"&lt;"&amp;R582)+1</f>
        <v>326</v>
      </c>
      <c r="R582" t="str">
        <f t="shared" ref="R582:R645" ca="1" si="77">INDIRECT($B$2&amp;ROW())</f>
        <v>Eric Duttinger</v>
      </c>
      <c r="T582" t="str">
        <f t="shared" ca="1" si="74"/>
        <v>Laurence Grasman</v>
      </c>
      <c r="U582" s="10">
        <f t="shared" ref="U582:U645" ca="1" si="78">IFERROR(VLOOKUP(T582,INDIRECT($B$2&amp;5&amp;":"&amp;ADDRESS(3000, COLUMN($O$3))), COLUMN($O$3)-COLUMN(INDIRECT($B$2&amp;5))+1, FALSE),0)</f>
        <v>446200</v>
      </c>
      <c r="W582" s="10">
        <f t="shared" ref="W582:W645" ca="1" si="79">IFERROR(RANK(U582,$U$5:$U$1006,1)*$W$3,"")</f>
        <v>0</v>
      </c>
      <c r="X582" s="10">
        <f t="shared" ref="X582:X645" ca="1" si="80">IFERROR(RANK(B582,$B$5:$B$1006,0)*$X$3,"")</f>
        <v>58500</v>
      </c>
      <c r="Y582" s="10">
        <f t="shared" ref="Y582:Y645" ca="1" si="81">IFERROR(W582+X582,"")</f>
        <v>58500</v>
      </c>
    </row>
    <row r="583" spans="1:25" x14ac:dyDescent="0.25">
      <c r="A583" s="10">
        <f ca="1">IFERROR(RANK(Y583,$Y$5:$Y$1006,0)+COUNTIF(Y$4:$Y582,Y583),"")</f>
        <v>212</v>
      </c>
      <c r="B583">
        <f ca="1">IFERROR(RANK(C583,$C$5:$C$5001, 1) + COUNTIF(C$4:$C582, C583), "")</f>
        <v>212</v>
      </c>
      <c r="C583">
        <f t="shared" ca="1" si="75"/>
        <v>2</v>
      </c>
      <c r="D583" s="1" t="s">
        <v>7324</v>
      </c>
      <c r="E583" t="s">
        <v>4029</v>
      </c>
      <c r="F583" t="s">
        <v>4030</v>
      </c>
      <c r="G583" t="s">
        <v>1747</v>
      </c>
      <c r="H583" t="s">
        <v>1747</v>
      </c>
      <c r="I583" t="s">
        <v>229</v>
      </c>
      <c r="J583">
        <v>10011</v>
      </c>
      <c r="K583" t="s">
        <v>4031</v>
      </c>
      <c r="L583" t="s">
        <v>4032</v>
      </c>
      <c r="M583" t="s">
        <v>4033</v>
      </c>
      <c r="N583" t="s">
        <v>4034</v>
      </c>
      <c r="O583" s="13">
        <v>482600</v>
      </c>
      <c r="P583" s="10">
        <v>579</v>
      </c>
      <c r="Q583" s="10">
        <f t="shared" ca="1" si="76"/>
        <v>721</v>
      </c>
      <c r="R583" t="str">
        <f t="shared" ca="1" si="77"/>
        <v>Mohammad Mckaughan</v>
      </c>
      <c r="T583" t="str">
        <f t="shared" ca="1" si="74"/>
        <v>Lauretta Scammahorn</v>
      </c>
      <c r="U583" s="10">
        <f t="shared" ca="1" si="78"/>
        <v>904600</v>
      </c>
      <c r="W583" s="10">
        <f t="shared" ca="1" si="79"/>
        <v>0</v>
      </c>
      <c r="X583" s="10">
        <f t="shared" ca="1" si="80"/>
        <v>58400</v>
      </c>
      <c r="Y583" s="10">
        <f t="shared" ca="1" si="81"/>
        <v>58400</v>
      </c>
    </row>
    <row r="584" spans="1:25" x14ac:dyDescent="0.25">
      <c r="A584" s="10">
        <f ca="1">IFERROR(RANK(Y584,$Y$5:$Y$1006,0)+COUNTIF(Y$4:$Y583,Y584),"")</f>
        <v>213</v>
      </c>
      <c r="B584">
        <f ca="1">IFERROR(RANK(C584,$C$5:$C$5001, 1) + COUNTIF(C$4:$C583, C584), "")</f>
        <v>213</v>
      </c>
      <c r="C584">
        <f t="shared" ca="1" si="75"/>
        <v>2</v>
      </c>
      <c r="D584" s="1" t="s">
        <v>7325</v>
      </c>
      <c r="E584" t="s">
        <v>4035</v>
      </c>
      <c r="F584" t="s">
        <v>4036</v>
      </c>
      <c r="G584" t="s">
        <v>4037</v>
      </c>
      <c r="H584" t="s">
        <v>935</v>
      </c>
      <c r="I584" t="s">
        <v>170</v>
      </c>
      <c r="J584">
        <v>7020</v>
      </c>
      <c r="K584" t="s">
        <v>4038</v>
      </c>
      <c r="L584" t="s">
        <v>4039</v>
      </c>
      <c r="M584" t="s">
        <v>4040</v>
      </c>
      <c r="N584" t="s">
        <v>4041</v>
      </c>
      <c r="O584" s="13">
        <v>929900</v>
      </c>
      <c r="P584" s="10">
        <v>580</v>
      </c>
      <c r="Q584" s="10">
        <f t="shared" ca="1" si="76"/>
        <v>794</v>
      </c>
      <c r="R584" t="str">
        <f t="shared" ca="1" si="77"/>
        <v>Porfirio Loftus</v>
      </c>
      <c r="T584" t="str">
        <f t="shared" ca="1" si="74"/>
        <v>Lauretta Sechler</v>
      </c>
      <c r="U584" s="10">
        <f t="shared" ca="1" si="78"/>
        <v>688600</v>
      </c>
      <c r="W584" s="10">
        <f t="shared" ca="1" si="79"/>
        <v>0</v>
      </c>
      <c r="X584" s="10">
        <f t="shared" ca="1" si="80"/>
        <v>58300</v>
      </c>
      <c r="Y584" s="10">
        <f t="shared" ca="1" si="81"/>
        <v>58300</v>
      </c>
    </row>
    <row r="585" spans="1:25" x14ac:dyDescent="0.25">
      <c r="A585" s="10">
        <f ca="1">IFERROR(RANK(Y585,$Y$5:$Y$1006,0)+COUNTIF(Y$4:$Y584,Y585),"")</f>
        <v>214</v>
      </c>
      <c r="B585">
        <f ca="1">IFERROR(RANK(C585,$C$5:$C$5001, 1) + COUNTIF(C$4:$C584, C585), "")</f>
        <v>214</v>
      </c>
      <c r="C585">
        <f t="shared" ca="1" si="75"/>
        <v>2</v>
      </c>
      <c r="D585" s="1" t="s">
        <v>7326</v>
      </c>
      <c r="E585" t="s">
        <v>4042</v>
      </c>
      <c r="F585" t="s">
        <v>4043</v>
      </c>
      <c r="G585" t="s">
        <v>421</v>
      </c>
      <c r="H585" t="s">
        <v>421</v>
      </c>
      <c r="I585" t="s">
        <v>422</v>
      </c>
      <c r="J585">
        <v>53214</v>
      </c>
      <c r="K585" t="s">
        <v>4044</v>
      </c>
      <c r="L585" t="s">
        <v>4045</v>
      </c>
      <c r="M585" t="s">
        <v>4046</v>
      </c>
      <c r="N585" t="s">
        <v>4047</v>
      </c>
      <c r="O585" s="13">
        <v>210900</v>
      </c>
      <c r="P585" s="10">
        <v>581</v>
      </c>
      <c r="Q585" s="10">
        <f t="shared" ca="1" si="76"/>
        <v>494</v>
      </c>
      <c r="R585" t="str">
        <f t="shared" ca="1" si="77"/>
        <v>Jerold Knupke</v>
      </c>
      <c r="T585" t="str">
        <f t="shared" ca="1" si="74"/>
        <v>Lavern Histand</v>
      </c>
      <c r="U585" s="10">
        <f t="shared" ca="1" si="78"/>
        <v>873800</v>
      </c>
      <c r="W585" s="10">
        <f t="shared" ca="1" si="79"/>
        <v>0</v>
      </c>
      <c r="X585" s="10">
        <f t="shared" ca="1" si="80"/>
        <v>58200</v>
      </c>
      <c r="Y585" s="10">
        <f t="shared" ca="1" si="81"/>
        <v>58200</v>
      </c>
    </row>
    <row r="586" spans="1:25" x14ac:dyDescent="0.25">
      <c r="A586" s="10">
        <f ca="1">IFERROR(RANK(Y586,$Y$5:$Y$1006,0)+COUNTIF(Y$4:$Y585,Y586),"")</f>
        <v>215</v>
      </c>
      <c r="B586">
        <f ca="1">IFERROR(RANK(C586,$C$5:$C$5001, 1) + COUNTIF(C$4:$C585, C586), "")</f>
        <v>215</v>
      </c>
      <c r="C586">
        <f t="shared" ca="1" si="75"/>
        <v>2</v>
      </c>
      <c r="D586" s="1" t="s">
        <v>7327</v>
      </c>
      <c r="E586" t="s">
        <v>4048</v>
      </c>
      <c r="F586" t="s">
        <v>4049</v>
      </c>
      <c r="G586" t="s">
        <v>1102</v>
      </c>
      <c r="H586" t="s">
        <v>1102</v>
      </c>
      <c r="I586" t="s">
        <v>646</v>
      </c>
      <c r="J586">
        <v>99518</v>
      </c>
      <c r="K586" t="s">
        <v>4050</v>
      </c>
      <c r="L586" t="s">
        <v>4051</v>
      </c>
      <c r="M586" t="s">
        <v>4052</v>
      </c>
      <c r="N586" t="s">
        <v>4053</v>
      </c>
      <c r="O586" s="13">
        <v>573600</v>
      </c>
      <c r="P586" s="10">
        <v>582</v>
      </c>
      <c r="Q586" s="10">
        <f t="shared" ca="1" si="76"/>
        <v>394</v>
      </c>
      <c r="R586" t="str">
        <f t="shared" ca="1" si="77"/>
        <v>Gilda Gorena</v>
      </c>
      <c r="T586" t="str">
        <f t="shared" ca="1" si="74"/>
        <v>Laverne Yavorsky</v>
      </c>
      <c r="U586" s="10">
        <f t="shared" ca="1" si="78"/>
        <v>720400</v>
      </c>
      <c r="W586" s="10">
        <f t="shared" ca="1" si="79"/>
        <v>0</v>
      </c>
      <c r="X586" s="10">
        <f t="shared" ca="1" si="80"/>
        <v>58100</v>
      </c>
      <c r="Y586" s="10">
        <f t="shared" ca="1" si="81"/>
        <v>58100</v>
      </c>
    </row>
    <row r="587" spans="1:25" x14ac:dyDescent="0.25">
      <c r="A587" s="10">
        <f ca="1">IFERROR(RANK(Y587,$Y$5:$Y$1006,0)+COUNTIF(Y$4:$Y586,Y587),"")</f>
        <v>379</v>
      </c>
      <c r="B587">
        <f ca="1">IFERROR(RANK(C587,$C$5:$C$5001, 1) + COUNTIF(C$4:$C586, C587), "")</f>
        <v>379</v>
      </c>
      <c r="C587">
        <f t="shared" ca="1" si="75"/>
        <v>3</v>
      </c>
      <c r="D587" s="1" t="s">
        <v>7328</v>
      </c>
      <c r="E587" t="s">
        <v>4054</v>
      </c>
      <c r="F587" t="s">
        <v>4055</v>
      </c>
      <c r="G587" t="s">
        <v>1102</v>
      </c>
      <c r="H587" t="s">
        <v>1102</v>
      </c>
      <c r="I587" t="s">
        <v>646</v>
      </c>
      <c r="J587">
        <v>99517</v>
      </c>
      <c r="K587" t="s">
        <v>4056</v>
      </c>
      <c r="L587" t="s">
        <v>4057</v>
      </c>
      <c r="M587" t="s">
        <v>4058</v>
      </c>
      <c r="N587" t="s">
        <v>4059</v>
      </c>
      <c r="O587" s="13">
        <v>703400</v>
      </c>
      <c r="P587" s="10">
        <v>583</v>
      </c>
      <c r="Q587" s="10">
        <f t="shared" ca="1" si="76"/>
        <v>869</v>
      </c>
      <c r="R587" t="str">
        <f t="shared" ca="1" si="77"/>
        <v>Sasha Aston</v>
      </c>
      <c r="T587" t="str">
        <f t="shared" ca="1" si="74"/>
        <v>Lea Dunton</v>
      </c>
      <c r="U587" s="10">
        <f t="shared" ca="1" si="78"/>
        <v>746200</v>
      </c>
      <c r="W587" s="10">
        <f t="shared" ca="1" si="79"/>
        <v>0</v>
      </c>
      <c r="X587" s="10">
        <f t="shared" ca="1" si="80"/>
        <v>41700</v>
      </c>
      <c r="Y587" s="10">
        <f t="shared" ca="1" si="81"/>
        <v>41700</v>
      </c>
    </row>
    <row r="588" spans="1:25" x14ac:dyDescent="0.25">
      <c r="A588" s="10">
        <f ca="1">IFERROR(RANK(Y588,$Y$5:$Y$1006,0)+COUNTIF(Y$4:$Y587,Y588),"")</f>
        <v>380</v>
      </c>
      <c r="B588">
        <f ca="1">IFERROR(RANK(C588,$C$5:$C$5001, 1) + COUNTIF(C$4:$C587, C588), "")</f>
        <v>380</v>
      </c>
      <c r="C588">
        <f t="shared" ca="1" si="75"/>
        <v>3</v>
      </c>
      <c r="D588" s="1" t="s">
        <v>7329</v>
      </c>
      <c r="E588" t="s">
        <v>4060</v>
      </c>
      <c r="F588" t="s">
        <v>4061</v>
      </c>
      <c r="G588" t="s">
        <v>1006</v>
      </c>
      <c r="H588" t="s">
        <v>1007</v>
      </c>
      <c r="I588" t="s">
        <v>12</v>
      </c>
      <c r="J588">
        <v>93912</v>
      </c>
      <c r="K588" t="s">
        <v>4062</v>
      </c>
      <c r="L588" t="s">
        <v>4063</v>
      </c>
      <c r="M588" t="s">
        <v>4064</v>
      </c>
      <c r="N588" t="s">
        <v>4065</v>
      </c>
      <c r="O588" s="13">
        <v>935500</v>
      </c>
      <c r="P588" s="10">
        <v>584</v>
      </c>
      <c r="Q588" s="10">
        <f t="shared" ca="1" si="76"/>
        <v>28</v>
      </c>
      <c r="R588" t="str">
        <f t="shared" ca="1" si="77"/>
        <v>Alisa Racina</v>
      </c>
      <c r="T588" t="str">
        <f t="shared" ca="1" si="74"/>
        <v>Lea Picado</v>
      </c>
      <c r="U588" s="10">
        <f t="shared" ca="1" si="78"/>
        <v>810000</v>
      </c>
      <c r="W588" s="10">
        <f t="shared" ca="1" si="79"/>
        <v>0</v>
      </c>
      <c r="X588" s="10">
        <f t="shared" ca="1" si="80"/>
        <v>41600</v>
      </c>
      <c r="Y588" s="10">
        <f t="shared" ca="1" si="81"/>
        <v>41600</v>
      </c>
    </row>
    <row r="589" spans="1:25" x14ac:dyDescent="0.25">
      <c r="A589" s="10">
        <f ca="1">IFERROR(RANK(Y589,$Y$5:$Y$1006,0)+COUNTIF(Y$4:$Y588,Y589),"")</f>
        <v>381</v>
      </c>
      <c r="B589">
        <f ca="1">IFERROR(RANK(C589,$C$5:$C$5001, 1) + COUNTIF(C$4:$C588, C589), "")</f>
        <v>381</v>
      </c>
      <c r="C589">
        <f t="shared" ca="1" si="75"/>
        <v>3</v>
      </c>
      <c r="D589" s="1" t="s">
        <v>7330</v>
      </c>
      <c r="E589" t="s">
        <v>4066</v>
      </c>
      <c r="F589" t="s">
        <v>4067</v>
      </c>
      <c r="G589" t="s">
        <v>4068</v>
      </c>
      <c r="H589" t="s">
        <v>768</v>
      </c>
      <c r="I589" t="s">
        <v>187</v>
      </c>
      <c r="J589">
        <v>97005</v>
      </c>
      <c r="K589" t="s">
        <v>4069</v>
      </c>
      <c r="L589" t="s">
        <v>4070</v>
      </c>
      <c r="M589" t="s">
        <v>4071</v>
      </c>
      <c r="N589" t="s">
        <v>4072</v>
      </c>
      <c r="O589" s="13">
        <v>617500</v>
      </c>
      <c r="P589" s="10">
        <v>585</v>
      </c>
      <c r="Q589" s="10">
        <f t="shared" ca="1" si="76"/>
        <v>29</v>
      </c>
      <c r="R589" t="str">
        <f t="shared" ca="1" si="77"/>
        <v>Allison Lambey</v>
      </c>
      <c r="T589" t="str">
        <f t="shared" ca="1" si="74"/>
        <v>Leandro Chowansky</v>
      </c>
      <c r="U589" s="10">
        <f t="shared" ca="1" si="78"/>
        <v>302700</v>
      </c>
      <c r="W589" s="10">
        <f t="shared" ca="1" si="79"/>
        <v>0</v>
      </c>
      <c r="X589" s="10">
        <f t="shared" ca="1" si="80"/>
        <v>41500</v>
      </c>
      <c r="Y589" s="10">
        <f t="shared" ca="1" si="81"/>
        <v>41500</v>
      </c>
    </row>
    <row r="590" spans="1:25" x14ac:dyDescent="0.25">
      <c r="A590" s="10">
        <f ca="1">IFERROR(RANK(Y590,$Y$5:$Y$1006,0)+COUNTIF(Y$4:$Y589,Y590),"")</f>
        <v>547</v>
      </c>
      <c r="B590">
        <f ca="1">IFERROR(RANK(C590,$C$5:$C$5001, 1) + COUNTIF(C$4:$C589, C590), "")</f>
        <v>547</v>
      </c>
      <c r="C590">
        <f t="shared" ca="1" si="75"/>
        <v>6</v>
      </c>
      <c r="D590" s="1" t="s">
        <v>7331</v>
      </c>
      <c r="E590" t="s">
        <v>4073</v>
      </c>
      <c r="F590" t="s">
        <v>4074</v>
      </c>
      <c r="G590" t="s">
        <v>2079</v>
      </c>
      <c r="H590" t="s">
        <v>607</v>
      </c>
      <c r="I590" t="s">
        <v>28</v>
      </c>
      <c r="J590">
        <v>44110</v>
      </c>
      <c r="K590" t="s">
        <v>4075</v>
      </c>
      <c r="L590" t="s">
        <v>4076</v>
      </c>
      <c r="M590" t="s">
        <v>4077</v>
      </c>
      <c r="N590" t="s">
        <v>4078</v>
      </c>
      <c r="O590" s="13">
        <v>748200</v>
      </c>
      <c r="P590" s="10">
        <v>586</v>
      </c>
      <c r="Q590" s="10">
        <f t="shared" ca="1" si="76"/>
        <v>723</v>
      </c>
      <c r="R590" t="str">
        <f t="shared" ca="1" si="77"/>
        <v>Monica Guirand</v>
      </c>
      <c r="T590" t="str">
        <f t="shared" ca="1" si="74"/>
        <v>Lee Karl</v>
      </c>
      <c r="U590" s="10">
        <f t="shared" ca="1" si="78"/>
        <v>690900</v>
      </c>
      <c r="W590" s="10">
        <f t="shared" ca="1" si="79"/>
        <v>0</v>
      </c>
      <c r="X590" s="10">
        <f t="shared" ca="1" si="80"/>
        <v>24900</v>
      </c>
      <c r="Y590" s="10">
        <f t="shared" ca="1" si="81"/>
        <v>24900</v>
      </c>
    </row>
    <row r="591" spans="1:25" x14ac:dyDescent="0.25">
      <c r="A591" s="10">
        <f ca="1">IFERROR(RANK(Y591,$Y$5:$Y$1006,0)+COUNTIF(Y$4:$Y590,Y591),"")</f>
        <v>421</v>
      </c>
      <c r="B591">
        <f ca="1">IFERROR(RANK(C591,$C$5:$C$5001, 1) + COUNTIF(C$4:$C590, C591), "")</f>
        <v>421</v>
      </c>
      <c r="C591">
        <f t="shared" ca="1" si="75"/>
        <v>4</v>
      </c>
      <c r="D591" s="1" t="s">
        <v>7332</v>
      </c>
      <c r="E591" t="s">
        <v>4079</v>
      </c>
      <c r="F591" t="s">
        <v>4080</v>
      </c>
      <c r="G591" t="s">
        <v>4081</v>
      </c>
      <c r="H591" t="s">
        <v>935</v>
      </c>
      <c r="I591" t="s">
        <v>170</v>
      </c>
      <c r="J591">
        <v>7601</v>
      </c>
      <c r="K591" t="s">
        <v>4082</v>
      </c>
      <c r="L591" t="s">
        <v>4083</v>
      </c>
      <c r="M591" t="s">
        <v>4084</v>
      </c>
      <c r="N591" t="s">
        <v>4085</v>
      </c>
      <c r="O591" s="13">
        <v>55900</v>
      </c>
      <c r="P591" s="10">
        <v>587</v>
      </c>
      <c r="Q591" s="10">
        <f t="shared" ca="1" si="76"/>
        <v>322</v>
      </c>
      <c r="R591" t="str">
        <f t="shared" ca="1" si="77"/>
        <v>Emilia Longin</v>
      </c>
      <c r="T591" t="str">
        <f t="shared" ca="1" si="74"/>
        <v>Leeann Hinz</v>
      </c>
      <c r="U591" s="10">
        <f t="shared" ca="1" si="78"/>
        <v>631700</v>
      </c>
      <c r="W591" s="10">
        <f t="shared" ca="1" si="79"/>
        <v>0</v>
      </c>
      <c r="X591" s="10">
        <f t="shared" ca="1" si="80"/>
        <v>37500</v>
      </c>
      <c r="Y591" s="10">
        <f t="shared" ca="1" si="81"/>
        <v>37500</v>
      </c>
    </row>
    <row r="592" spans="1:25" x14ac:dyDescent="0.25">
      <c r="A592" s="10">
        <f ca="1">IFERROR(RANK(Y592,$Y$5:$Y$1006,0)+COUNTIF(Y$4:$Y591,Y592),"")</f>
        <v>422</v>
      </c>
      <c r="B592">
        <f ca="1">IFERROR(RANK(C592,$C$5:$C$5001, 1) + COUNTIF(C$4:$C591, C592), "")</f>
        <v>422</v>
      </c>
      <c r="C592">
        <f t="shared" ca="1" si="75"/>
        <v>4</v>
      </c>
      <c r="D592" s="1" t="s">
        <v>7333</v>
      </c>
      <c r="E592" t="s">
        <v>4086</v>
      </c>
      <c r="F592" t="s">
        <v>4087</v>
      </c>
      <c r="G592" t="s">
        <v>1747</v>
      </c>
      <c r="H592" t="s">
        <v>1747</v>
      </c>
      <c r="I592" t="s">
        <v>229</v>
      </c>
      <c r="J592">
        <v>10013</v>
      </c>
      <c r="K592" t="s">
        <v>4088</v>
      </c>
      <c r="L592" t="s">
        <v>4089</v>
      </c>
      <c r="M592" t="s">
        <v>4090</v>
      </c>
      <c r="N592" t="s">
        <v>4091</v>
      </c>
      <c r="O592" s="13">
        <v>33100</v>
      </c>
      <c r="P592" s="10">
        <v>588</v>
      </c>
      <c r="Q592" s="10">
        <f t="shared" ca="1" si="76"/>
        <v>459</v>
      </c>
      <c r="R592" t="str">
        <f t="shared" ca="1" si="77"/>
        <v>Ivette Stratis</v>
      </c>
      <c r="T592" t="str">
        <f t="shared" ca="1" si="74"/>
        <v>Leeann Miggo</v>
      </c>
      <c r="U592" s="10">
        <f t="shared" ca="1" si="78"/>
        <v>429400</v>
      </c>
      <c r="W592" s="10">
        <f t="shared" ca="1" si="79"/>
        <v>0</v>
      </c>
      <c r="X592" s="10">
        <f t="shared" ca="1" si="80"/>
        <v>37400</v>
      </c>
      <c r="Y592" s="10">
        <f t="shared" ca="1" si="81"/>
        <v>37400</v>
      </c>
    </row>
    <row r="593" spans="1:25" x14ac:dyDescent="0.25">
      <c r="A593" s="10" t="str">
        <f ca="1">IFERROR(RANK(Y593,$Y$5:$Y$1006,0)+COUNTIF(Y$4:$Y592,Y593),"")</f>
        <v/>
      </c>
      <c r="B593" t="str">
        <f ca="1">IFERROR(RANK(C593,$C$5:$C$5001, 1) + COUNTIF(C$4:$C592, C593), "")</f>
        <v/>
      </c>
      <c r="C593" t="str">
        <f t="shared" ca="1" si="75"/>
        <v/>
      </c>
      <c r="D593" s="1" t="s">
        <v>7334</v>
      </c>
      <c r="E593" t="s">
        <v>4092</v>
      </c>
      <c r="F593" t="s">
        <v>4093</v>
      </c>
      <c r="G593" t="s">
        <v>4094</v>
      </c>
      <c r="H593" t="s">
        <v>2684</v>
      </c>
      <c r="I593" t="s">
        <v>12</v>
      </c>
      <c r="J593">
        <v>94598</v>
      </c>
      <c r="K593" t="s">
        <v>4095</v>
      </c>
      <c r="L593" t="s">
        <v>4096</v>
      </c>
      <c r="M593" t="s">
        <v>4097</v>
      </c>
      <c r="N593" t="s">
        <v>4098</v>
      </c>
      <c r="O593" s="13">
        <v>704900</v>
      </c>
      <c r="P593" s="10">
        <v>589</v>
      </c>
      <c r="Q593" s="10">
        <f t="shared" ca="1" si="76"/>
        <v>310</v>
      </c>
      <c r="R593" t="str">
        <f t="shared" ca="1" si="77"/>
        <v>Elisa Jacinto</v>
      </c>
      <c r="T593" t="str">
        <f t="shared" ca="1" si="74"/>
        <v>Leif Tingle</v>
      </c>
      <c r="U593" s="10">
        <f t="shared" ca="1" si="78"/>
        <v>197200</v>
      </c>
      <c r="W593" s="10">
        <f t="shared" ca="1" si="79"/>
        <v>0</v>
      </c>
      <c r="X593" s="10" t="str">
        <f t="shared" ca="1" si="80"/>
        <v/>
      </c>
      <c r="Y593" s="10" t="str">
        <f t="shared" ca="1" si="81"/>
        <v/>
      </c>
    </row>
    <row r="594" spans="1:25" x14ac:dyDescent="0.25">
      <c r="A594" s="10" t="str">
        <f ca="1">IFERROR(RANK(Y594,$Y$5:$Y$1006,0)+COUNTIF(Y$4:$Y593,Y594),"")</f>
        <v/>
      </c>
      <c r="B594" t="str">
        <f ca="1">IFERROR(RANK(C594,$C$5:$C$5001, 1) + COUNTIF(C$4:$C593, C594), "")</f>
        <v/>
      </c>
      <c r="C594" t="str">
        <f t="shared" ca="1" si="75"/>
        <v/>
      </c>
      <c r="D594" s="1" t="s">
        <v>7335</v>
      </c>
      <c r="E594" t="s">
        <v>4099</v>
      </c>
      <c r="F594" t="s">
        <v>4100</v>
      </c>
      <c r="G594" t="s">
        <v>626</v>
      </c>
      <c r="H594" t="s">
        <v>1928</v>
      </c>
      <c r="I594" t="s">
        <v>136</v>
      </c>
      <c r="J594">
        <v>80011</v>
      </c>
      <c r="K594" t="s">
        <v>4101</v>
      </c>
      <c r="L594" t="s">
        <v>4102</v>
      </c>
      <c r="M594" t="s">
        <v>4103</v>
      </c>
      <c r="N594" t="s">
        <v>4104</v>
      </c>
      <c r="O594" s="13">
        <v>770300</v>
      </c>
      <c r="P594" s="10">
        <v>590</v>
      </c>
      <c r="Q594" s="10">
        <f t="shared" ca="1" si="76"/>
        <v>19</v>
      </c>
      <c r="R594" t="str">
        <f t="shared" ca="1" si="77"/>
        <v>Alene Dienst</v>
      </c>
      <c r="T594" t="str">
        <f t="shared" ca="1" si="74"/>
        <v>Lemuel Kressin</v>
      </c>
      <c r="U594" s="10">
        <f t="shared" ca="1" si="78"/>
        <v>352500</v>
      </c>
      <c r="W594" s="10">
        <f t="shared" ca="1" si="79"/>
        <v>0</v>
      </c>
      <c r="X594" s="10" t="str">
        <f t="shared" ca="1" si="80"/>
        <v/>
      </c>
      <c r="Y594" s="10" t="str">
        <f t="shared" ca="1" si="81"/>
        <v/>
      </c>
    </row>
    <row r="595" spans="1:25" x14ac:dyDescent="0.25">
      <c r="A595" s="10">
        <f ca="1">IFERROR(RANK(Y595,$Y$5:$Y$1006,0)+COUNTIF(Y$4:$Y594,Y595),"")</f>
        <v>647</v>
      </c>
      <c r="B595">
        <f ca="1">IFERROR(RANK(C595,$C$5:$C$5001, 1) + COUNTIF(C$4:$C594, C595), "")</f>
        <v>647</v>
      </c>
      <c r="C595">
        <f t="shared" ca="1" si="75"/>
        <v>8</v>
      </c>
      <c r="D595" s="1" t="s">
        <v>7336</v>
      </c>
      <c r="E595" t="s">
        <v>4105</v>
      </c>
      <c r="F595" t="s">
        <v>4106</v>
      </c>
      <c r="G595" t="s">
        <v>259</v>
      </c>
      <c r="H595" t="s">
        <v>260</v>
      </c>
      <c r="I595" t="s">
        <v>170</v>
      </c>
      <c r="J595">
        <v>7306</v>
      </c>
      <c r="K595" t="s">
        <v>4107</v>
      </c>
      <c r="L595" t="s">
        <v>4108</v>
      </c>
      <c r="M595" t="s">
        <v>4109</v>
      </c>
      <c r="N595" t="s">
        <v>4110</v>
      </c>
      <c r="O595" s="13">
        <v>161500</v>
      </c>
      <c r="P595" s="10">
        <v>591</v>
      </c>
      <c r="Q595" s="10">
        <f t="shared" ca="1" si="76"/>
        <v>234</v>
      </c>
      <c r="R595" t="str">
        <f t="shared" ca="1" si="77"/>
        <v>Cruz Scafe</v>
      </c>
      <c r="T595" t="str">
        <f t="shared" ca="1" si="74"/>
        <v>Len Nydam</v>
      </c>
      <c r="U595" s="10">
        <f t="shared" ca="1" si="78"/>
        <v>780800</v>
      </c>
      <c r="W595" s="10">
        <f t="shared" ca="1" si="79"/>
        <v>0</v>
      </c>
      <c r="X595" s="10">
        <f t="shared" ca="1" si="80"/>
        <v>14900</v>
      </c>
      <c r="Y595" s="10">
        <f t="shared" ca="1" si="81"/>
        <v>14900</v>
      </c>
    </row>
    <row r="596" spans="1:25" x14ac:dyDescent="0.25">
      <c r="A596" s="10">
        <f ca="1">IFERROR(RANK(Y596,$Y$5:$Y$1006,0)+COUNTIF(Y$4:$Y595,Y596),"")</f>
        <v>771</v>
      </c>
      <c r="B596">
        <f ca="1">IFERROR(RANK(C596,$C$5:$C$5001, 1) + COUNTIF(C$4:$C595, C596), "")</f>
        <v>771</v>
      </c>
      <c r="C596">
        <f t="shared" ca="1" si="75"/>
        <v>13</v>
      </c>
      <c r="D596" s="1" t="s">
        <v>7337</v>
      </c>
      <c r="E596" t="s">
        <v>4111</v>
      </c>
      <c r="F596" t="s">
        <v>4112</v>
      </c>
      <c r="G596" t="s">
        <v>3115</v>
      </c>
      <c r="H596" t="s">
        <v>260</v>
      </c>
      <c r="I596" t="s">
        <v>170</v>
      </c>
      <c r="J596">
        <v>7094</v>
      </c>
      <c r="K596" t="s">
        <v>4113</v>
      </c>
      <c r="L596" t="s">
        <v>4114</v>
      </c>
      <c r="M596" t="s">
        <v>4115</v>
      </c>
      <c r="N596" t="s">
        <v>4116</v>
      </c>
      <c r="O596" s="13">
        <v>482700</v>
      </c>
      <c r="P596" s="10">
        <v>592</v>
      </c>
      <c r="Q596" s="10">
        <f t="shared" ca="1" si="76"/>
        <v>312</v>
      </c>
      <c r="R596" t="str">
        <f t="shared" ca="1" si="77"/>
        <v>Eliseo Housner</v>
      </c>
      <c r="T596" t="str">
        <f t="shared" ca="1" si="74"/>
        <v>Lenore Chopra</v>
      </c>
      <c r="U596" s="10">
        <f t="shared" ca="1" si="78"/>
        <v>147700</v>
      </c>
      <c r="W596" s="10">
        <f t="shared" ca="1" si="79"/>
        <v>0</v>
      </c>
      <c r="X596" s="10">
        <f t="shared" ca="1" si="80"/>
        <v>2500</v>
      </c>
      <c r="Y596" s="10">
        <f t="shared" ca="1" si="81"/>
        <v>2500</v>
      </c>
    </row>
    <row r="597" spans="1:25" x14ac:dyDescent="0.25">
      <c r="A597" s="10">
        <f ca="1">IFERROR(RANK(Y597,$Y$5:$Y$1006,0)+COUNTIF(Y$4:$Y596,Y597),"")</f>
        <v>548</v>
      </c>
      <c r="B597">
        <f ca="1">IFERROR(RANK(C597,$C$5:$C$5001, 1) + COUNTIF(C$4:$C596, C597), "")</f>
        <v>548</v>
      </c>
      <c r="C597">
        <f t="shared" ca="1" si="75"/>
        <v>6</v>
      </c>
      <c r="D597" s="1" t="s">
        <v>7338</v>
      </c>
      <c r="E597" t="s">
        <v>4117</v>
      </c>
      <c r="F597" t="s">
        <v>4118</v>
      </c>
      <c r="G597" t="s">
        <v>4119</v>
      </c>
      <c r="H597" t="s">
        <v>414</v>
      </c>
      <c r="I597" t="s">
        <v>12</v>
      </c>
      <c r="J597">
        <v>94545</v>
      </c>
      <c r="K597" t="s">
        <v>4120</v>
      </c>
      <c r="L597" t="s">
        <v>4121</v>
      </c>
      <c r="M597" t="s">
        <v>4122</v>
      </c>
      <c r="N597" t="s">
        <v>4123</v>
      </c>
      <c r="O597" s="13">
        <v>221000</v>
      </c>
      <c r="P597" s="10">
        <v>593</v>
      </c>
      <c r="Q597" s="10">
        <f t="shared" ca="1" si="76"/>
        <v>998</v>
      </c>
      <c r="R597" t="str">
        <f t="shared" ca="1" si="77"/>
        <v>Zachery Dawley</v>
      </c>
      <c r="T597" t="str">
        <f t="shared" ca="1" si="74"/>
        <v>Leo Casacchia</v>
      </c>
      <c r="U597" s="10">
        <f t="shared" ca="1" si="78"/>
        <v>153500</v>
      </c>
      <c r="W597" s="10">
        <f t="shared" ca="1" si="79"/>
        <v>0</v>
      </c>
      <c r="X597" s="10">
        <f t="shared" ca="1" si="80"/>
        <v>24800</v>
      </c>
      <c r="Y597" s="10">
        <f t="shared" ca="1" si="81"/>
        <v>24800</v>
      </c>
    </row>
    <row r="598" spans="1:25" x14ac:dyDescent="0.25">
      <c r="A598" s="10">
        <f ca="1">IFERROR(RANK(Y598,$Y$5:$Y$1006,0)+COUNTIF(Y$4:$Y597,Y598),"")</f>
        <v>603</v>
      </c>
      <c r="B598">
        <f ca="1">IFERROR(RANK(C598,$C$5:$C$5001, 1) + COUNTIF(C$4:$C597, C598), "")</f>
        <v>603</v>
      </c>
      <c r="C598">
        <f t="shared" ca="1" si="75"/>
        <v>7</v>
      </c>
      <c r="D598" s="1" t="s">
        <v>7339</v>
      </c>
      <c r="E598" t="s">
        <v>4124</v>
      </c>
      <c r="F598" t="s">
        <v>4125</v>
      </c>
      <c r="G598" t="s">
        <v>1387</v>
      </c>
      <c r="H598" t="s">
        <v>1388</v>
      </c>
      <c r="I598" t="s">
        <v>90</v>
      </c>
      <c r="J598">
        <v>78408</v>
      </c>
      <c r="K598" t="s">
        <v>4126</v>
      </c>
      <c r="L598" t="s">
        <v>4127</v>
      </c>
      <c r="M598" t="s">
        <v>4128</v>
      </c>
      <c r="N598" t="s">
        <v>4129</v>
      </c>
      <c r="O598" s="13">
        <v>416200</v>
      </c>
      <c r="P598" s="10">
        <v>594</v>
      </c>
      <c r="Q598" s="10">
        <f t="shared" ca="1" si="76"/>
        <v>546</v>
      </c>
      <c r="R598" t="str">
        <f t="shared" ca="1" si="77"/>
        <v>Kent Beemon</v>
      </c>
      <c r="T598" t="str">
        <f t="shared" ca="1" si="74"/>
        <v>Leo Liapis</v>
      </c>
      <c r="U598" s="10">
        <f t="shared" ca="1" si="78"/>
        <v>618400</v>
      </c>
      <c r="W598" s="10">
        <f t="shared" ca="1" si="79"/>
        <v>0</v>
      </c>
      <c r="X598" s="10">
        <f t="shared" ca="1" si="80"/>
        <v>19300</v>
      </c>
      <c r="Y598" s="10">
        <f t="shared" ca="1" si="81"/>
        <v>19300</v>
      </c>
    </row>
    <row r="599" spans="1:25" x14ac:dyDescent="0.25">
      <c r="A599" s="10" t="str">
        <f ca="1">IFERROR(RANK(Y599,$Y$5:$Y$1006,0)+COUNTIF(Y$4:$Y598,Y599),"")</f>
        <v/>
      </c>
      <c r="B599" t="str">
        <f ca="1">IFERROR(RANK(C599,$C$5:$C$5001, 1) + COUNTIF(C$4:$C598, C599), "")</f>
        <v/>
      </c>
      <c r="C599" t="str">
        <f t="shared" ca="1" si="75"/>
        <v/>
      </c>
      <c r="D599" s="1" t="s">
        <v>7340</v>
      </c>
      <c r="E599" t="s">
        <v>4130</v>
      </c>
      <c r="F599" t="s">
        <v>4131</v>
      </c>
      <c r="G599" t="s">
        <v>673</v>
      </c>
      <c r="H599" t="s">
        <v>673</v>
      </c>
      <c r="I599" t="s">
        <v>12</v>
      </c>
      <c r="J599">
        <v>94123</v>
      </c>
      <c r="K599" t="s">
        <v>4132</v>
      </c>
      <c r="L599" t="s">
        <v>4133</v>
      </c>
      <c r="M599" t="s">
        <v>4134</v>
      </c>
      <c r="N599" t="s">
        <v>4135</v>
      </c>
      <c r="O599" s="13">
        <v>44600</v>
      </c>
      <c r="P599" s="10">
        <v>595</v>
      </c>
      <c r="Q599" s="10">
        <f t="shared" ca="1" si="76"/>
        <v>634</v>
      </c>
      <c r="R599" t="str">
        <f t="shared" ca="1" si="77"/>
        <v>Lucio Gifford</v>
      </c>
      <c r="T599" t="str">
        <f t="shared" ca="1" si="74"/>
        <v>Leo Mooberry</v>
      </c>
      <c r="U599" s="10">
        <f t="shared" ca="1" si="78"/>
        <v>956400</v>
      </c>
      <c r="W599" s="10">
        <f t="shared" ca="1" si="79"/>
        <v>0</v>
      </c>
      <c r="X599" s="10" t="str">
        <f t="shared" ca="1" si="80"/>
        <v/>
      </c>
      <c r="Y599" s="10" t="str">
        <f t="shared" ca="1" si="81"/>
        <v/>
      </c>
    </row>
    <row r="600" spans="1:25" x14ac:dyDescent="0.25">
      <c r="A600" s="10">
        <f ca="1">IFERROR(RANK(Y600,$Y$5:$Y$1006,0)+COUNTIF(Y$4:$Y599,Y600),"")</f>
        <v>485</v>
      </c>
      <c r="B600">
        <f ca="1">IFERROR(RANK(C600,$C$5:$C$5001, 1) + COUNTIF(C$4:$C599, C600), "")</f>
        <v>485</v>
      </c>
      <c r="C600">
        <f t="shared" ca="1" si="75"/>
        <v>5</v>
      </c>
      <c r="D600" s="1" t="s">
        <v>7341</v>
      </c>
      <c r="E600" t="s">
        <v>4136</v>
      </c>
      <c r="F600" t="s">
        <v>4137</v>
      </c>
      <c r="G600" t="s">
        <v>4138</v>
      </c>
      <c r="H600" t="s">
        <v>4139</v>
      </c>
      <c r="I600" t="s">
        <v>132</v>
      </c>
      <c r="J600">
        <v>46628</v>
      </c>
      <c r="K600" t="s">
        <v>4140</v>
      </c>
      <c r="L600" t="s">
        <v>4141</v>
      </c>
      <c r="M600" t="s">
        <v>4142</v>
      </c>
      <c r="N600" t="s">
        <v>4143</v>
      </c>
      <c r="O600" s="13">
        <v>651300</v>
      </c>
      <c r="P600" s="10">
        <v>596</v>
      </c>
      <c r="Q600" s="10">
        <f t="shared" ca="1" si="76"/>
        <v>391</v>
      </c>
      <c r="R600" t="str">
        <f t="shared" ca="1" si="77"/>
        <v>Germaine Zeme</v>
      </c>
      <c r="T600" t="str">
        <f t="shared" ca="1" si="74"/>
        <v>Leola Legall</v>
      </c>
      <c r="U600" s="10">
        <f t="shared" ca="1" si="78"/>
        <v>699000</v>
      </c>
      <c r="W600" s="10">
        <f t="shared" ca="1" si="79"/>
        <v>0</v>
      </c>
      <c r="X600" s="10">
        <f t="shared" ca="1" si="80"/>
        <v>31100</v>
      </c>
      <c r="Y600" s="10">
        <f t="shared" ca="1" si="81"/>
        <v>31100</v>
      </c>
    </row>
    <row r="601" spans="1:25" x14ac:dyDescent="0.25">
      <c r="A601" s="10" t="str">
        <f ca="1">IFERROR(RANK(Y601,$Y$5:$Y$1006,0)+COUNTIF(Y$4:$Y600,Y601),"")</f>
        <v/>
      </c>
      <c r="B601" t="str">
        <f ca="1">IFERROR(RANK(C601,$C$5:$C$5001, 1) + COUNTIF(C$4:$C600, C601), "")</f>
        <v/>
      </c>
      <c r="C601" t="str">
        <f t="shared" ca="1" si="75"/>
        <v/>
      </c>
      <c r="D601" s="1" t="s">
        <v>7342</v>
      </c>
      <c r="E601" t="s">
        <v>4144</v>
      </c>
      <c r="F601" t="s">
        <v>4145</v>
      </c>
      <c r="G601" t="s">
        <v>1747</v>
      </c>
      <c r="H601" t="s">
        <v>1747</v>
      </c>
      <c r="I601" t="s">
        <v>229</v>
      </c>
      <c r="J601">
        <v>10028</v>
      </c>
      <c r="K601" t="s">
        <v>4146</v>
      </c>
      <c r="L601" t="s">
        <v>4147</v>
      </c>
      <c r="M601" t="s">
        <v>4148</v>
      </c>
      <c r="N601" t="s">
        <v>4149</v>
      </c>
      <c r="O601" s="13">
        <v>939800</v>
      </c>
      <c r="P601" s="10">
        <v>597</v>
      </c>
      <c r="Q601" s="10">
        <f t="shared" ca="1" si="76"/>
        <v>966</v>
      </c>
      <c r="R601" t="str">
        <f t="shared" ca="1" si="77"/>
        <v>Viola Stocks</v>
      </c>
      <c r="T601" t="str">
        <f t="shared" ref="T601:T664" ca="1" si="82">VLOOKUP(P601,$Q:$R,2,FALSE)</f>
        <v>Leon Gubitosi</v>
      </c>
      <c r="U601" s="10">
        <f t="shared" ca="1" si="78"/>
        <v>496800</v>
      </c>
      <c r="W601" s="10">
        <f t="shared" ca="1" si="79"/>
        <v>0</v>
      </c>
      <c r="X601" s="10" t="str">
        <f t="shared" ca="1" si="80"/>
        <v/>
      </c>
      <c r="Y601" s="10" t="str">
        <f t="shared" ca="1" si="81"/>
        <v/>
      </c>
    </row>
    <row r="602" spans="1:25" x14ac:dyDescent="0.25">
      <c r="A602" s="10">
        <f ca="1">IFERROR(RANK(Y602,$Y$5:$Y$1006,0)+COUNTIF(Y$4:$Y601,Y602),"")</f>
        <v>486</v>
      </c>
      <c r="B602">
        <f ca="1">IFERROR(RANK(C602,$C$5:$C$5001, 1) + COUNTIF(C$4:$C601, C602), "")</f>
        <v>486</v>
      </c>
      <c r="C602">
        <f t="shared" ca="1" si="75"/>
        <v>5</v>
      </c>
      <c r="D602" s="1" t="s">
        <v>7343</v>
      </c>
      <c r="E602" t="s">
        <v>4150</v>
      </c>
      <c r="F602" t="s">
        <v>4151</v>
      </c>
      <c r="G602" t="s">
        <v>178</v>
      </c>
      <c r="H602" t="s">
        <v>178</v>
      </c>
      <c r="I602" t="s">
        <v>12</v>
      </c>
      <c r="J602">
        <v>90040</v>
      </c>
      <c r="K602" t="s">
        <v>4152</v>
      </c>
      <c r="L602" t="s">
        <v>4153</v>
      </c>
      <c r="M602" t="s">
        <v>4154</v>
      </c>
      <c r="N602" t="s">
        <v>4155</v>
      </c>
      <c r="O602" s="13">
        <v>682500</v>
      </c>
      <c r="P602" s="10">
        <v>598</v>
      </c>
      <c r="Q602" s="10">
        <f t="shared" ca="1" si="76"/>
        <v>905</v>
      </c>
      <c r="R602" t="str">
        <f t="shared" ca="1" si="77"/>
        <v>Summer Nollette</v>
      </c>
      <c r="T602" t="str">
        <f t="shared" ca="1" si="82"/>
        <v>Leona Goltz</v>
      </c>
      <c r="U602" s="10">
        <f t="shared" ca="1" si="78"/>
        <v>577700</v>
      </c>
      <c r="W602" s="10">
        <f t="shared" ca="1" si="79"/>
        <v>0</v>
      </c>
      <c r="X602" s="10">
        <f t="shared" ca="1" si="80"/>
        <v>31000</v>
      </c>
      <c r="Y602" s="10">
        <f t="shared" ca="1" si="81"/>
        <v>31000</v>
      </c>
    </row>
    <row r="603" spans="1:25" x14ac:dyDescent="0.25">
      <c r="A603" s="10">
        <f ca="1">IFERROR(RANK(Y603,$Y$5:$Y$1006,0)+COUNTIF(Y$4:$Y602,Y603),"")</f>
        <v>487</v>
      </c>
      <c r="B603">
        <f ca="1">IFERROR(RANK(C603,$C$5:$C$5001, 1) + COUNTIF(C$4:$C602, C603), "")</f>
        <v>487</v>
      </c>
      <c r="C603">
        <f t="shared" ca="1" si="75"/>
        <v>5</v>
      </c>
      <c r="D603" s="1" t="s">
        <v>7344</v>
      </c>
      <c r="E603" t="s">
        <v>4156</v>
      </c>
      <c r="F603" t="s">
        <v>4157</v>
      </c>
      <c r="G603" t="s">
        <v>4158</v>
      </c>
      <c r="H603" t="s">
        <v>4159</v>
      </c>
      <c r="I603" t="s">
        <v>98</v>
      </c>
      <c r="J603">
        <v>87402</v>
      </c>
      <c r="K603" t="s">
        <v>4160</v>
      </c>
      <c r="L603" t="s">
        <v>4161</v>
      </c>
      <c r="M603" t="s">
        <v>4162</v>
      </c>
      <c r="N603" t="s">
        <v>4163</v>
      </c>
      <c r="O603" s="13">
        <v>962500</v>
      </c>
      <c r="P603" s="10">
        <v>599</v>
      </c>
      <c r="Q603" s="10">
        <f t="shared" ca="1" si="76"/>
        <v>437</v>
      </c>
      <c r="R603" t="str">
        <f t="shared" ca="1" si="77"/>
        <v>Hoyt Meininger</v>
      </c>
      <c r="T603" t="str">
        <f t="shared" ca="1" si="82"/>
        <v>Leona Henthorn</v>
      </c>
      <c r="U603" s="10">
        <f t="shared" ca="1" si="78"/>
        <v>999400</v>
      </c>
      <c r="W603" s="10">
        <f t="shared" ca="1" si="79"/>
        <v>0</v>
      </c>
      <c r="X603" s="10">
        <f t="shared" ca="1" si="80"/>
        <v>30900</v>
      </c>
      <c r="Y603" s="10">
        <f t="shared" ca="1" si="81"/>
        <v>30900</v>
      </c>
    </row>
    <row r="604" spans="1:25" x14ac:dyDescent="0.25">
      <c r="A604" s="10">
        <f ca="1">IFERROR(RANK(Y604,$Y$5:$Y$1006,0)+COUNTIF(Y$4:$Y603,Y604),"")</f>
        <v>488</v>
      </c>
      <c r="B604">
        <f ca="1">IFERROR(RANK(C604,$C$5:$C$5001, 1) + COUNTIF(C$4:$C603, C604), "")</f>
        <v>488</v>
      </c>
      <c r="C604">
        <f t="shared" ca="1" si="75"/>
        <v>5</v>
      </c>
      <c r="D604" s="1" t="s">
        <v>7345</v>
      </c>
      <c r="E604" t="s">
        <v>4164</v>
      </c>
      <c r="F604" t="s">
        <v>4165</v>
      </c>
      <c r="G604" t="s">
        <v>4166</v>
      </c>
      <c r="H604" t="s">
        <v>4167</v>
      </c>
      <c r="I604" t="s">
        <v>582</v>
      </c>
      <c r="J604">
        <v>28205</v>
      </c>
      <c r="K604" t="s">
        <v>4168</v>
      </c>
      <c r="L604" t="s">
        <v>4169</v>
      </c>
      <c r="M604" t="s">
        <v>4170</v>
      </c>
      <c r="N604" t="s">
        <v>4171</v>
      </c>
      <c r="O604" s="13">
        <v>903000</v>
      </c>
      <c r="P604" s="10">
        <v>600</v>
      </c>
      <c r="Q604" s="10">
        <f t="shared" ca="1" si="76"/>
        <v>48</v>
      </c>
      <c r="R604" t="str">
        <f t="shared" ca="1" si="77"/>
        <v>Andrea Mcswiggan</v>
      </c>
      <c r="T604" t="str">
        <f t="shared" ca="1" si="82"/>
        <v>Leonard Maciejewski</v>
      </c>
      <c r="U604" s="10">
        <f t="shared" ca="1" si="78"/>
        <v>2700</v>
      </c>
      <c r="W604" s="10">
        <f t="shared" ca="1" si="79"/>
        <v>0</v>
      </c>
      <c r="X604" s="10">
        <f t="shared" ca="1" si="80"/>
        <v>30800</v>
      </c>
      <c r="Y604" s="10">
        <f t="shared" ca="1" si="81"/>
        <v>30800</v>
      </c>
    </row>
    <row r="605" spans="1:25" x14ac:dyDescent="0.25">
      <c r="A605" s="10">
        <f ca="1">IFERROR(RANK(Y605,$Y$5:$Y$1006,0)+COUNTIF(Y$4:$Y604,Y605),"")</f>
        <v>489</v>
      </c>
      <c r="B605">
        <f ca="1">IFERROR(RANK(C605,$C$5:$C$5001, 1) + COUNTIF(C$4:$C604, C605), "")</f>
        <v>489</v>
      </c>
      <c r="C605">
        <f t="shared" ca="1" si="75"/>
        <v>5</v>
      </c>
      <c r="D605" s="1" t="s">
        <v>7346</v>
      </c>
      <c r="E605" t="s">
        <v>4172</v>
      </c>
      <c r="F605" t="s">
        <v>4173</v>
      </c>
      <c r="G605" t="s">
        <v>4174</v>
      </c>
      <c r="H605" t="s">
        <v>275</v>
      </c>
      <c r="I605" t="s">
        <v>170</v>
      </c>
      <c r="J605">
        <v>8884</v>
      </c>
      <c r="K605" t="s">
        <v>4175</v>
      </c>
      <c r="L605" t="s">
        <v>4176</v>
      </c>
      <c r="M605" t="s">
        <v>4177</v>
      </c>
      <c r="N605" t="s">
        <v>4178</v>
      </c>
      <c r="O605" s="13">
        <v>602200</v>
      </c>
      <c r="P605" s="10">
        <v>601</v>
      </c>
      <c r="Q605" s="10">
        <f t="shared" ca="1" si="76"/>
        <v>724</v>
      </c>
      <c r="R605" t="str">
        <f t="shared" ca="1" si="77"/>
        <v>Monica Parthemore</v>
      </c>
      <c r="T605" t="str">
        <f t="shared" ca="1" si="82"/>
        <v>Leonardo Gidwani</v>
      </c>
      <c r="U605" s="10">
        <f t="shared" ca="1" si="78"/>
        <v>148800</v>
      </c>
      <c r="W605" s="10">
        <f t="shared" ca="1" si="79"/>
        <v>0</v>
      </c>
      <c r="X605" s="10">
        <f t="shared" ca="1" si="80"/>
        <v>30700</v>
      </c>
      <c r="Y605" s="10">
        <f t="shared" ca="1" si="81"/>
        <v>30700</v>
      </c>
    </row>
    <row r="606" spans="1:25" x14ac:dyDescent="0.25">
      <c r="A606" s="10">
        <f ca="1">IFERROR(RANK(Y606,$Y$5:$Y$1006,0)+COUNTIF(Y$4:$Y605,Y606),"")</f>
        <v>490</v>
      </c>
      <c r="B606">
        <f ca="1">IFERROR(RANK(C606,$C$5:$C$5001, 1) + COUNTIF(C$4:$C605, C606), "")</f>
        <v>490</v>
      </c>
      <c r="C606">
        <f t="shared" ca="1" si="75"/>
        <v>5</v>
      </c>
      <c r="D606" s="1" t="s">
        <v>7347</v>
      </c>
      <c r="E606" t="s">
        <v>4179</v>
      </c>
      <c r="F606" t="s">
        <v>4180</v>
      </c>
      <c r="G606" t="s">
        <v>4181</v>
      </c>
      <c r="H606" t="s">
        <v>4182</v>
      </c>
      <c r="I606" t="s">
        <v>2482</v>
      </c>
      <c r="J606">
        <v>39208</v>
      </c>
      <c r="K606" t="s">
        <v>4183</v>
      </c>
      <c r="L606" t="s">
        <v>4184</v>
      </c>
      <c r="M606" t="s">
        <v>4185</v>
      </c>
      <c r="N606" t="s">
        <v>4186</v>
      </c>
      <c r="O606" s="13">
        <v>809700</v>
      </c>
      <c r="P606" s="10">
        <v>602</v>
      </c>
      <c r="Q606" s="10">
        <f t="shared" ca="1" si="76"/>
        <v>569</v>
      </c>
      <c r="R606" t="str">
        <f t="shared" ca="1" si="77"/>
        <v>Larissa Cwalinski</v>
      </c>
      <c r="T606" t="str">
        <f t="shared" ca="1" si="82"/>
        <v>Leora Peskind</v>
      </c>
      <c r="U606" s="10">
        <f t="shared" ca="1" si="78"/>
        <v>967200</v>
      </c>
      <c r="W606" s="10">
        <f t="shared" ca="1" si="79"/>
        <v>0</v>
      </c>
      <c r="X606" s="10">
        <f t="shared" ca="1" si="80"/>
        <v>30600</v>
      </c>
      <c r="Y606" s="10">
        <f t="shared" ca="1" si="81"/>
        <v>30600</v>
      </c>
    </row>
    <row r="607" spans="1:25" x14ac:dyDescent="0.25">
      <c r="A607" s="10">
        <f ca="1">IFERROR(RANK(Y607,$Y$5:$Y$1006,0)+COUNTIF(Y$4:$Y606,Y607),"")</f>
        <v>736</v>
      </c>
      <c r="B607">
        <f ca="1">IFERROR(RANK(C607,$C$5:$C$5001, 1) + COUNTIF(C$4:$C606, C607), "")</f>
        <v>736</v>
      </c>
      <c r="C607">
        <f t="shared" ca="1" si="75"/>
        <v>11</v>
      </c>
      <c r="D607" s="1" t="s">
        <v>7348</v>
      </c>
      <c r="E607" t="s">
        <v>4187</v>
      </c>
      <c r="F607" t="s">
        <v>4188</v>
      </c>
      <c r="G607" t="s">
        <v>4189</v>
      </c>
      <c r="H607" t="s">
        <v>4190</v>
      </c>
      <c r="I607" t="s">
        <v>1239</v>
      </c>
      <c r="J607">
        <v>83201</v>
      </c>
      <c r="K607" t="s">
        <v>4191</v>
      </c>
      <c r="L607" t="s">
        <v>4192</v>
      </c>
      <c r="M607" t="s">
        <v>4193</v>
      </c>
      <c r="N607" t="s">
        <v>4194</v>
      </c>
      <c r="O607" s="13">
        <v>530300</v>
      </c>
      <c r="P607" s="10">
        <v>603</v>
      </c>
      <c r="Q607" s="10">
        <f t="shared" ca="1" si="76"/>
        <v>208</v>
      </c>
      <c r="R607" t="str">
        <f t="shared" ca="1" si="77"/>
        <v>Clarissa Schaub</v>
      </c>
      <c r="T607" t="str">
        <f t="shared" ca="1" si="82"/>
        <v>Les Cortina</v>
      </c>
      <c r="U607" s="10">
        <f t="shared" ca="1" si="78"/>
        <v>795800</v>
      </c>
      <c r="W607" s="10">
        <f t="shared" ca="1" si="79"/>
        <v>0</v>
      </c>
      <c r="X607" s="10">
        <f t="shared" ca="1" si="80"/>
        <v>6000</v>
      </c>
      <c r="Y607" s="10">
        <f t="shared" ca="1" si="81"/>
        <v>6000</v>
      </c>
    </row>
    <row r="608" spans="1:25" x14ac:dyDescent="0.25">
      <c r="A608" s="10">
        <f ca="1">IFERROR(RANK(Y608,$Y$5:$Y$1006,0)+COUNTIF(Y$4:$Y607,Y608),"")</f>
        <v>423</v>
      </c>
      <c r="B608">
        <f ca="1">IFERROR(RANK(C608,$C$5:$C$5001, 1) + COUNTIF(C$4:$C607, C608), "")</f>
        <v>423</v>
      </c>
      <c r="C608">
        <f t="shared" ca="1" si="75"/>
        <v>4</v>
      </c>
      <c r="D608" s="1" t="s">
        <v>7349</v>
      </c>
      <c r="E608" t="s">
        <v>4195</v>
      </c>
      <c r="F608" t="s">
        <v>4196</v>
      </c>
      <c r="G608" t="s">
        <v>4197</v>
      </c>
      <c r="H608" t="s">
        <v>4198</v>
      </c>
      <c r="I608" t="s">
        <v>1111</v>
      </c>
      <c r="J608">
        <v>23860</v>
      </c>
      <c r="K608" t="s">
        <v>4199</v>
      </c>
      <c r="L608" t="s">
        <v>4200</v>
      </c>
      <c r="M608" t="s">
        <v>4201</v>
      </c>
      <c r="N608" t="s">
        <v>4202</v>
      </c>
      <c r="O608" s="13">
        <v>915200</v>
      </c>
      <c r="P608" s="10">
        <v>604</v>
      </c>
      <c r="Q608" s="10">
        <f t="shared" ca="1" si="76"/>
        <v>138</v>
      </c>
      <c r="R608" t="str">
        <f t="shared" ca="1" si="77"/>
        <v>Brianne Haymond</v>
      </c>
      <c r="T608" t="str">
        <f t="shared" ca="1" si="82"/>
        <v>Lesa Brandler</v>
      </c>
      <c r="U608" s="10">
        <f t="shared" ca="1" si="78"/>
        <v>556700</v>
      </c>
      <c r="W608" s="10">
        <f t="shared" ca="1" si="79"/>
        <v>0</v>
      </c>
      <c r="X608" s="10">
        <f t="shared" ca="1" si="80"/>
        <v>37300</v>
      </c>
      <c r="Y608" s="10">
        <f t="shared" ca="1" si="81"/>
        <v>37300</v>
      </c>
    </row>
    <row r="609" spans="1:25" x14ac:dyDescent="0.25">
      <c r="A609" s="10">
        <f ca="1">IFERROR(RANK(Y609,$Y$5:$Y$1006,0)+COUNTIF(Y$4:$Y608,Y609),"")</f>
        <v>424</v>
      </c>
      <c r="B609">
        <f ca="1">IFERROR(RANK(C609,$C$5:$C$5001, 1) + COUNTIF(C$4:$C608, C609), "")</f>
        <v>424</v>
      </c>
      <c r="C609">
        <f t="shared" ca="1" si="75"/>
        <v>4</v>
      </c>
      <c r="D609" s="1" t="s">
        <v>7350</v>
      </c>
      <c r="E609" t="s">
        <v>4203</v>
      </c>
      <c r="F609" t="s">
        <v>4204</v>
      </c>
      <c r="G609" t="s">
        <v>211</v>
      </c>
      <c r="H609" t="s">
        <v>212</v>
      </c>
      <c r="I609" t="s">
        <v>20</v>
      </c>
      <c r="J609">
        <v>32835</v>
      </c>
      <c r="K609" t="s">
        <v>4205</v>
      </c>
      <c r="L609" t="s">
        <v>4206</v>
      </c>
      <c r="M609" t="s">
        <v>4207</v>
      </c>
      <c r="N609" t="s">
        <v>4208</v>
      </c>
      <c r="O609" s="13">
        <v>877400</v>
      </c>
      <c r="P609" s="10">
        <v>605</v>
      </c>
      <c r="Q609" s="10">
        <f t="shared" ca="1" si="76"/>
        <v>185</v>
      </c>
      <c r="R609" t="str">
        <f t="shared" ca="1" si="77"/>
        <v>Charley Bagsby</v>
      </c>
      <c r="T609" t="str">
        <f t="shared" ca="1" si="82"/>
        <v>Lesa Vonkrosigk</v>
      </c>
      <c r="U609" s="10">
        <f t="shared" ca="1" si="78"/>
        <v>289500</v>
      </c>
      <c r="W609" s="10">
        <f t="shared" ca="1" si="79"/>
        <v>0</v>
      </c>
      <c r="X609" s="10">
        <f t="shared" ca="1" si="80"/>
        <v>37200</v>
      </c>
      <c r="Y609" s="10">
        <f t="shared" ca="1" si="81"/>
        <v>37200</v>
      </c>
    </row>
    <row r="610" spans="1:25" x14ac:dyDescent="0.25">
      <c r="A610" s="10" t="str">
        <f ca="1">IFERROR(RANK(Y610,$Y$5:$Y$1006,0)+COUNTIF(Y$4:$Y609,Y610),"")</f>
        <v/>
      </c>
      <c r="B610" t="str">
        <f ca="1">IFERROR(RANK(C610,$C$5:$C$5001, 1) + COUNTIF(C$4:$C609, C610), "")</f>
        <v/>
      </c>
      <c r="C610" t="str">
        <f t="shared" ca="1" si="75"/>
        <v/>
      </c>
      <c r="D610" s="1" t="s">
        <v>7351</v>
      </c>
      <c r="E610" t="s">
        <v>4209</v>
      </c>
      <c r="F610" t="s">
        <v>4210</v>
      </c>
      <c r="G610" t="s">
        <v>4211</v>
      </c>
      <c r="H610" t="s">
        <v>2529</v>
      </c>
      <c r="I610" t="s">
        <v>170</v>
      </c>
      <c r="J610">
        <v>8540</v>
      </c>
      <c r="K610" t="s">
        <v>4212</v>
      </c>
      <c r="L610" t="s">
        <v>4213</v>
      </c>
      <c r="M610" t="s">
        <v>4214</v>
      </c>
      <c r="N610" t="s">
        <v>4215</v>
      </c>
      <c r="O610" s="13">
        <v>167300</v>
      </c>
      <c r="P610" s="10">
        <v>606</v>
      </c>
      <c r="Q610" s="10">
        <f t="shared" ca="1" si="76"/>
        <v>535</v>
      </c>
      <c r="R610" t="str">
        <f t="shared" ca="1" si="77"/>
        <v>Kathy Hladek</v>
      </c>
      <c r="T610" t="str">
        <f t="shared" ca="1" si="82"/>
        <v>Leslie Gestether</v>
      </c>
      <c r="U610" s="10">
        <f t="shared" ca="1" si="78"/>
        <v>718700</v>
      </c>
      <c r="W610" s="10">
        <f t="shared" ca="1" si="79"/>
        <v>0</v>
      </c>
      <c r="X610" s="10" t="str">
        <f t="shared" ca="1" si="80"/>
        <v/>
      </c>
      <c r="Y610" s="10" t="str">
        <f t="shared" ca="1" si="81"/>
        <v/>
      </c>
    </row>
    <row r="611" spans="1:25" x14ac:dyDescent="0.25">
      <c r="A611" s="10">
        <f ca="1">IFERROR(RANK(Y611,$Y$5:$Y$1006,0)+COUNTIF(Y$4:$Y610,Y611),"")</f>
        <v>678</v>
      </c>
      <c r="B611">
        <f ca="1">IFERROR(RANK(C611,$C$5:$C$5001, 1) + COUNTIF(C$4:$C610, C611), "")</f>
        <v>678</v>
      </c>
      <c r="C611">
        <f t="shared" ca="1" si="75"/>
        <v>9</v>
      </c>
      <c r="D611" s="1" t="s">
        <v>7352</v>
      </c>
      <c r="E611" t="s">
        <v>4216</v>
      </c>
      <c r="F611" t="s">
        <v>4217</v>
      </c>
      <c r="G611" t="s">
        <v>1912</v>
      </c>
      <c r="H611" t="s">
        <v>178</v>
      </c>
      <c r="I611" t="s">
        <v>12</v>
      </c>
      <c r="J611">
        <v>90723</v>
      </c>
      <c r="K611" t="s">
        <v>4218</v>
      </c>
      <c r="L611" t="s">
        <v>4219</v>
      </c>
      <c r="M611" t="s">
        <v>4220</v>
      </c>
      <c r="N611" t="s">
        <v>4221</v>
      </c>
      <c r="O611" s="13">
        <v>567500</v>
      </c>
      <c r="P611" s="10">
        <v>607</v>
      </c>
      <c r="Q611" s="10">
        <f t="shared" ca="1" si="76"/>
        <v>350</v>
      </c>
      <c r="R611" t="str">
        <f t="shared" ca="1" si="77"/>
        <v>Faustino Holsey</v>
      </c>
      <c r="T611" t="str">
        <f t="shared" ca="1" si="82"/>
        <v>Leslie Mazzoni</v>
      </c>
      <c r="U611" s="10">
        <f t="shared" ca="1" si="78"/>
        <v>652600</v>
      </c>
      <c r="W611" s="10">
        <f t="shared" ca="1" si="79"/>
        <v>0</v>
      </c>
      <c r="X611" s="10">
        <f t="shared" ca="1" si="80"/>
        <v>11800</v>
      </c>
      <c r="Y611" s="10">
        <f t="shared" ca="1" si="81"/>
        <v>11800</v>
      </c>
    </row>
    <row r="612" spans="1:25" x14ac:dyDescent="0.25">
      <c r="A612" s="10" t="str">
        <f ca="1">IFERROR(RANK(Y612,$Y$5:$Y$1006,0)+COUNTIF(Y$4:$Y611,Y612),"")</f>
        <v/>
      </c>
      <c r="B612" t="str">
        <f ca="1">IFERROR(RANK(C612,$C$5:$C$5001, 1) + COUNTIF(C$4:$C611, C612), "")</f>
        <v/>
      </c>
      <c r="C612" t="str">
        <f t="shared" ca="1" si="75"/>
        <v/>
      </c>
      <c r="D612" s="1" t="s">
        <v>7353</v>
      </c>
      <c r="E612" t="s">
        <v>4222</v>
      </c>
      <c r="F612" t="s">
        <v>4223</v>
      </c>
      <c r="G612" t="s">
        <v>2093</v>
      </c>
      <c r="H612" t="s">
        <v>178</v>
      </c>
      <c r="I612" t="s">
        <v>12</v>
      </c>
      <c r="J612">
        <v>91766</v>
      </c>
      <c r="K612" t="s">
        <v>4224</v>
      </c>
      <c r="L612" t="s">
        <v>4225</v>
      </c>
      <c r="M612" t="s">
        <v>4226</v>
      </c>
      <c r="N612" t="s">
        <v>4227</v>
      </c>
      <c r="O612" s="13">
        <v>308500</v>
      </c>
      <c r="P612" s="10">
        <v>608</v>
      </c>
      <c r="Q612" s="10">
        <f t="shared" ca="1" si="76"/>
        <v>562</v>
      </c>
      <c r="R612" t="str">
        <f t="shared" ca="1" si="77"/>
        <v>Lacy Fawson</v>
      </c>
      <c r="T612" t="str">
        <f t="shared" ca="1" si="82"/>
        <v>Leslie Yoke</v>
      </c>
      <c r="U612" s="10">
        <f t="shared" ca="1" si="78"/>
        <v>352700</v>
      </c>
      <c r="W612" s="10">
        <f t="shared" ca="1" si="79"/>
        <v>0</v>
      </c>
      <c r="X612" s="10" t="str">
        <f t="shared" ca="1" si="80"/>
        <v/>
      </c>
      <c r="Y612" s="10" t="str">
        <f t="shared" ca="1" si="81"/>
        <v/>
      </c>
    </row>
    <row r="613" spans="1:25" x14ac:dyDescent="0.25">
      <c r="A613" s="10" t="str">
        <f ca="1">IFERROR(RANK(Y613,$Y$5:$Y$1006,0)+COUNTIF(Y$4:$Y612,Y613),"")</f>
        <v/>
      </c>
      <c r="B613" t="str">
        <f ca="1">IFERROR(RANK(C613,$C$5:$C$5001, 1) + COUNTIF(C$4:$C612, C613), "")</f>
        <v/>
      </c>
      <c r="C613" t="str">
        <f t="shared" ca="1" si="75"/>
        <v/>
      </c>
      <c r="D613" s="1" t="s">
        <v>7354</v>
      </c>
      <c r="E613" t="s">
        <v>4228</v>
      </c>
      <c r="F613" t="s">
        <v>4229</v>
      </c>
      <c r="G613" t="s">
        <v>34</v>
      </c>
      <c r="H613" t="s">
        <v>34</v>
      </c>
      <c r="I613" t="s">
        <v>12</v>
      </c>
      <c r="J613">
        <v>95820</v>
      </c>
      <c r="K613" t="s">
        <v>4230</v>
      </c>
      <c r="L613" t="s">
        <v>4231</v>
      </c>
      <c r="M613" t="s">
        <v>4232</v>
      </c>
      <c r="N613" t="s">
        <v>4233</v>
      </c>
      <c r="O613" s="13">
        <v>733900</v>
      </c>
      <c r="P613" s="10">
        <v>609</v>
      </c>
      <c r="Q613" s="10">
        <f t="shared" ca="1" si="76"/>
        <v>133</v>
      </c>
      <c r="R613" t="str">
        <f t="shared" ca="1" si="77"/>
        <v>Breanna Dannenfelser</v>
      </c>
      <c r="T613" t="str">
        <f t="shared" ca="1" si="82"/>
        <v>Lewis Jividen</v>
      </c>
      <c r="U613" s="10">
        <f t="shared" ca="1" si="78"/>
        <v>41800</v>
      </c>
      <c r="W613" s="10">
        <f t="shared" ca="1" si="79"/>
        <v>0</v>
      </c>
      <c r="X613" s="10" t="str">
        <f t="shared" ca="1" si="80"/>
        <v/>
      </c>
      <c r="Y613" s="10" t="str">
        <f t="shared" ca="1" si="81"/>
        <v/>
      </c>
    </row>
    <row r="614" spans="1:25" x14ac:dyDescent="0.25">
      <c r="A614" s="10">
        <f ca="1">IFERROR(RANK(Y614,$Y$5:$Y$1006,0)+COUNTIF(Y$4:$Y613,Y614),"")</f>
        <v>491</v>
      </c>
      <c r="B614">
        <f ca="1">IFERROR(RANK(C614,$C$5:$C$5001, 1) + COUNTIF(C$4:$C613, C614), "")</f>
        <v>491</v>
      </c>
      <c r="C614">
        <f t="shared" ca="1" si="75"/>
        <v>5</v>
      </c>
      <c r="D614" s="1" t="s">
        <v>7355</v>
      </c>
      <c r="E614" t="s">
        <v>4234</v>
      </c>
      <c r="F614" t="s">
        <v>4157</v>
      </c>
      <c r="G614" t="s">
        <v>4158</v>
      </c>
      <c r="H614" t="s">
        <v>4159</v>
      </c>
      <c r="I614" t="s">
        <v>98</v>
      </c>
      <c r="J614">
        <v>87402</v>
      </c>
      <c r="K614" t="s">
        <v>4235</v>
      </c>
      <c r="L614" t="s">
        <v>4236</v>
      </c>
      <c r="M614" t="s">
        <v>4237</v>
      </c>
      <c r="N614" t="s">
        <v>4238</v>
      </c>
      <c r="O614" s="13">
        <v>589100</v>
      </c>
      <c r="P614" s="10">
        <v>610</v>
      </c>
      <c r="Q614" s="10">
        <f t="shared" ca="1" si="76"/>
        <v>744</v>
      </c>
      <c r="R614" t="str">
        <f t="shared" ca="1" si="77"/>
        <v>Nigel Bodiroga</v>
      </c>
      <c r="T614" t="str">
        <f t="shared" ca="1" si="82"/>
        <v>Lilian Bruchey</v>
      </c>
      <c r="U614" s="10">
        <f t="shared" ca="1" si="78"/>
        <v>344700</v>
      </c>
      <c r="W614" s="10">
        <f t="shared" ca="1" si="79"/>
        <v>0</v>
      </c>
      <c r="X614" s="10">
        <f t="shared" ca="1" si="80"/>
        <v>30500</v>
      </c>
      <c r="Y614" s="10">
        <f t="shared" ca="1" si="81"/>
        <v>30500</v>
      </c>
    </row>
    <row r="615" spans="1:25" x14ac:dyDescent="0.25">
      <c r="A615" s="10">
        <f ca="1">IFERROR(RANK(Y615,$Y$5:$Y$1006,0)+COUNTIF(Y$4:$Y614,Y615),"")</f>
        <v>549</v>
      </c>
      <c r="B615">
        <f ca="1">IFERROR(RANK(C615,$C$5:$C$5001, 1) + COUNTIF(C$4:$C614, C615), "")</f>
        <v>549</v>
      </c>
      <c r="C615">
        <f t="shared" ca="1" si="75"/>
        <v>6</v>
      </c>
      <c r="D615" s="1" t="s">
        <v>7356</v>
      </c>
      <c r="E615" t="s">
        <v>4239</v>
      </c>
      <c r="F615" t="s">
        <v>4240</v>
      </c>
      <c r="G615" t="s">
        <v>4241</v>
      </c>
      <c r="H615" t="s">
        <v>2537</v>
      </c>
      <c r="I615" t="s">
        <v>1768</v>
      </c>
      <c r="J615">
        <v>89502</v>
      </c>
      <c r="K615" t="s">
        <v>4242</v>
      </c>
      <c r="L615" t="s">
        <v>4243</v>
      </c>
      <c r="M615" t="s">
        <v>4244</v>
      </c>
      <c r="N615" t="s">
        <v>4245</v>
      </c>
      <c r="O615" s="13">
        <v>107600</v>
      </c>
      <c r="P615" s="10">
        <v>611</v>
      </c>
      <c r="Q615" s="10">
        <f t="shared" ca="1" si="76"/>
        <v>242</v>
      </c>
      <c r="R615" t="str">
        <f t="shared" ca="1" si="77"/>
        <v>Dane Puhr</v>
      </c>
      <c r="T615" t="str">
        <f t="shared" ca="1" si="82"/>
        <v>Lillian Rothe</v>
      </c>
      <c r="U615" s="10">
        <f t="shared" ca="1" si="78"/>
        <v>212600</v>
      </c>
      <c r="W615" s="10">
        <f t="shared" ca="1" si="79"/>
        <v>0</v>
      </c>
      <c r="X615" s="10">
        <f t="shared" ca="1" si="80"/>
        <v>24700</v>
      </c>
      <c r="Y615" s="10">
        <f t="shared" ca="1" si="81"/>
        <v>24700</v>
      </c>
    </row>
    <row r="616" spans="1:25" x14ac:dyDescent="0.25">
      <c r="A616" s="10">
        <f ca="1">IFERROR(RANK(Y616,$Y$5:$Y$1006,0)+COUNTIF(Y$4:$Y615,Y616),"")</f>
        <v>648</v>
      </c>
      <c r="B616">
        <f ca="1">IFERROR(RANK(C616,$C$5:$C$5001, 1) + COUNTIF(C$4:$C615, C616), "")</f>
        <v>648</v>
      </c>
      <c r="C616">
        <f t="shared" ca="1" si="75"/>
        <v>8</v>
      </c>
      <c r="D616" s="1" t="s">
        <v>7357</v>
      </c>
      <c r="E616" t="s">
        <v>4246</v>
      </c>
      <c r="F616" t="s">
        <v>4247</v>
      </c>
      <c r="G616" t="s">
        <v>543</v>
      </c>
      <c r="H616" t="s">
        <v>544</v>
      </c>
      <c r="I616" t="s">
        <v>20</v>
      </c>
      <c r="J616">
        <v>32254</v>
      </c>
      <c r="K616" t="s">
        <v>4248</v>
      </c>
      <c r="L616" t="s">
        <v>4249</v>
      </c>
      <c r="M616" t="s">
        <v>4250</v>
      </c>
      <c r="N616" t="s">
        <v>4251</v>
      </c>
      <c r="O616" s="13">
        <v>363500</v>
      </c>
      <c r="P616" s="10">
        <v>612</v>
      </c>
      <c r="Q616" s="10">
        <f t="shared" ca="1" si="76"/>
        <v>836</v>
      </c>
      <c r="R616" t="str">
        <f t="shared" ca="1" si="77"/>
        <v>Rocky Holets</v>
      </c>
      <c r="T616" t="str">
        <f t="shared" ca="1" si="82"/>
        <v>Lilly Paciolla</v>
      </c>
      <c r="U616" s="10">
        <f t="shared" ca="1" si="78"/>
        <v>104300</v>
      </c>
      <c r="W616" s="10">
        <f t="shared" ca="1" si="79"/>
        <v>0</v>
      </c>
      <c r="X616" s="10">
        <f t="shared" ca="1" si="80"/>
        <v>14800</v>
      </c>
      <c r="Y616" s="10">
        <f t="shared" ca="1" si="81"/>
        <v>14800</v>
      </c>
    </row>
    <row r="617" spans="1:25" x14ac:dyDescent="0.25">
      <c r="A617" s="10">
        <f ca="1">IFERROR(RANK(Y617,$Y$5:$Y$1006,0)+COUNTIF(Y$4:$Y616,Y617),"")</f>
        <v>492</v>
      </c>
      <c r="B617">
        <f ca="1">IFERROR(RANK(C617,$C$5:$C$5001, 1) + COUNTIF(C$4:$C616, C617), "")</f>
        <v>492</v>
      </c>
      <c r="C617">
        <f t="shared" ca="1" si="75"/>
        <v>5</v>
      </c>
      <c r="D617" s="1" t="s">
        <v>7358</v>
      </c>
      <c r="E617" t="s">
        <v>4252</v>
      </c>
      <c r="F617" t="s">
        <v>4253</v>
      </c>
      <c r="G617" t="s">
        <v>3054</v>
      </c>
      <c r="H617" t="s">
        <v>1666</v>
      </c>
      <c r="I617" t="s">
        <v>3055</v>
      </c>
      <c r="J617">
        <v>52803</v>
      </c>
      <c r="K617" t="s">
        <v>4254</v>
      </c>
      <c r="L617" t="s">
        <v>4255</v>
      </c>
      <c r="M617" t="s">
        <v>4256</v>
      </c>
      <c r="N617" t="s">
        <v>4257</v>
      </c>
      <c r="O617" s="13">
        <v>699000</v>
      </c>
      <c r="P617" s="10">
        <v>613</v>
      </c>
      <c r="Q617" s="10">
        <f t="shared" ca="1" si="76"/>
        <v>596</v>
      </c>
      <c r="R617" t="str">
        <f t="shared" ca="1" si="77"/>
        <v>Leola Legall</v>
      </c>
      <c r="T617" t="str">
        <f t="shared" ca="1" si="82"/>
        <v>Linda Golda</v>
      </c>
      <c r="U617" s="10">
        <f t="shared" ca="1" si="78"/>
        <v>129800</v>
      </c>
      <c r="W617" s="10">
        <f t="shared" ca="1" si="79"/>
        <v>0</v>
      </c>
      <c r="X617" s="10">
        <f t="shared" ca="1" si="80"/>
        <v>30400</v>
      </c>
      <c r="Y617" s="10">
        <f t="shared" ca="1" si="81"/>
        <v>30400</v>
      </c>
    </row>
    <row r="618" spans="1:25" x14ac:dyDescent="0.25">
      <c r="A618" s="10">
        <f ca="1">IFERROR(RANK(Y618,$Y$5:$Y$1006,0)+COUNTIF(Y$4:$Y617,Y618),"")</f>
        <v>550</v>
      </c>
      <c r="B618">
        <f ca="1">IFERROR(RANK(C618,$C$5:$C$5001, 1) + COUNTIF(C$4:$C617, C618), "")</f>
        <v>550</v>
      </c>
      <c r="C618">
        <f t="shared" ca="1" si="75"/>
        <v>6</v>
      </c>
      <c r="D618" s="1" t="s">
        <v>7359</v>
      </c>
      <c r="E618" t="s">
        <v>4258</v>
      </c>
      <c r="F618" t="s">
        <v>4259</v>
      </c>
      <c r="G618" t="s">
        <v>4260</v>
      </c>
      <c r="H618" t="s">
        <v>4261</v>
      </c>
      <c r="I618" t="s">
        <v>122</v>
      </c>
      <c r="J618">
        <v>30080</v>
      </c>
      <c r="K618" t="s">
        <v>4262</v>
      </c>
      <c r="L618" t="s">
        <v>4263</v>
      </c>
      <c r="M618" t="s">
        <v>4264</v>
      </c>
      <c r="N618" t="s">
        <v>4265</v>
      </c>
      <c r="O618" s="13">
        <v>609000</v>
      </c>
      <c r="P618" s="10">
        <v>614</v>
      </c>
      <c r="Q618" s="10">
        <f t="shared" ca="1" si="76"/>
        <v>193</v>
      </c>
      <c r="R618" t="str">
        <f t="shared" ca="1" si="77"/>
        <v>Cherry Crouser</v>
      </c>
      <c r="T618" t="str">
        <f t="shared" ca="1" si="82"/>
        <v>Lindsay Piek</v>
      </c>
      <c r="U618" s="10">
        <f t="shared" ca="1" si="78"/>
        <v>853700</v>
      </c>
      <c r="W618" s="10">
        <f t="shared" ca="1" si="79"/>
        <v>0</v>
      </c>
      <c r="X618" s="10">
        <f t="shared" ca="1" si="80"/>
        <v>24600</v>
      </c>
      <c r="Y618" s="10">
        <f t="shared" ca="1" si="81"/>
        <v>24600</v>
      </c>
    </row>
    <row r="619" spans="1:25" x14ac:dyDescent="0.25">
      <c r="A619" s="10">
        <f ca="1">IFERROR(RANK(Y619,$Y$5:$Y$1006,0)+COUNTIF(Y$4:$Y618,Y619),"")</f>
        <v>551</v>
      </c>
      <c r="B619">
        <f ca="1">IFERROR(RANK(C619,$C$5:$C$5001, 1) + COUNTIF(C$4:$C618, C619), "")</f>
        <v>551</v>
      </c>
      <c r="C619">
        <f t="shared" ca="1" si="75"/>
        <v>6</v>
      </c>
      <c r="D619" s="1" t="s">
        <v>7360</v>
      </c>
      <c r="E619" t="s">
        <v>4266</v>
      </c>
      <c r="F619" t="s">
        <v>4267</v>
      </c>
      <c r="G619" t="s">
        <v>4260</v>
      </c>
      <c r="H619" t="s">
        <v>4261</v>
      </c>
      <c r="I619" t="s">
        <v>122</v>
      </c>
      <c r="J619">
        <v>30082</v>
      </c>
      <c r="K619" t="s">
        <v>4268</v>
      </c>
      <c r="L619" t="s">
        <v>4269</v>
      </c>
      <c r="M619" t="s">
        <v>4270</v>
      </c>
      <c r="N619" t="s">
        <v>4271</v>
      </c>
      <c r="O619" s="13">
        <v>271500</v>
      </c>
      <c r="P619" s="10">
        <v>615</v>
      </c>
      <c r="Q619" s="10">
        <f t="shared" ca="1" si="76"/>
        <v>440</v>
      </c>
      <c r="R619" t="str">
        <f t="shared" ca="1" si="77"/>
        <v>Huey Totosz</v>
      </c>
      <c r="T619" t="str">
        <f t="shared" ca="1" si="82"/>
        <v>Lindsay Wilkens</v>
      </c>
      <c r="U619" s="10">
        <f t="shared" ca="1" si="78"/>
        <v>207500</v>
      </c>
      <c r="W619" s="10">
        <f t="shared" ca="1" si="79"/>
        <v>0</v>
      </c>
      <c r="X619" s="10">
        <f t="shared" ca="1" si="80"/>
        <v>24500</v>
      </c>
      <c r="Y619" s="10">
        <f t="shared" ca="1" si="81"/>
        <v>24500</v>
      </c>
    </row>
    <row r="620" spans="1:25" x14ac:dyDescent="0.25">
      <c r="A620" s="10" t="str">
        <f ca="1">IFERROR(RANK(Y620,$Y$5:$Y$1006,0)+COUNTIF(Y$4:$Y619,Y620),"")</f>
        <v/>
      </c>
      <c r="B620" t="str">
        <f ca="1">IFERROR(RANK(C620,$C$5:$C$5001, 1) + COUNTIF(C$4:$C619, C620), "")</f>
        <v/>
      </c>
      <c r="C620" t="str">
        <f t="shared" ca="1" si="75"/>
        <v/>
      </c>
      <c r="D620" s="1" t="s">
        <v>7361</v>
      </c>
      <c r="E620" t="s">
        <v>4272</v>
      </c>
      <c r="F620" t="s">
        <v>4273</v>
      </c>
      <c r="G620" t="s">
        <v>4274</v>
      </c>
      <c r="H620" t="s">
        <v>4275</v>
      </c>
      <c r="I620" t="s">
        <v>458</v>
      </c>
      <c r="J620">
        <v>61265</v>
      </c>
      <c r="K620" t="s">
        <v>4276</v>
      </c>
      <c r="L620" t="s">
        <v>4277</v>
      </c>
      <c r="M620" t="s">
        <v>4278</v>
      </c>
      <c r="N620" t="s">
        <v>4279</v>
      </c>
      <c r="O620" s="13">
        <v>196900</v>
      </c>
      <c r="P620" s="10">
        <v>616</v>
      </c>
      <c r="Q620" s="10">
        <f t="shared" ca="1" si="76"/>
        <v>259</v>
      </c>
      <c r="R620" t="str">
        <f t="shared" ca="1" si="77"/>
        <v>Dee Skelly</v>
      </c>
      <c r="T620" t="str">
        <f t="shared" ca="1" si="82"/>
        <v>Lindsey Michocki</v>
      </c>
      <c r="U620" s="10">
        <f t="shared" ca="1" si="78"/>
        <v>197700</v>
      </c>
      <c r="W620" s="10">
        <f t="shared" ca="1" si="79"/>
        <v>0</v>
      </c>
      <c r="X620" s="10" t="str">
        <f t="shared" ca="1" si="80"/>
        <v/>
      </c>
      <c r="Y620" s="10" t="str">
        <f t="shared" ca="1" si="81"/>
        <v/>
      </c>
    </row>
    <row r="621" spans="1:25" x14ac:dyDescent="0.25">
      <c r="A621" s="10">
        <f ca="1">IFERROR(RANK(Y621,$Y$5:$Y$1006,0)+COUNTIF(Y$4:$Y620,Y621),"")</f>
        <v>604</v>
      </c>
      <c r="B621">
        <f ca="1">IFERROR(RANK(C621,$C$5:$C$5001, 1) + COUNTIF(C$4:$C620, C621), "")</f>
        <v>604</v>
      </c>
      <c r="C621">
        <f t="shared" ca="1" si="75"/>
        <v>7</v>
      </c>
      <c r="D621" s="1" t="s">
        <v>7362</v>
      </c>
      <c r="E621" t="s">
        <v>4280</v>
      </c>
      <c r="F621" t="s">
        <v>4281</v>
      </c>
      <c r="G621" t="s">
        <v>4282</v>
      </c>
      <c r="H621" t="s">
        <v>300</v>
      </c>
      <c r="I621" t="s">
        <v>170</v>
      </c>
      <c r="J621">
        <v>7878</v>
      </c>
      <c r="K621" t="s">
        <v>4283</v>
      </c>
      <c r="L621" t="s">
        <v>4284</v>
      </c>
      <c r="M621" t="s">
        <v>4285</v>
      </c>
      <c r="N621" t="s">
        <v>4286</v>
      </c>
      <c r="O621" s="13">
        <v>657100</v>
      </c>
      <c r="P621" s="10">
        <v>617</v>
      </c>
      <c r="Q621" s="10">
        <f t="shared" ca="1" si="76"/>
        <v>512</v>
      </c>
      <c r="R621" t="str">
        <f t="shared" ca="1" si="77"/>
        <v>Josiah Avance</v>
      </c>
      <c r="T621" t="str">
        <f t="shared" ca="1" si="82"/>
        <v>Lino Mallory</v>
      </c>
      <c r="U621" s="10">
        <f t="shared" ca="1" si="78"/>
        <v>319000</v>
      </c>
      <c r="W621" s="10">
        <f t="shared" ca="1" si="79"/>
        <v>0</v>
      </c>
      <c r="X621" s="10">
        <f t="shared" ca="1" si="80"/>
        <v>19200</v>
      </c>
      <c r="Y621" s="10">
        <f t="shared" ca="1" si="81"/>
        <v>19200</v>
      </c>
    </row>
    <row r="622" spans="1:25" x14ac:dyDescent="0.25">
      <c r="A622" s="10" t="str">
        <f ca="1">IFERROR(RANK(Y622,$Y$5:$Y$1006,0)+COUNTIF(Y$4:$Y621,Y622),"")</f>
        <v/>
      </c>
      <c r="B622" t="str">
        <f ca="1">IFERROR(RANK(C622,$C$5:$C$5001, 1) + COUNTIF(C$4:$C621, C622), "")</f>
        <v/>
      </c>
      <c r="C622" t="str">
        <f t="shared" ca="1" si="75"/>
        <v/>
      </c>
      <c r="D622" s="1" t="s">
        <v>7363</v>
      </c>
      <c r="E622" t="s">
        <v>4287</v>
      </c>
      <c r="F622" t="s">
        <v>4288</v>
      </c>
      <c r="G622" t="s">
        <v>4289</v>
      </c>
      <c r="H622" t="s">
        <v>144</v>
      </c>
      <c r="I622" t="s">
        <v>102</v>
      </c>
      <c r="J622">
        <v>20852</v>
      </c>
      <c r="K622" t="s">
        <v>4290</v>
      </c>
      <c r="L622" t="s">
        <v>4291</v>
      </c>
      <c r="M622" t="s">
        <v>4292</v>
      </c>
      <c r="N622" t="s">
        <v>4293</v>
      </c>
      <c r="O622" s="13">
        <v>859900</v>
      </c>
      <c r="P622" s="10">
        <v>618</v>
      </c>
      <c r="Q622" s="10">
        <f t="shared" ca="1" si="76"/>
        <v>44</v>
      </c>
      <c r="R622" t="str">
        <f t="shared" ca="1" si="77"/>
        <v>Ana Letofsky</v>
      </c>
      <c r="T622" t="str">
        <f t="shared" ca="1" si="82"/>
        <v>Lionel Hudmon</v>
      </c>
      <c r="U622" s="10">
        <f t="shared" ca="1" si="78"/>
        <v>486600</v>
      </c>
      <c r="W622" s="10">
        <f t="shared" ca="1" si="79"/>
        <v>0</v>
      </c>
      <c r="X622" s="10" t="str">
        <f t="shared" ca="1" si="80"/>
        <v/>
      </c>
      <c r="Y622" s="10" t="str">
        <f t="shared" ca="1" si="81"/>
        <v/>
      </c>
    </row>
    <row r="623" spans="1:25" x14ac:dyDescent="0.25">
      <c r="A623" s="10">
        <f ca="1">IFERROR(RANK(Y623,$Y$5:$Y$1006,0)+COUNTIF(Y$4:$Y622,Y623),"")</f>
        <v>425</v>
      </c>
      <c r="B623">
        <f ca="1">IFERROR(RANK(C623,$C$5:$C$5001, 1) + COUNTIF(C$4:$C622, C623), "")</f>
        <v>425</v>
      </c>
      <c r="C623">
        <f t="shared" ca="1" si="75"/>
        <v>4</v>
      </c>
      <c r="D623" s="1" t="s">
        <v>7364</v>
      </c>
      <c r="E623" t="s">
        <v>4294</v>
      </c>
      <c r="F623" t="s">
        <v>4295</v>
      </c>
      <c r="G623" t="s">
        <v>3159</v>
      </c>
      <c r="H623" t="s">
        <v>178</v>
      </c>
      <c r="I623" t="s">
        <v>12</v>
      </c>
      <c r="J623">
        <v>90248</v>
      </c>
      <c r="K623" t="s">
        <v>4296</v>
      </c>
      <c r="L623" t="s">
        <v>4297</v>
      </c>
      <c r="M623" t="s">
        <v>4298</v>
      </c>
      <c r="N623" t="s">
        <v>4299</v>
      </c>
      <c r="O623" s="13">
        <v>695100</v>
      </c>
      <c r="P623" s="10">
        <v>619</v>
      </c>
      <c r="Q623" s="10">
        <f t="shared" ca="1" si="76"/>
        <v>878</v>
      </c>
      <c r="R623" t="str">
        <f t="shared" ca="1" si="77"/>
        <v>Shawna Slayton</v>
      </c>
      <c r="T623" t="str">
        <f t="shared" ca="1" si="82"/>
        <v>Lisa Plewa</v>
      </c>
      <c r="U623" s="10">
        <f t="shared" ca="1" si="78"/>
        <v>644300</v>
      </c>
      <c r="W623" s="10">
        <f t="shared" ca="1" si="79"/>
        <v>0</v>
      </c>
      <c r="X623" s="10">
        <f t="shared" ca="1" si="80"/>
        <v>37100</v>
      </c>
      <c r="Y623" s="10">
        <f t="shared" ca="1" si="81"/>
        <v>37100</v>
      </c>
    </row>
    <row r="624" spans="1:25" x14ac:dyDescent="0.25">
      <c r="A624" s="10" t="str">
        <f ca="1">IFERROR(RANK(Y624,$Y$5:$Y$1006,0)+COUNTIF(Y$4:$Y623,Y624),"")</f>
        <v/>
      </c>
      <c r="B624" t="str">
        <f ca="1">IFERROR(RANK(C624,$C$5:$C$5001, 1) + COUNTIF(C$4:$C623, C624), "")</f>
        <v/>
      </c>
      <c r="C624" t="str">
        <f t="shared" ca="1" si="75"/>
        <v/>
      </c>
      <c r="D624" s="1" t="s">
        <v>7365</v>
      </c>
      <c r="E624" t="s">
        <v>4300</v>
      </c>
      <c r="F624" t="s">
        <v>4301</v>
      </c>
      <c r="G624" t="s">
        <v>178</v>
      </c>
      <c r="H624" t="s">
        <v>178</v>
      </c>
      <c r="I624" t="s">
        <v>12</v>
      </c>
      <c r="J624">
        <v>90040</v>
      </c>
      <c r="K624" t="s">
        <v>4302</v>
      </c>
      <c r="L624" t="s">
        <v>4303</v>
      </c>
      <c r="M624" t="s">
        <v>4304</v>
      </c>
      <c r="N624" t="s">
        <v>4305</v>
      </c>
      <c r="O624" s="13">
        <v>166900</v>
      </c>
      <c r="P624" s="10">
        <v>620</v>
      </c>
      <c r="Q624" s="10">
        <f t="shared" ca="1" si="76"/>
        <v>370</v>
      </c>
      <c r="R624" t="str">
        <f t="shared" ca="1" si="77"/>
        <v>Franklin Cogill</v>
      </c>
      <c r="T624" t="str">
        <f t="shared" ca="1" si="82"/>
        <v>Liz Simmelink</v>
      </c>
      <c r="U624" s="10">
        <f t="shared" ca="1" si="78"/>
        <v>642100</v>
      </c>
      <c r="W624" s="10">
        <f t="shared" ca="1" si="79"/>
        <v>0</v>
      </c>
      <c r="X624" s="10" t="str">
        <f t="shared" ca="1" si="80"/>
        <v/>
      </c>
      <c r="Y624" s="10" t="str">
        <f t="shared" ca="1" si="81"/>
        <v/>
      </c>
    </row>
    <row r="625" spans="1:25" x14ac:dyDescent="0.25">
      <c r="A625" s="10">
        <f ca="1">IFERROR(RANK(Y625,$Y$5:$Y$1006,0)+COUNTIF(Y$4:$Y624,Y625),"")</f>
        <v>426</v>
      </c>
      <c r="B625">
        <f ca="1">IFERROR(RANK(C625,$C$5:$C$5001, 1) + COUNTIF(C$4:$C624, C625), "")</f>
        <v>426</v>
      </c>
      <c r="C625">
        <f t="shared" ca="1" si="75"/>
        <v>4</v>
      </c>
      <c r="D625" s="1" t="s">
        <v>7366</v>
      </c>
      <c r="E625" t="s">
        <v>4306</v>
      </c>
      <c r="F625" t="s">
        <v>4307</v>
      </c>
      <c r="G625" t="s">
        <v>126</v>
      </c>
      <c r="H625" t="s">
        <v>126</v>
      </c>
      <c r="I625" t="s">
        <v>90</v>
      </c>
      <c r="J625">
        <v>75207</v>
      </c>
      <c r="K625" t="s">
        <v>4308</v>
      </c>
      <c r="L625" t="s">
        <v>4309</v>
      </c>
      <c r="M625" t="s">
        <v>4310</v>
      </c>
      <c r="N625" t="s">
        <v>4311</v>
      </c>
      <c r="O625" s="13">
        <v>223500</v>
      </c>
      <c r="P625" s="10">
        <v>621</v>
      </c>
      <c r="Q625" s="10">
        <f t="shared" ca="1" si="76"/>
        <v>934</v>
      </c>
      <c r="R625" t="str">
        <f t="shared" ca="1" si="77"/>
        <v>Titus Swindall</v>
      </c>
      <c r="T625" t="str">
        <f t="shared" ca="1" si="82"/>
        <v>Liza Soller</v>
      </c>
      <c r="U625" s="10">
        <f t="shared" ca="1" si="78"/>
        <v>203400</v>
      </c>
      <c r="W625" s="10">
        <f t="shared" ca="1" si="79"/>
        <v>0</v>
      </c>
      <c r="X625" s="10">
        <f t="shared" ca="1" si="80"/>
        <v>37000</v>
      </c>
      <c r="Y625" s="10">
        <f t="shared" ca="1" si="81"/>
        <v>37000</v>
      </c>
    </row>
    <row r="626" spans="1:25" x14ac:dyDescent="0.25">
      <c r="A626" s="10">
        <f ca="1">IFERROR(RANK(Y626,$Y$5:$Y$1006,0)+COUNTIF(Y$4:$Y625,Y626),"")</f>
        <v>605</v>
      </c>
      <c r="B626">
        <f ca="1">IFERROR(RANK(C626,$C$5:$C$5001, 1) + COUNTIF(C$4:$C625, C626), "")</f>
        <v>605</v>
      </c>
      <c r="C626">
        <f t="shared" ca="1" si="75"/>
        <v>7</v>
      </c>
      <c r="D626" s="1" t="s">
        <v>7367</v>
      </c>
      <c r="E626" t="s">
        <v>4312</v>
      </c>
      <c r="F626" t="s">
        <v>4313</v>
      </c>
      <c r="G626" t="s">
        <v>4314</v>
      </c>
      <c r="H626" t="s">
        <v>4315</v>
      </c>
      <c r="I626" t="s">
        <v>12</v>
      </c>
      <c r="J626">
        <v>93446</v>
      </c>
      <c r="K626" t="s">
        <v>4316</v>
      </c>
      <c r="L626" t="s">
        <v>4317</v>
      </c>
      <c r="M626" t="s">
        <v>4318</v>
      </c>
      <c r="N626" t="s">
        <v>4319</v>
      </c>
      <c r="O626" s="13">
        <v>633100</v>
      </c>
      <c r="P626" s="10">
        <v>622</v>
      </c>
      <c r="Q626" s="10">
        <f t="shared" ca="1" si="76"/>
        <v>119</v>
      </c>
      <c r="R626" t="str">
        <f t="shared" ca="1" si="77"/>
        <v>Birdie Whitchurch</v>
      </c>
      <c r="T626" t="str">
        <f t="shared" ca="1" si="82"/>
        <v>Long Papai</v>
      </c>
      <c r="U626" s="10">
        <f t="shared" ca="1" si="78"/>
        <v>936600</v>
      </c>
      <c r="W626" s="10">
        <f t="shared" ca="1" si="79"/>
        <v>0</v>
      </c>
      <c r="X626" s="10">
        <f t="shared" ca="1" si="80"/>
        <v>19100</v>
      </c>
      <c r="Y626" s="10">
        <f t="shared" ca="1" si="81"/>
        <v>19100</v>
      </c>
    </row>
    <row r="627" spans="1:25" x14ac:dyDescent="0.25">
      <c r="A627" s="10">
        <f ca="1">IFERROR(RANK(Y627,$Y$5:$Y$1006,0)+COUNTIF(Y$4:$Y626,Y627),"")</f>
        <v>784</v>
      </c>
      <c r="B627">
        <f ca="1">IFERROR(RANK(C627,$C$5:$C$5001, 1) + COUNTIF(C$4:$C626, C627), "")</f>
        <v>784</v>
      </c>
      <c r="C627">
        <f t="shared" ca="1" si="75"/>
        <v>14</v>
      </c>
      <c r="D627" s="1" t="s">
        <v>7368</v>
      </c>
      <c r="E627" t="s">
        <v>4320</v>
      </c>
      <c r="F627" t="s">
        <v>3614</v>
      </c>
      <c r="G627" t="s">
        <v>1530</v>
      </c>
      <c r="H627" t="s">
        <v>292</v>
      </c>
      <c r="I627" t="s">
        <v>12</v>
      </c>
      <c r="J627">
        <v>95136</v>
      </c>
      <c r="K627" t="s">
        <v>4321</v>
      </c>
      <c r="L627" t="s">
        <v>4322</v>
      </c>
      <c r="M627" t="s">
        <v>4323</v>
      </c>
      <c r="N627" t="s">
        <v>4324</v>
      </c>
      <c r="O627" s="13">
        <v>672200</v>
      </c>
      <c r="P627" s="10">
        <v>623</v>
      </c>
      <c r="Q627" s="10">
        <f t="shared" ca="1" si="76"/>
        <v>338</v>
      </c>
      <c r="R627" t="str">
        <f t="shared" ca="1" si="77"/>
        <v>Esther Chiappetta</v>
      </c>
      <c r="T627" t="str">
        <f t="shared" ca="1" si="82"/>
        <v>Lonnie Wojtczak</v>
      </c>
      <c r="U627" s="10">
        <f t="shared" ca="1" si="78"/>
        <v>752100</v>
      </c>
      <c r="W627" s="10">
        <f t="shared" ca="1" si="79"/>
        <v>0</v>
      </c>
      <c r="X627" s="10">
        <f t="shared" ca="1" si="80"/>
        <v>1200</v>
      </c>
      <c r="Y627" s="10">
        <f t="shared" ca="1" si="81"/>
        <v>1200</v>
      </c>
    </row>
    <row r="628" spans="1:25" x14ac:dyDescent="0.25">
      <c r="A628" s="10">
        <f ca="1">IFERROR(RANK(Y628,$Y$5:$Y$1006,0)+COUNTIF(Y$4:$Y627,Y628),"")</f>
        <v>427</v>
      </c>
      <c r="B628">
        <f ca="1">IFERROR(RANK(C628,$C$5:$C$5001, 1) + COUNTIF(C$4:$C627, C628), "")</f>
        <v>427</v>
      </c>
      <c r="C628">
        <f t="shared" ca="1" si="75"/>
        <v>4</v>
      </c>
      <c r="D628" s="1" t="s">
        <v>7369</v>
      </c>
      <c r="E628" t="s">
        <v>4325</v>
      </c>
      <c r="F628" t="s">
        <v>4326</v>
      </c>
      <c r="G628" t="s">
        <v>4327</v>
      </c>
      <c r="H628" t="s">
        <v>113</v>
      </c>
      <c r="I628" t="s">
        <v>12</v>
      </c>
      <c r="J628">
        <v>92335</v>
      </c>
      <c r="K628" t="s">
        <v>4328</v>
      </c>
      <c r="L628" t="s">
        <v>4329</v>
      </c>
      <c r="M628" t="s">
        <v>4330</v>
      </c>
      <c r="N628" t="s">
        <v>4331</v>
      </c>
      <c r="O628" s="13">
        <v>5600</v>
      </c>
      <c r="P628" s="10">
        <v>624</v>
      </c>
      <c r="Q628" s="10">
        <f t="shared" ca="1" si="76"/>
        <v>946</v>
      </c>
      <c r="R628" t="str">
        <f t="shared" ca="1" si="77"/>
        <v>Trisha Faggs</v>
      </c>
      <c r="T628" t="str">
        <f t="shared" ca="1" si="82"/>
        <v>Loraine Vandee</v>
      </c>
      <c r="U628" s="10">
        <f t="shared" ca="1" si="78"/>
        <v>188400</v>
      </c>
      <c r="W628" s="10">
        <f t="shared" ca="1" si="79"/>
        <v>0</v>
      </c>
      <c r="X628" s="10">
        <f t="shared" ca="1" si="80"/>
        <v>36900</v>
      </c>
      <c r="Y628" s="10">
        <f t="shared" ca="1" si="81"/>
        <v>36900</v>
      </c>
    </row>
    <row r="629" spans="1:25" x14ac:dyDescent="0.25">
      <c r="A629" s="10" t="str">
        <f ca="1">IFERROR(RANK(Y629,$Y$5:$Y$1006,0)+COUNTIF(Y$4:$Y628,Y629),"")</f>
        <v/>
      </c>
      <c r="B629" t="str">
        <f ca="1">IFERROR(RANK(C629,$C$5:$C$5001, 1) + COUNTIF(C$4:$C628, C629), "")</f>
        <v/>
      </c>
      <c r="C629" t="str">
        <f t="shared" ca="1" si="75"/>
        <v/>
      </c>
      <c r="D629" s="1" t="s">
        <v>7370</v>
      </c>
      <c r="E629" t="s">
        <v>4332</v>
      </c>
      <c r="F629" t="s">
        <v>4333</v>
      </c>
      <c r="G629" t="s">
        <v>1530</v>
      </c>
      <c r="H629" t="s">
        <v>292</v>
      </c>
      <c r="I629" t="s">
        <v>12</v>
      </c>
      <c r="J629">
        <v>95128</v>
      </c>
      <c r="K629" t="s">
        <v>4334</v>
      </c>
      <c r="L629" t="s">
        <v>4335</v>
      </c>
      <c r="M629" t="s">
        <v>4336</v>
      </c>
      <c r="N629" t="s">
        <v>4337</v>
      </c>
      <c r="O629" s="13">
        <v>618400</v>
      </c>
      <c r="P629" s="10">
        <v>625</v>
      </c>
      <c r="Q629" s="10">
        <f t="shared" ca="1" si="76"/>
        <v>594</v>
      </c>
      <c r="R629" t="str">
        <f t="shared" ca="1" si="77"/>
        <v>Leo Liapis</v>
      </c>
      <c r="T629" t="str">
        <f t="shared" ca="1" si="82"/>
        <v>Lorenzo Zierk</v>
      </c>
      <c r="U629" s="10">
        <f t="shared" ca="1" si="78"/>
        <v>923200</v>
      </c>
      <c r="W629" s="10">
        <f t="shared" ca="1" si="79"/>
        <v>0</v>
      </c>
      <c r="X629" s="10" t="str">
        <f t="shared" ca="1" si="80"/>
        <v/>
      </c>
      <c r="Y629" s="10" t="str">
        <f t="shared" ca="1" si="81"/>
        <v/>
      </c>
    </row>
    <row r="630" spans="1:25" x14ac:dyDescent="0.25">
      <c r="A630" s="10">
        <f ca="1">IFERROR(RANK(Y630,$Y$5:$Y$1006,0)+COUNTIF(Y$4:$Y629,Y630),"")</f>
        <v>606</v>
      </c>
      <c r="B630">
        <f ca="1">IFERROR(RANK(C630,$C$5:$C$5001, 1) + COUNTIF(C$4:$C629, C630), "")</f>
        <v>606</v>
      </c>
      <c r="C630">
        <f t="shared" ca="1" si="75"/>
        <v>7</v>
      </c>
      <c r="D630" s="1" t="s">
        <v>7371</v>
      </c>
      <c r="E630" t="s">
        <v>4338</v>
      </c>
      <c r="F630" t="s">
        <v>4339</v>
      </c>
      <c r="G630" t="s">
        <v>4340</v>
      </c>
      <c r="H630" t="s">
        <v>4341</v>
      </c>
      <c r="I630" t="s">
        <v>90</v>
      </c>
      <c r="J630">
        <v>78956</v>
      </c>
      <c r="K630" t="s">
        <v>4342</v>
      </c>
      <c r="L630" t="s">
        <v>4343</v>
      </c>
      <c r="M630" t="s">
        <v>4344</v>
      </c>
      <c r="N630" t="s">
        <v>4345</v>
      </c>
      <c r="O630" s="13">
        <v>547100</v>
      </c>
      <c r="P630" s="10">
        <v>626</v>
      </c>
      <c r="Q630" s="10">
        <f t="shared" ca="1" si="76"/>
        <v>299</v>
      </c>
      <c r="R630" t="str">
        <f t="shared" ca="1" si="77"/>
        <v>Douglas Ritterbush</v>
      </c>
      <c r="T630" t="str">
        <f t="shared" ca="1" si="82"/>
        <v>Loretta Sibbett</v>
      </c>
      <c r="U630" s="10">
        <f t="shared" ca="1" si="78"/>
        <v>468200</v>
      </c>
      <c r="W630" s="10">
        <f t="shared" ca="1" si="79"/>
        <v>0</v>
      </c>
      <c r="X630" s="10">
        <f t="shared" ca="1" si="80"/>
        <v>19000</v>
      </c>
      <c r="Y630" s="10">
        <f t="shared" ca="1" si="81"/>
        <v>19000</v>
      </c>
    </row>
    <row r="631" spans="1:25" x14ac:dyDescent="0.25">
      <c r="A631" s="10" t="str">
        <f ca="1">IFERROR(RANK(Y631,$Y$5:$Y$1006,0)+COUNTIF(Y$4:$Y630,Y631),"")</f>
        <v/>
      </c>
      <c r="B631" t="str">
        <f ca="1">IFERROR(RANK(C631,$C$5:$C$5001, 1) + COUNTIF(C$4:$C630, C631), "")</f>
        <v/>
      </c>
      <c r="C631" t="str">
        <f t="shared" ca="1" si="75"/>
        <v/>
      </c>
      <c r="D631" s="1" t="s">
        <v>7372</v>
      </c>
      <c r="E631" t="s">
        <v>4346</v>
      </c>
      <c r="F631" t="s">
        <v>4347</v>
      </c>
      <c r="G631" t="s">
        <v>4348</v>
      </c>
      <c r="H631" t="s">
        <v>4349</v>
      </c>
      <c r="I631" t="s">
        <v>4350</v>
      </c>
      <c r="J631">
        <v>36201</v>
      </c>
      <c r="K631" t="s">
        <v>4351</v>
      </c>
      <c r="L631" t="s">
        <v>4352</v>
      </c>
      <c r="M631" t="s">
        <v>4353</v>
      </c>
      <c r="N631" t="s">
        <v>4354</v>
      </c>
      <c r="O631" s="13">
        <v>62300</v>
      </c>
      <c r="P631" s="10">
        <v>627</v>
      </c>
      <c r="Q631" s="10">
        <f t="shared" ca="1" si="76"/>
        <v>570</v>
      </c>
      <c r="R631" t="str">
        <f t="shared" ca="1" si="77"/>
        <v>Larissa Wachsman</v>
      </c>
      <c r="T631" t="str">
        <f t="shared" ca="1" si="82"/>
        <v>Lorie Rout</v>
      </c>
      <c r="U631" s="10">
        <f t="shared" ca="1" si="78"/>
        <v>815300</v>
      </c>
      <c r="W631" s="10">
        <f t="shared" ca="1" si="79"/>
        <v>0</v>
      </c>
      <c r="X631" s="10" t="str">
        <f t="shared" ca="1" si="80"/>
        <v/>
      </c>
      <c r="Y631" s="10" t="str">
        <f t="shared" ca="1" si="81"/>
        <v/>
      </c>
    </row>
    <row r="632" spans="1:25" x14ac:dyDescent="0.25">
      <c r="A632" s="10">
        <f ca="1">IFERROR(RANK(Y632,$Y$5:$Y$1006,0)+COUNTIF(Y$4:$Y631,Y632),"")</f>
        <v>493</v>
      </c>
      <c r="B632">
        <f ca="1">IFERROR(RANK(C632,$C$5:$C$5001, 1) + COUNTIF(C$4:$C631, C632), "")</f>
        <v>493</v>
      </c>
      <c r="C632">
        <f t="shared" ca="1" si="75"/>
        <v>5</v>
      </c>
      <c r="D632" s="1" t="s">
        <v>7373</v>
      </c>
      <c r="E632" t="s">
        <v>4355</v>
      </c>
      <c r="F632" t="s">
        <v>4188</v>
      </c>
      <c r="G632" t="s">
        <v>4189</v>
      </c>
      <c r="H632" t="s">
        <v>4190</v>
      </c>
      <c r="I632" t="s">
        <v>1239</v>
      </c>
      <c r="J632">
        <v>83201</v>
      </c>
      <c r="K632" t="s">
        <v>4356</v>
      </c>
      <c r="L632" t="s">
        <v>4357</v>
      </c>
      <c r="M632" t="s">
        <v>4358</v>
      </c>
      <c r="N632" t="s">
        <v>4359</v>
      </c>
      <c r="O632" s="13">
        <v>79100</v>
      </c>
      <c r="P632" s="10">
        <v>628</v>
      </c>
      <c r="Q632" s="10">
        <f t="shared" ca="1" si="76"/>
        <v>349</v>
      </c>
      <c r="R632" t="str">
        <f t="shared" ca="1" si="77"/>
        <v>Faustino Godbout</v>
      </c>
      <c r="T632" t="str">
        <f t="shared" ca="1" si="82"/>
        <v>Lorraine Markland</v>
      </c>
      <c r="U632" s="10">
        <f t="shared" ca="1" si="78"/>
        <v>490600</v>
      </c>
      <c r="W632" s="10">
        <f t="shared" ca="1" si="79"/>
        <v>0</v>
      </c>
      <c r="X632" s="10">
        <f t="shared" ca="1" si="80"/>
        <v>30300</v>
      </c>
      <c r="Y632" s="10">
        <f t="shared" ca="1" si="81"/>
        <v>30300</v>
      </c>
    </row>
    <row r="633" spans="1:25" x14ac:dyDescent="0.25">
      <c r="A633" s="10">
        <f ca="1">IFERROR(RANK(Y633,$Y$5:$Y$1006,0)+COUNTIF(Y$4:$Y632,Y633),"")</f>
        <v>494</v>
      </c>
      <c r="B633">
        <f ca="1">IFERROR(RANK(C633,$C$5:$C$5001, 1) + COUNTIF(C$4:$C632, C633), "")</f>
        <v>494</v>
      </c>
      <c r="C633">
        <f t="shared" ca="1" si="75"/>
        <v>5</v>
      </c>
      <c r="D633" s="1" t="s">
        <v>7374</v>
      </c>
      <c r="E633" t="s">
        <v>4360</v>
      </c>
      <c r="F633" t="s">
        <v>4361</v>
      </c>
      <c r="G633" t="s">
        <v>34</v>
      </c>
      <c r="H633" t="s">
        <v>34</v>
      </c>
      <c r="I633" t="s">
        <v>12</v>
      </c>
      <c r="J633">
        <v>95864</v>
      </c>
      <c r="K633" t="s">
        <v>4362</v>
      </c>
      <c r="L633" t="s">
        <v>4363</v>
      </c>
      <c r="M633" t="s">
        <v>4364</v>
      </c>
      <c r="N633" t="s">
        <v>4365</v>
      </c>
      <c r="O633" s="13">
        <v>713300</v>
      </c>
      <c r="P633" s="10">
        <v>629</v>
      </c>
      <c r="Q633" s="10">
        <f t="shared" ca="1" si="76"/>
        <v>839</v>
      </c>
      <c r="R633" t="str">
        <f t="shared" ca="1" si="77"/>
        <v>Ronnie Latus</v>
      </c>
      <c r="T633" t="str">
        <f t="shared" ca="1" si="82"/>
        <v>Lorraine Wreath</v>
      </c>
      <c r="U633" s="10">
        <f t="shared" ca="1" si="78"/>
        <v>468900</v>
      </c>
      <c r="W633" s="10">
        <f t="shared" ca="1" si="79"/>
        <v>0</v>
      </c>
      <c r="X633" s="10">
        <f t="shared" ca="1" si="80"/>
        <v>30200</v>
      </c>
      <c r="Y633" s="10">
        <f t="shared" ca="1" si="81"/>
        <v>30200</v>
      </c>
    </row>
    <row r="634" spans="1:25" x14ac:dyDescent="0.25">
      <c r="A634" s="10" t="str">
        <f ca="1">IFERROR(RANK(Y634,$Y$5:$Y$1006,0)+COUNTIF(Y$4:$Y633,Y634),"")</f>
        <v/>
      </c>
      <c r="B634" t="str">
        <f ca="1">IFERROR(RANK(C634,$C$5:$C$5001, 1) + COUNTIF(C$4:$C633, C634), "")</f>
        <v/>
      </c>
      <c r="C634" t="str">
        <f t="shared" ca="1" si="75"/>
        <v/>
      </c>
      <c r="D634" s="1" t="s">
        <v>7375</v>
      </c>
      <c r="E634" t="s">
        <v>4366</v>
      </c>
      <c r="F634" t="s">
        <v>4367</v>
      </c>
      <c r="G634" t="s">
        <v>11</v>
      </c>
      <c r="H634" t="s">
        <v>11</v>
      </c>
      <c r="I634" t="s">
        <v>12</v>
      </c>
      <c r="J634">
        <v>92121</v>
      </c>
      <c r="K634" t="s">
        <v>4368</v>
      </c>
      <c r="L634" t="s">
        <v>4369</v>
      </c>
      <c r="M634" t="s">
        <v>4370</v>
      </c>
      <c r="N634" t="s">
        <v>4371</v>
      </c>
      <c r="O634" s="13">
        <v>939900</v>
      </c>
      <c r="P634" s="10">
        <v>630</v>
      </c>
      <c r="Q634" s="10">
        <f t="shared" ca="1" si="76"/>
        <v>466</v>
      </c>
      <c r="R634" t="str">
        <f t="shared" ca="1" si="77"/>
        <v>Jacquelyn Jafari</v>
      </c>
      <c r="T634" t="str">
        <f t="shared" ca="1" si="82"/>
        <v>Lorrie Holien</v>
      </c>
      <c r="U634" s="10">
        <f t="shared" ca="1" si="78"/>
        <v>88900</v>
      </c>
      <c r="W634" s="10">
        <f t="shared" ca="1" si="79"/>
        <v>0</v>
      </c>
      <c r="X634" s="10" t="str">
        <f t="shared" ca="1" si="80"/>
        <v/>
      </c>
      <c r="Y634" s="10" t="str">
        <f t="shared" ca="1" si="81"/>
        <v/>
      </c>
    </row>
    <row r="635" spans="1:25" x14ac:dyDescent="0.25">
      <c r="A635" s="10">
        <f ca="1">IFERROR(RANK(Y635,$Y$5:$Y$1006,0)+COUNTIF(Y$4:$Y634,Y635),"")</f>
        <v>552</v>
      </c>
      <c r="B635">
        <f ca="1">IFERROR(RANK(C635,$C$5:$C$5001, 1) + COUNTIF(C$4:$C634, C635), "")</f>
        <v>552</v>
      </c>
      <c r="C635">
        <f t="shared" ca="1" si="75"/>
        <v>6</v>
      </c>
      <c r="D635" s="1" t="s">
        <v>7376</v>
      </c>
      <c r="E635" t="s">
        <v>4372</v>
      </c>
      <c r="F635" t="s">
        <v>4373</v>
      </c>
      <c r="G635" t="s">
        <v>4374</v>
      </c>
      <c r="H635" t="s">
        <v>4375</v>
      </c>
      <c r="I635" t="s">
        <v>12</v>
      </c>
      <c r="J635">
        <v>94949</v>
      </c>
      <c r="K635" t="s">
        <v>4376</v>
      </c>
      <c r="L635" t="s">
        <v>4377</v>
      </c>
      <c r="M635" t="s">
        <v>4378</v>
      </c>
      <c r="N635" t="s">
        <v>4379</v>
      </c>
      <c r="O635" s="13">
        <v>360100</v>
      </c>
      <c r="P635" s="10">
        <v>631</v>
      </c>
      <c r="Q635" s="10">
        <f t="shared" ca="1" si="76"/>
        <v>653</v>
      </c>
      <c r="R635" t="str">
        <f t="shared" ca="1" si="77"/>
        <v>Manual Fasulo</v>
      </c>
      <c r="T635" t="str">
        <f t="shared" ca="1" si="82"/>
        <v>Louisa Lokhmator</v>
      </c>
      <c r="U635" s="10">
        <f t="shared" ca="1" si="78"/>
        <v>569100</v>
      </c>
      <c r="W635" s="10">
        <f t="shared" ca="1" si="79"/>
        <v>0</v>
      </c>
      <c r="X635" s="10">
        <f t="shared" ca="1" si="80"/>
        <v>24400</v>
      </c>
      <c r="Y635" s="10">
        <f t="shared" ca="1" si="81"/>
        <v>24400</v>
      </c>
    </row>
    <row r="636" spans="1:25" x14ac:dyDescent="0.25">
      <c r="A636" s="10" t="str">
        <f ca="1">IFERROR(RANK(Y636,$Y$5:$Y$1006,0)+COUNTIF(Y$4:$Y635,Y636),"")</f>
        <v/>
      </c>
      <c r="B636" t="str">
        <f ca="1">IFERROR(RANK(C636,$C$5:$C$5001, 1) + COUNTIF(C$4:$C635, C636), "")</f>
        <v/>
      </c>
      <c r="C636" t="str">
        <f t="shared" ca="1" si="75"/>
        <v/>
      </c>
      <c r="D636" s="1" t="s">
        <v>7377</v>
      </c>
      <c r="E636" t="s">
        <v>4380</v>
      </c>
      <c r="F636" t="s">
        <v>4307</v>
      </c>
      <c r="G636" t="s">
        <v>126</v>
      </c>
      <c r="H636" t="s">
        <v>126</v>
      </c>
      <c r="I636" t="s">
        <v>90</v>
      </c>
      <c r="J636">
        <v>75207</v>
      </c>
      <c r="K636" t="s">
        <v>4381</v>
      </c>
      <c r="L636" t="s">
        <v>4382</v>
      </c>
      <c r="M636" t="s">
        <v>4383</v>
      </c>
      <c r="N636" t="s">
        <v>4384</v>
      </c>
      <c r="O636" s="13">
        <v>493200</v>
      </c>
      <c r="P636" s="10">
        <v>632</v>
      </c>
      <c r="Q636" s="10">
        <f t="shared" ca="1" si="76"/>
        <v>89</v>
      </c>
      <c r="R636" t="str">
        <f t="shared" ca="1" si="77"/>
        <v>Aubrey Zarlenga</v>
      </c>
      <c r="T636" t="str">
        <f t="shared" ca="1" si="82"/>
        <v>Louise Heide</v>
      </c>
      <c r="U636" s="10">
        <f t="shared" ca="1" si="78"/>
        <v>807600</v>
      </c>
      <c r="W636" s="10">
        <f t="shared" ca="1" si="79"/>
        <v>0</v>
      </c>
      <c r="X636" s="10" t="str">
        <f t="shared" ca="1" si="80"/>
        <v/>
      </c>
      <c r="Y636" s="10" t="str">
        <f t="shared" ca="1" si="81"/>
        <v/>
      </c>
    </row>
    <row r="637" spans="1:25" x14ac:dyDescent="0.25">
      <c r="A637" s="10">
        <f ca="1">IFERROR(RANK(Y637,$Y$5:$Y$1006,0)+COUNTIF(Y$4:$Y636,Y637),"")</f>
        <v>495</v>
      </c>
      <c r="B637">
        <f ca="1">IFERROR(RANK(C637,$C$5:$C$5001, 1) + COUNTIF(C$4:$C636, C637), "")</f>
        <v>495</v>
      </c>
      <c r="C637">
        <f t="shared" ca="1" si="75"/>
        <v>5</v>
      </c>
      <c r="D637" s="1" t="s">
        <v>7378</v>
      </c>
      <c r="E637" t="s">
        <v>4385</v>
      </c>
      <c r="F637" t="s">
        <v>4386</v>
      </c>
      <c r="G637" t="s">
        <v>4387</v>
      </c>
      <c r="H637" t="s">
        <v>536</v>
      </c>
      <c r="I637" t="s">
        <v>458</v>
      </c>
      <c r="J637">
        <v>60067</v>
      </c>
      <c r="K637" t="s">
        <v>4388</v>
      </c>
      <c r="L637" t="s">
        <v>4389</v>
      </c>
      <c r="M637" t="s">
        <v>4390</v>
      </c>
      <c r="N637" t="s">
        <v>4391</v>
      </c>
      <c r="O637" s="13">
        <v>453800</v>
      </c>
      <c r="P637" s="10">
        <v>633</v>
      </c>
      <c r="Q637" s="10">
        <f t="shared" ca="1" si="76"/>
        <v>145</v>
      </c>
      <c r="R637" t="str">
        <f t="shared" ca="1" si="77"/>
        <v>Bryce Amarillas</v>
      </c>
      <c r="T637" t="str">
        <f t="shared" ca="1" si="82"/>
        <v>Lucia Mellom</v>
      </c>
      <c r="U637" s="10">
        <f t="shared" ca="1" si="78"/>
        <v>802900</v>
      </c>
      <c r="W637" s="10">
        <f t="shared" ca="1" si="79"/>
        <v>0</v>
      </c>
      <c r="X637" s="10">
        <f t="shared" ca="1" si="80"/>
        <v>30100</v>
      </c>
      <c r="Y637" s="10">
        <f t="shared" ca="1" si="81"/>
        <v>30100</v>
      </c>
    </row>
    <row r="638" spans="1:25" x14ac:dyDescent="0.25">
      <c r="A638" s="10" t="str">
        <f ca="1">IFERROR(RANK(Y638,$Y$5:$Y$1006,0)+COUNTIF(Y$4:$Y637,Y638),"")</f>
        <v/>
      </c>
      <c r="B638" t="str">
        <f ca="1">IFERROR(RANK(C638,$C$5:$C$5001, 1) + COUNTIF(C$4:$C637, C638), "")</f>
        <v/>
      </c>
      <c r="C638" t="str">
        <f t="shared" ca="1" si="75"/>
        <v/>
      </c>
      <c r="D638" s="1" t="s">
        <v>7379</v>
      </c>
      <c r="E638" t="s">
        <v>4392</v>
      </c>
      <c r="F638" t="s">
        <v>4393</v>
      </c>
      <c r="G638" t="s">
        <v>4394</v>
      </c>
      <c r="H638" t="s">
        <v>4341</v>
      </c>
      <c r="I638" t="s">
        <v>3018</v>
      </c>
      <c r="J638">
        <v>40511</v>
      </c>
      <c r="K638" t="s">
        <v>4395</v>
      </c>
      <c r="L638" t="s">
        <v>4396</v>
      </c>
      <c r="M638" t="s">
        <v>4397</v>
      </c>
      <c r="N638" t="s">
        <v>4398</v>
      </c>
      <c r="O638" s="13">
        <v>192700</v>
      </c>
      <c r="P638" s="10">
        <v>634</v>
      </c>
      <c r="Q638" s="10">
        <f t="shared" ca="1" si="76"/>
        <v>974</v>
      </c>
      <c r="R638" t="str">
        <f t="shared" ca="1" si="77"/>
        <v>Wanda Bjorkman</v>
      </c>
      <c r="T638" t="str">
        <f t="shared" ca="1" si="82"/>
        <v>Lucio Gifford</v>
      </c>
      <c r="U638" s="10">
        <f t="shared" ca="1" si="78"/>
        <v>44600</v>
      </c>
      <c r="W638" s="10">
        <f t="shared" ca="1" si="79"/>
        <v>0</v>
      </c>
      <c r="X638" s="10" t="str">
        <f t="shared" ca="1" si="80"/>
        <v/>
      </c>
      <c r="Y638" s="10" t="str">
        <f t="shared" ca="1" si="81"/>
        <v/>
      </c>
    </row>
    <row r="639" spans="1:25" x14ac:dyDescent="0.25">
      <c r="A639" s="10" t="str">
        <f ca="1">IFERROR(RANK(Y639,$Y$5:$Y$1006,0)+COUNTIF(Y$4:$Y638,Y639),"")</f>
        <v/>
      </c>
      <c r="B639" t="str">
        <f ca="1">IFERROR(RANK(C639,$C$5:$C$5001, 1) + COUNTIF(C$4:$C638, C639), "")</f>
        <v/>
      </c>
      <c r="C639" t="str">
        <f t="shared" ca="1" si="75"/>
        <v/>
      </c>
      <c r="D639" s="1" t="s">
        <v>7380</v>
      </c>
      <c r="E639" t="s">
        <v>4399</v>
      </c>
      <c r="F639" t="s">
        <v>4400</v>
      </c>
      <c r="G639" t="s">
        <v>4401</v>
      </c>
      <c r="H639" t="s">
        <v>911</v>
      </c>
      <c r="I639" t="s">
        <v>170</v>
      </c>
      <c r="J639">
        <v>8048</v>
      </c>
      <c r="K639" t="s">
        <v>4402</v>
      </c>
      <c r="L639" t="s">
        <v>4403</v>
      </c>
      <c r="M639" t="s">
        <v>4404</v>
      </c>
      <c r="N639" t="s">
        <v>4405</v>
      </c>
      <c r="O639" s="13">
        <v>109500</v>
      </c>
      <c r="P639" s="10">
        <v>635</v>
      </c>
      <c r="Q639" s="10">
        <f t="shared" ca="1" si="76"/>
        <v>36</v>
      </c>
      <c r="R639" t="str">
        <f t="shared" ca="1" si="77"/>
        <v>Alton Bonder</v>
      </c>
      <c r="T639" t="str">
        <f t="shared" ca="1" si="82"/>
        <v>Lucio Reyome</v>
      </c>
      <c r="U639" s="10">
        <f t="shared" ca="1" si="78"/>
        <v>410900</v>
      </c>
      <c r="W639" s="10">
        <f t="shared" ca="1" si="79"/>
        <v>0</v>
      </c>
      <c r="X639" s="10" t="str">
        <f t="shared" ca="1" si="80"/>
        <v/>
      </c>
      <c r="Y639" s="10" t="str">
        <f t="shared" ca="1" si="81"/>
        <v/>
      </c>
    </row>
    <row r="640" spans="1:25" x14ac:dyDescent="0.25">
      <c r="A640" s="10" t="str">
        <f ca="1">IFERROR(RANK(Y640,$Y$5:$Y$1006,0)+COUNTIF(Y$4:$Y639,Y640),"")</f>
        <v/>
      </c>
      <c r="B640" t="str">
        <f ca="1">IFERROR(RANK(C640,$C$5:$C$5001, 1) + COUNTIF(C$4:$C639, C640), "")</f>
        <v/>
      </c>
      <c r="C640" t="str">
        <f t="shared" ca="1" si="75"/>
        <v/>
      </c>
      <c r="D640" s="1" t="s">
        <v>7381</v>
      </c>
      <c r="E640" t="s">
        <v>4406</v>
      </c>
      <c r="F640" t="s">
        <v>4407</v>
      </c>
      <c r="G640" t="s">
        <v>204</v>
      </c>
      <c r="H640" t="s">
        <v>1838</v>
      </c>
      <c r="I640" t="s">
        <v>102</v>
      </c>
      <c r="J640">
        <v>21224</v>
      </c>
      <c r="K640" t="s">
        <v>4408</v>
      </c>
      <c r="L640" t="s">
        <v>4409</v>
      </c>
      <c r="M640" t="s">
        <v>4410</v>
      </c>
      <c r="N640" t="s">
        <v>4411</v>
      </c>
      <c r="O640" s="13">
        <v>129200</v>
      </c>
      <c r="P640" s="10">
        <v>636</v>
      </c>
      <c r="Q640" s="10">
        <f t="shared" ca="1" si="76"/>
        <v>771</v>
      </c>
      <c r="R640" t="str">
        <f t="shared" ca="1" si="77"/>
        <v>Pam Zamora</v>
      </c>
      <c r="T640" t="str">
        <f t="shared" ca="1" si="82"/>
        <v>Lucius Stehlin</v>
      </c>
      <c r="U640" s="10">
        <f t="shared" ca="1" si="78"/>
        <v>973400</v>
      </c>
      <c r="W640" s="10">
        <f t="shared" ca="1" si="79"/>
        <v>0</v>
      </c>
      <c r="X640" s="10" t="str">
        <f t="shared" ca="1" si="80"/>
        <v/>
      </c>
      <c r="Y640" s="10" t="str">
        <f t="shared" ca="1" si="81"/>
        <v/>
      </c>
    </row>
    <row r="641" spans="1:25" x14ac:dyDescent="0.25">
      <c r="A641" s="10" t="str">
        <f ca="1">IFERROR(RANK(Y641,$Y$5:$Y$1006,0)+COUNTIF(Y$4:$Y640,Y641),"")</f>
        <v/>
      </c>
      <c r="B641" t="str">
        <f ca="1">IFERROR(RANK(C641,$C$5:$C$5001, 1) + COUNTIF(C$4:$C640, C641), "")</f>
        <v/>
      </c>
      <c r="C641" t="str">
        <f t="shared" ca="1" si="75"/>
        <v/>
      </c>
      <c r="D641" s="1" t="s">
        <v>7382</v>
      </c>
      <c r="E641" t="s">
        <v>4412</v>
      </c>
      <c r="F641" t="s">
        <v>4413</v>
      </c>
      <c r="G641" t="s">
        <v>126</v>
      </c>
      <c r="H641" t="s">
        <v>126</v>
      </c>
      <c r="I641" t="s">
        <v>90</v>
      </c>
      <c r="J641">
        <v>75235</v>
      </c>
      <c r="K641" t="s">
        <v>4414</v>
      </c>
      <c r="L641" t="s">
        <v>4415</v>
      </c>
      <c r="M641" t="s">
        <v>4416</v>
      </c>
      <c r="N641" t="s">
        <v>4417</v>
      </c>
      <c r="O641" s="13">
        <v>956800</v>
      </c>
      <c r="P641" s="10">
        <v>637</v>
      </c>
      <c r="Q641" s="10">
        <f t="shared" ca="1" si="76"/>
        <v>822</v>
      </c>
      <c r="R641" t="str">
        <f t="shared" ca="1" si="77"/>
        <v>Rhonda Hurdle</v>
      </c>
      <c r="T641" t="str">
        <f t="shared" ca="1" si="82"/>
        <v>Luigi Silvis</v>
      </c>
      <c r="U641" s="10">
        <f t="shared" ca="1" si="78"/>
        <v>349900</v>
      </c>
      <c r="W641" s="10">
        <f t="shared" ca="1" si="79"/>
        <v>0</v>
      </c>
      <c r="X641" s="10" t="str">
        <f t="shared" ca="1" si="80"/>
        <v/>
      </c>
      <c r="Y641" s="10" t="str">
        <f t="shared" ca="1" si="81"/>
        <v/>
      </c>
    </row>
    <row r="642" spans="1:25" x14ac:dyDescent="0.25">
      <c r="A642" s="10">
        <f ca="1">IFERROR(RANK(Y642,$Y$5:$Y$1006,0)+COUNTIF(Y$4:$Y641,Y642),"")</f>
        <v>496</v>
      </c>
      <c r="B642">
        <f ca="1">IFERROR(RANK(C642,$C$5:$C$5001, 1) + COUNTIF(C$4:$C641, C642), "")</f>
        <v>496</v>
      </c>
      <c r="C642">
        <f t="shared" ca="1" si="75"/>
        <v>5</v>
      </c>
      <c r="D642" s="1" t="s">
        <v>7383</v>
      </c>
      <c r="E642" t="s">
        <v>4418</v>
      </c>
      <c r="F642" t="s">
        <v>4419</v>
      </c>
      <c r="G642" t="s">
        <v>3543</v>
      </c>
      <c r="H642" t="s">
        <v>3543</v>
      </c>
      <c r="I642" t="s">
        <v>252</v>
      </c>
      <c r="J642">
        <v>16505</v>
      </c>
      <c r="K642" t="s">
        <v>4420</v>
      </c>
      <c r="L642" t="s">
        <v>4421</v>
      </c>
      <c r="M642" t="s">
        <v>4422</v>
      </c>
      <c r="N642" t="s">
        <v>4423</v>
      </c>
      <c r="O642" s="13">
        <v>88900</v>
      </c>
      <c r="P642" s="10">
        <v>638</v>
      </c>
      <c r="Q642" s="10">
        <f t="shared" ca="1" si="76"/>
        <v>630</v>
      </c>
      <c r="R642" t="str">
        <f t="shared" ca="1" si="77"/>
        <v>Lorrie Holien</v>
      </c>
      <c r="T642" t="str">
        <f t="shared" ca="1" si="82"/>
        <v>Luisa Decoux</v>
      </c>
      <c r="U642" s="10">
        <f t="shared" ca="1" si="78"/>
        <v>780800</v>
      </c>
      <c r="W642" s="10">
        <f t="shared" ca="1" si="79"/>
        <v>0</v>
      </c>
      <c r="X642" s="10">
        <f t="shared" ca="1" si="80"/>
        <v>30000</v>
      </c>
      <c r="Y642" s="10">
        <f t="shared" ca="1" si="81"/>
        <v>30000</v>
      </c>
    </row>
    <row r="643" spans="1:25" x14ac:dyDescent="0.25">
      <c r="A643" s="10">
        <f ca="1">IFERROR(RANK(Y643,$Y$5:$Y$1006,0)+COUNTIF(Y$4:$Y642,Y643),"")</f>
        <v>497</v>
      </c>
      <c r="B643">
        <f ca="1">IFERROR(RANK(C643,$C$5:$C$5001, 1) + COUNTIF(C$4:$C642, C643), "")</f>
        <v>497</v>
      </c>
      <c r="C643">
        <f t="shared" ca="1" si="75"/>
        <v>5</v>
      </c>
      <c r="D643" s="1" t="s">
        <v>7384</v>
      </c>
      <c r="E643" t="s">
        <v>4424</v>
      </c>
      <c r="F643" t="s">
        <v>4425</v>
      </c>
      <c r="G643" t="s">
        <v>4068</v>
      </c>
      <c r="H643" t="s">
        <v>768</v>
      </c>
      <c r="I643" t="s">
        <v>187</v>
      </c>
      <c r="J643">
        <v>97006</v>
      </c>
      <c r="K643" t="s">
        <v>4426</v>
      </c>
      <c r="L643" t="s">
        <v>4427</v>
      </c>
      <c r="M643" t="s">
        <v>4428</v>
      </c>
      <c r="N643" t="s">
        <v>4429</v>
      </c>
      <c r="O643" s="13">
        <v>626100</v>
      </c>
      <c r="P643" s="10">
        <v>639</v>
      </c>
      <c r="Q643" s="10">
        <f t="shared" ca="1" si="76"/>
        <v>70</v>
      </c>
      <c r="R643" t="str">
        <f t="shared" ca="1" si="77"/>
        <v>Anton Raff</v>
      </c>
      <c r="T643" t="str">
        <f t="shared" ca="1" si="82"/>
        <v>Luisa Radloff</v>
      </c>
      <c r="U643" s="10">
        <f t="shared" ca="1" si="78"/>
        <v>908600</v>
      </c>
      <c r="W643" s="10">
        <f t="shared" ca="1" si="79"/>
        <v>0</v>
      </c>
      <c r="X643" s="10">
        <f t="shared" ca="1" si="80"/>
        <v>29900</v>
      </c>
      <c r="Y643" s="10">
        <f t="shared" ca="1" si="81"/>
        <v>29900</v>
      </c>
    </row>
    <row r="644" spans="1:25" x14ac:dyDescent="0.25">
      <c r="A644" s="10" t="str">
        <f ca="1">IFERROR(RANK(Y644,$Y$5:$Y$1006,0)+COUNTIF(Y$4:$Y643,Y644),"")</f>
        <v/>
      </c>
      <c r="B644" t="str">
        <f ca="1">IFERROR(RANK(C644,$C$5:$C$5001, 1) + COUNTIF(C$4:$C643, C644), "")</f>
        <v/>
      </c>
      <c r="C644" t="str">
        <f t="shared" ca="1" si="75"/>
        <v/>
      </c>
      <c r="D644" s="1" t="s">
        <v>7385</v>
      </c>
      <c r="E644" t="s">
        <v>4430</v>
      </c>
      <c r="F644" t="s">
        <v>4431</v>
      </c>
      <c r="G644" t="s">
        <v>4432</v>
      </c>
      <c r="H644" t="s">
        <v>721</v>
      </c>
      <c r="I644" t="s">
        <v>2482</v>
      </c>
      <c r="J644">
        <v>39530</v>
      </c>
      <c r="K644" t="s">
        <v>4433</v>
      </c>
      <c r="L644" t="s">
        <v>4434</v>
      </c>
      <c r="M644" t="s">
        <v>4435</v>
      </c>
      <c r="N644" t="s">
        <v>4436</v>
      </c>
      <c r="O644" s="13">
        <v>78300</v>
      </c>
      <c r="P644" s="10">
        <v>640</v>
      </c>
      <c r="Q644" s="10">
        <f t="shared" ca="1" si="76"/>
        <v>692</v>
      </c>
      <c r="R644" t="str">
        <f t="shared" ca="1" si="77"/>
        <v>May Belson</v>
      </c>
      <c r="T644" t="str">
        <f t="shared" ca="1" si="82"/>
        <v>Lupe Menousek</v>
      </c>
      <c r="U644" s="10">
        <f t="shared" ca="1" si="78"/>
        <v>716800</v>
      </c>
      <c r="W644" s="10">
        <f t="shared" ca="1" si="79"/>
        <v>0</v>
      </c>
      <c r="X644" s="10" t="str">
        <f t="shared" ca="1" si="80"/>
        <v/>
      </c>
      <c r="Y644" s="10" t="str">
        <f t="shared" ca="1" si="81"/>
        <v/>
      </c>
    </row>
    <row r="645" spans="1:25" x14ac:dyDescent="0.25">
      <c r="A645" s="10">
        <f ca="1">IFERROR(RANK(Y645,$Y$5:$Y$1006,0)+COUNTIF(Y$4:$Y644,Y645),"")</f>
        <v>649</v>
      </c>
      <c r="B645">
        <f ca="1">IFERROR(RANK(C645,$C$5:$C$5001, 1) + COUNTIF(C$4:$C644, C645), "")</f>
        <v>649</v>
      </c>
      <c r="C645">
        <f t="shared" ca="1" si="75"/>
        <v>8</v>
      </c>
      <c r="D645" s="1" t="s">
        <v>7386</v>
      </c>
      <c r="E645" t="s">
        <v>4437</v>
      </c>
      <c r="F645" t="s">
        <v>4438</v>
      </c>
      <c r="G645" t="s">
        <v>4439</v>
      </c>
      <c r="H645" t="s">
        <v>3235</v>
      </c>
      <c r="I645" t="s">
        <v>132</v>
      </c>
      <c r="J645">
        <v>47424</v>
      </c>
      <c r="K645" t="s">
        <v>4440</v>
      </c>
      <c r="L645" t="s">
        <v>4441</v>
      </c>
      <c r="M645" t="s">
        <v>4442</v>
      </c>
      <c r="N645" t="s">
        <v>4443</v>
      </c>
      <c r="O645" s="13">
        <v>464700</v>
      </c>
      <c r="P645" s="10">
        <v>641</v>
      </c>
      <c r="Q645" s="10">
        <f t="shared" ca="1" si="76"/>
        <v>332</v>
      </c>
      <c r="R645" t="str">
        <f t="shared" ca="1" si="77"/>
        <v>Ernestine Dufek</v>
      </c>
      <c r="T645" t="str">
        <f t="shared" ca="1" si="82"/>
        <v>Lyndon Aydlett</v>
      </c>
      <c r="U645" s="10">
        <f t="shared" ca="1" si="78"/>
        <v>843700</v>
      </c>
      <c r="W645" s="10">
        <f t="shared" ca="1" si="79"/>
        <v>0</v>
      </c>
      <c r="X645" s="10">
        <f t="shared" ca="1" si="80"/>
        <v>14700</v>
      </c>
      <c r="Y645" s="10">
        <f t="shared" ca="1" si="81"/>
        <v>14700</v>
      </c>
    </row>
    <row r="646" spans="1:25" x14ac:dyDescent="0.25">
      <c r="A646" s="10">
        <f ca="1">IFERROR(RANK(Y646,$Y$5:$Y$1006,0)+COUNTIF(Y$4:$Y645,Y646),"")</f>
        <v>679</v>
      </c>
      <c r="B646">
        <f ca="1">IFERROR(RANK(C646,$C$5:$C$5001, 1) + COUNTIF(C$4:$C645, C646), "")</f>
        <v>679</v>
      </c>
      <c r="C646">
        <f t="shared" ref="C646:C709" ca="1" si="83">IFERROR(SEARCH($C$2,T646,1),"")</f>
        <v>9</v>
      </c>
      <c r="D646" s="1" t="s">
        <v>7387</v>
      </c>
      <c r="E646" t="s">
        <v>4444</v>
      </c>
      <c r="F646" t="s">
        <v>4445</v>
      </c>
      <c r="G646" t="s">
        <v>4446</v>
      </c>
      <c r="H646" t="s">
        <v>1072</v>
      </c>
      <c r="I646" t="s">
        <v>1073</v>
      </c>
      <c r="J646">
        <v>37211</v>
      </c>
      <c r="K646" t="s">
        <v>4447</v>
      </c>
      <c r="L646" t="s">
        <v>4448</v>
      </c>
      <c r="M646" t="s">
        <v>4449</v>
      </c>
      <c r="N646" t="s">
        <v>4450</v>
      </c>
      <c r="O646" s="13">
        <v>180800</v>
      </c>
      <c r="P646" s="10">
        <v>642</v>
      </c>
      <c r="Q646" s="10">
        <f t="shared" ref="Q646:Q709" ca="1" si="84">COUNTIF($R$5:$R$1005,"&lt;"&amp;R646)+1</f>
        <v>861</v>
      </c>
      <c r="R646" t="str">
        <f t="shared" ref="R646:R709" ca="1" si="85">INDIRECT($B$2&amp;ROW())</f>
        <v>Sam Hollinghead</v>
      </c>
      <c r="T646" t="str">
        <f t="shared" ca="1" si="82"/>
        <v>Lyndon Rater</v>
      </c>
      <c r="U646" s="10">
        <f t="shared" ref="U646:U709" ca="1" si="86">IFERROR(VLOOKUP(T646,INDIRECT($B$2&amp;5&amp;":"&amp;ADDRESS(3000, COLUMN($O$3))), COLUMN($O$3)-COLUMN(INDIRECT($B$2&amp;5))+1, FALSE),0)</f>
        <v>905400</v>
      </c>
      <c r="W646" s="10">
        <f t="shared" ref="W646:W709" ca="1" si="87">IFERROR(RANK(U646,$U$5:$U$1006,1)*$W$3,"")</f>
        <v>0</v>
      </c>
      <c r="X646" s="10">
        <f t="shared" ref="X646:X709" ca="1" si="88">IFERROR(RANK(B646,$B$5:$B$1006,0)*$X$3,"")</f>
        <v>11700</v>
      </c>
      <c r="Y646" s="10">
        <f t="shared" ref="Y646:Y709" ca="1" si="89">IFERROR(W646+X646,"")</f>
        <v>11700</v>
      </c>
    </row>
    <row r="647" spans="1:25" x14ac:dyDescent="0.25">
      <c r="A647" s="10">
        <f ca="1">IFERROR(RANK(Y647,$Y$5:$Y$1006,0)+COUNTIF(Y$4:$Y646,Y647),"")</f>
        <v>755</v>
      </c>
      <c r="B647">
        <f ca="1">IFERROR(RANK(C647,$C$5:$C$5001, 1) + COUNTIF(C$4:$C646, C647), "")</f>
        <v>755</v>
      </c>
      <c r="C647">
        <f t="shared" ca="1" si="83"/>
        <v>12</v>
      </c>
      <c r="D647" s="1" t="s">
        <v>7388</v>
      </c>
      <c r="E647" t="s">
        <v>4451</v>
      </c>
      <c r="F647" t="s">
        <v>4452</v>
      </c>
      <c r="G647" t="s">
        <v>1102</v>
      </c>
      <c r="H647" t="s">
        <v>1102</v>
      </c>
      <c r="I647" t="s">
        <v>646</v>
      </c>
      <c r="J647">
        <v>99501</v>
      </c>
      <c r="K647" t="s">
        <v>4453</v>
      </c>
      <c r="L647" t="s">
        <v>4454</v>
      </c>
      <c r="M647" t="s">
        <v>4455</v>
      </c>
      <c r="N647" t="s">
        <v>4456</v>
      </c>
      <c r="O647" s="13">
        <v>285500</v>
      </c>
      <c r="P647" s="10">
        <v>643</v>
      </c>
      <c r="Q647" s="10">
        <f t="shared" ca="1" si="84"/>
        <v>992</v>
      </c>
      <c r="R647" t="str">
        <f t="shared" ca="1" si="85"/>
        <v>Willis Boers</v>
      </c>
      <c r="T647" t="str">
        <f t="shared" ca="1" si="82"/>
        <v>Lynette Vora</v>
      </c>
      <c r="U647" s="10">
        <f t="shared" ca="1" si="86"/>
        <v>707700</v>
      </c>
      <c r="W647" s="10">
        <f t="shared" ca="1" si="87"/>
        <v>0</v>
      </c>
      <c r="X647" s="10">
        <f t="shared" ca="1" si="88"/>
        <v>4100</v>
      </c>
      <c r="Y647" s="10">
        <f t="shared" ca="1" si="89"/>
        <v>4100</v>
      </c>
    </row>
    <row r="648" spans="1:25" x14ac:dyDescent="0.25">
      <c r="A648" s="10">
        <f ca="1">IFERROR(RANK(Y648,$Y$5:$Y$1006,0)+COUNTIF(Y$4:$Y647,Y648),"")</f>
        <v>785</v>
      </c>
      <c r="B648">
        <f ca="1">IFERROR(RANK(C648,$C$5:$C$5001, 1) + COUNTIF(C$4:$C647, C648), "")</f>
        <v>785</v>
      </c>
      <c r="C648">
        <f t="shared" ca="1" si="83"/>
        <v>14</v>
      </c>
      <c r="D648" s="1" t="s">
        <v>7389</v>
      </c>
      <c r="E648" t="s">
        <v>4457</v>
      </c>
      <c r="F648" t="s">
        <v>4458</v>
      </c>
      <c r="G648" t="s">
        <v>4459</v>
      </c>
      <c r="H648" t="s">
        <v>3831</v>
      </c>
      <c r="I648" t="s">
        <v>20</v>
      </c>
      <c r="J648">
        <v>33619</v>
      </c>
      <c r="K648" t="s">
        <v>4460</v>
      </c>
      <c r="L648" t="s">
        <v>4461</v>
      </c>
      <c r="M648" t="s">
        <v>4462</v>
      </c>
      <c r="N648" t="s">
        <v>4463</v>
      </c>
      <c r="O648" s="13">
        <v>366700</v>
      </c>
      <c r="P648" s="10">
        <v>644</v>
      </c>
      <c r="Q648" s="10">
        <f t="shared" ca="1" si="84"/>
        <v>695</v>
      </c>
      <c r="R648" t="str">
        <f t="shared" ca="1" si="85"/>
        <v>Mayra Vandernoot</v>
      </c>
      <c r="T648" t="str">
        <f t="shared" ca="1" si="82"/>
        <v>Lynette Zoucha</v>
      </c>
      <c r="U648" s="10">
        <f t="shared" ca="1" si="86"/>
        <v>377000</v>
      </c>
      <c r="W648" s="10">
        <f t="shared" ca="1" si="87"/>
        <v>0</v>
      </c>
      <c r="X648" s="10">
        <f t="shared" ca="1" si="88"/>
        <v>1100</v>
      </c>
      <c r="Y648" s="10">
        <f t="shared" ca="1" si="89"/>
        <v>1100</v>
      </c>
    </row>
    <row r="649" spans="1:25" x14ac:dyDescent="0.25">
      <c r="A649" s="10" t="str">
        <f ca="1">IFERROR(RANK(Y649,$Y$5:$Y$1006,0)+COUNTIF(Y$4:$Y648,Y649),"")</f>
        <v/>
      </c>
      <c r="B649" t="str">
        <f ca="1">IFERROR(RANK(C649,$C$5:$C$5001, 1) + COUNTIF(C$4:$C648, C649), "")</f>
        <v/>
      </c>
      <c r="C649" t="str">
        <f t="shared" ca="1" si="83"/>
        <v/>
      </c>
      <c r="D649" s="1" t="s">
        <v>7390</v>
      </c>
      <c r="E649" t="s">
        <v>4464</v>
      </c>
      <c r="F649" t="s">
        <v>4465</v>
      </c>
      <c r="G649" t="s">
        <v>3033</v>
      </c>
      <c r="H649" t="s">
        <v>1815</v>
      </c>
      <c r="I649" t="s">
        <v>170</v>
      </c>
      <c r="J649">
        <v>8014</v>
      </c>
      <c r="K649" t="s">
        <v>4466</v>
      </c>
      <c r="L649" t="s">
        <v>4467</v>
      </c>
      <c r="M649" t="s">
        <v>4468</v>
      </c>
      <c r="N649" t="s">
        <v>4469</v>
      </c>
      <c r="O649" s="13">
        <v>791100</v>
      </c>
      <c r="P649" s="10">
        <v>645</v>
      </c>
      <c r="Q649" s="10">
        <f t="shared" ca="1" si="84"/>
        <v>900</v>
      </c>
      <c r="R649" t="str">
        <f t="shared" ca="1" si="85"/>
        <v>Stanford Ostling</v>
      </c>
      <c r="T649" t="str">
        <f t="shared" ca="1" si="82"/>
        <v>Lynwood Cossey</v>
      </c>
      <c r="U649" s="10">
        <f t="shared" ca="1" si="86"/>
        <v>232000</v>
      </c>
      <c r="W649" s="10">
        <f t="shared" ca="1" si="87"/>
        <v>0</v>
      </c>
      <c r="X649" s="10" t="str">
        <f t="shared" ca="1" si="88"/>
        <v/>
      </c>
      <c r="Y649" s="10" t="str">
        <f t="shared" ca="1" si="89"/>
        <v/>
      </c>
    </row>
    <row r="650" spans="1:25" x14ac:dyDescent="0.25">
      <c r="A650" s="10">
        <f ca="1">IFERROR(RANK(Y650,$Y$5:$Y$1006,0)+COUNTIF(Y$4:$Y649,Y650),"")</f>
        <v>772</v>
      </c>
      <c r="B650">
        <f ca="1">IFERROR(RANK(C650,$C$5:$C$5001, 1) + COUNTIF(C$4:$C649, C650), "")</f>
        <v>772</v>
      </c>
      <c r="C650">
        <f t="shared" ca="1" si="83"/>
        <v>13</v>
      </c>
      <c r="D650" s="1" t="s">
        <v>7391</v>
      </c>
      <c r="E650" t="s">
        <v>4470</v>
      </c>
      <c r="F650" t="s">
        <v>4471</v>
      </c>
      <c r="G650" t="s">
        <v>178</v>
      </c>
      <c r="H650" t="s">
        <v>178</v>
      </c>
      <c r="I650" t="s">
        <v>12</v>
      </c>
      <c r="J650">
        <v>90064</v>
      </c>
      <c r="K650" t="s">
        <v>4472</v>
      </c>
      <c r="L650" t="s">
        <v>4473</v>
      </c>
      <c r="M650" t="s">
        <v>4474</v>
      </c>
      <c r="N650" t="s">
        <v>4475</v>
      </c>
      <c r="O650" s="13">
        <v>947800</v>
      </c>
      <c r="P650" s="10">
        <v>646</v>
      </c>
      <c r="Q650" s="10">
        <f t="shared" ca="1" si="84"/>
        <v>943</v>
      </c>
      <c r="R650" t="str">
        <f t="shared" ca="1" si="85"/>
        <v>Tracy Moradel</v>
      </c>
      <c r="T650" t="str">
        <f t="shared" ca="1" si="82"/>
        <v>Lynwood Gruba</v>
      </c>
      <c r="U650" s="10">
        <f t="shared" ca="1" si="86"/>
        <v>674800</v>
      </c>
      <c r="W650" s="10">
        <f t="shared" ca="1" si="87"/>
        <v>0</v>
      </c>
      <c r="X650" s="10">
        <f t="shared" ca="1" si="88"/>
        <v>2400</v>
      </c>
      <c r="Y650" s="10">
        <f t="shared" ca="1" si="89"/>
        <v>2400</v>
      </c>
    </row>
    <row r="651" spans="1:25" x14ac:dyDescent="0.25">
      <c r="A651" s="10">
        <f ca="1">IFERROR(RANK(Y651,$Y$5:$Y$1006,0)+COUNTIF(Y$4:$Y650,Y651),"")</f>
        <v>216</v>
      </c>
      <c r="B651">
        <f ca="1">IFERROR(RANK(C651,$C$5:$C$5001, 1) + COUNTIF(C$4:$C650, C651), "")</f>
        <v>216</v>
      </c>
      <c r="C651">
        <f t="shared" ca="1" si="83"/>
        <v>2</v>
      </c>
      <c r="D651" s="1" t="s">
        <v>7392</v>
      </c>
      <c r="E651" t="s">
        <v>4476</v>
      </c>
      <c r="F651" t="s">
        <v>4125</v>
      </c>
      <c r="G651" t="s">
        <v>1387</v>
      </c>
      <c r="H651" t="s">
        <v>1388</v>
      </c>
      <c r="I651" t="s">
        <v>90</v>
      </c>
      <c r="J651">
        <v>78408</v>
      </c>
      <c r="K651" t="s">
        <v>4477</v>
      </c>
      <c r="L651" t="s">
        <v>4478</v>
      </c>
      <c r="M651" t="s">
        <v>4479</v>
      </c>
      <c r="N651" t="s">
        <v>4480</v>
      </c>
      <c r="O651" s="13">
        <v>709500</v>
      </c>
      <c r="P651" s="10">
        <v>647</v>
      </c>
      <c r="Q651" s="10">
        <f t="shared" ca="1" si="84"/>
        <v>688</v>
      </c>
      <c r="R651" t="str">
        <f t="shared" ca="1" si="85"/>
        <v>Maureen Lachat</v>
      </c>
      <c r="T651" t="str">
        <f t="shared" ca="1" si="82"/>
        <v>Mabel Muss</v>
      </c>
      <c r="U651" s="10">
        <f t="shared" ca="1" si="86"/>
        <v>193700</v>
      </c>
      <c r="W651" s="10">
        <f t="shared" ca="1" si="87"/>
        <v>0</v>
      </c>
      <c r="X651" s="10">
        <f t="shared" ca="1" si="88"/>
        <v>58000</v>
      </c>
      <c r="Y651" s="10">
        <f t="shared" ca="1" si="89"/>
        <v>58000</v>
      </c>
    </row>
    <row r="652" spans="1:25" x14ac:dyDescent="0.25">
      <c r="A652" s="10">
        <f ca="1">IFERROR(RANK(Y652,$Y$5:$Y$1006,0)+COUNTIF(Y$4:$Y651,Y652),"")</f>
        <v>217</v>
      </c>
      <c r="B652">
        <f ca="1">IFERROR(RANK(C652,$C$5:$C$5001, 1) + COUNTIF(C$4:$C651, C652), "")</f>
        <v>217</v>
      </c>
      <c r="C652">
        <f t="shared" ca="1" si="83"/>
        <v>2</v>
      </c>
      <c r="D652" s="1" t="s">
        <v>7393</v>
      </c>
      <c r="E652" t="s">
        <v>4481</v>
      </c>
      <c r="F652" t="s">
        <v>4482</v>
      </c>
      <c r="G652" t="s">
        <v>126</v>
      </c>
      <c r="H652" t="s">
        <v>126</v>
      </c>
      <c r="I652" t="s">
        <v>90</v>
      </c>
      <c r="J652">
        <v>75235</v>
      </c>
      <c r="K652" t="s">
        <v>4483</v>
      </c>
      <c r="L652" t="s">
        <v>4484</v>
      </c>
      <c r="M652" t="s">
        <v>4485</v>
      </c>
      <c r="N652" t="s">
        <v>4486</v>
      </c>
      <c r="O652" s="13">
        <v>30600</v>
      </c>
      <c r="P652" s="10">
        <v>648</v>
      </c>
      <c r="Q652" s="10">
        <f t="shared" ca="1" si="84"/>
        <v>96</v>
      </c>
      <c r="R652" t="str">
        <f t="shared" ca="1" si="85"/>
        <v>Avis Kuamoo</v>
      </c>
      <c r="T652" t="str">
        <f t="shared" ca="1" si="82"/>
        <v>Mac Speckman</v>
      </c>
      <c r="U652" s="10">
        <f t="shared" ca="1" si="86"/>
        <v>657200</v>
      </c>
      <c r="W652" s="10">
        <f t="shared" ca="1" si="87"/>
        <v>0</v>
      </c>
      <c r="X652" s="10">
        <f t="shared" ca="1" si="88"/>
        <v>57900</v>
      </c>
      <c r="Y652" s="10">
        <f t="shared" ca="1" si="89"/>
        <v>57900</v>
      </c>
    </row>
    <row r="653" spans="1:25" x14ac:dyDescent="0.25">
      <c r="A653" s="10">
        <f ca="1">IFERROR(RANK(Y653,$Y$5:$Y$1006,0)+COUNTIF(Y$4:$Y652,Y653),"")</f>
        <v>218</v>
      </c>
      <c r="B653">
        <f ca="1">IFERROR(RANK(C653,$C$5:$C$5001, 1) + COUNTIF(C$4:$C652, C653), "")</f>
        <v>218</v>
      </c>
      <c r="C653">
        <f t="shared" ca="1" si="83"/>
        <v>2</v>
      </c>
      <c r="D653" s="1" t="s">
        <v>7394</v>
      </c>
      <c r="E653" t="s">
        <v>4487</v>
      </c>
      <c r="F653" t="s">
        <v>4488</v>
      </c>
      <c r="G653" t="s">
        <v>4489</v>
      </c>
      <c r="H653" t="s">
        <v>4490</v>
      </c>
      <c r="I653" t="s">
        <v>90</v>
      </c>
      <c r="J653">
        <v>78758</v>
      </c>
      <c r="K653" t="s">
        <v>4491</v>
      </c>
      <c r="L653" t="s">
        <v>4492</v>
      </c>
      <c r="M653" t="s">
        <v>4493</v>
      </c>
      <c r="N653" t="s">
        <v>4494</v>
      </c>
      <c r="O653" s="13">
        <v>324900</v>
      </c>
      <c r="P653" s="10">
        <v>649</v>
      </c>
      <c r="Q653" s="10">
        <f t="shared" ca="1" si="84"/>
        <v>523</v>
      </c>
      <c r="R653" t="str">
        <f t="shared" ca="1" si="85"/>
        <v>Kaitlin Peavey</v>
      </c>
      <c r="T653" t="str">
        <f t="shared" ca="1" si="82"/>
        <v>Madeleine Kralicek</v>
      </c>
      <c r="U653" s="10">
        <f t="shared" ca="1" si="86"/>
        <v>60500</v>
      </c>
      <c r="W653" s="10">
        <f t="shared" ca="1" si="87"/>
        <v>0</v>
      </c>
      <c r="X653" s="10">
        <f t="shared" ca="1" si="88"/>
        <v>57800</v>
      </c>
      <c r="Y653" s="10">
        <f t="shared" ca="1" si="89"/>
        <v>57800</v>
      </c>
    </row>
    <row r="654" spans="1:25" x14ac:dyDescent="0.25">
      <c r="A654" s="10">
        <f ca="1">IFERROR(RANK(Y654,$Y$5:$Y$1006,0)+COUNTIF(Y$4:$Y653,Y654),"")</f>
        <v>219</v>
      </c>
      <c r="B654">
        <f ca="1">IFERROR(RANK(C654,$C$5:$C$5001, 1) + COUNTIF(C$4:$C653, C654), "")</f>
        <v>219</v>
      </c>
      <c r="C654">
        <f t="shared" ca="1" si="83"/>
        <v>2</v>
      </c>
      <c r="D654" s="1" t="s">
        <v>7395</v>
      </c>
      <c r="E654" t="s">
        <v>4495</v>
      </c>
      <c r="F654" t="s">
        <v>4496</v>
      </c>
      <c r="G654" t="s">
        <v>34</v>
      </c>
      <c r="H654" t="s">
        <v>34</v>
      </c>
      <c r="I654" t="s">
        <v>12</v>
      </c>
      <c r="J654">
        <v>95815</v>
      </c>
      <c r="K654" t="s">
        <v>4497</v>
      </c>
      <c r="L654" t="s">
        <v>4498</v>
      </c>
      <c r="M654" t="s">
        <v>4499</v>
      </c>
      <c r="N654" t="s">
        <v>4500</v>
      </c>
      <c r="O654" s="13">
        <v>155600</v>
      </c>
      <c r="P654" s="10">
        <v>650</v>
      </c>
      <c r="Q654" s="10">
        <f t="shared" ca="1" si="84"/>
        <v>378</v>
      </c>
      <c r="R654" t="str">
        <f t="shared" ca="1" si="85"/>
        <v>Gale Stinett</v>
      </c>
      <c r="T654" t="str">
        <f t="shared" ca="1" si="82"/>
        <v>Mae Facundo</v>
      </c>
      <c r="U654" s="10">
        <f t="shared" ca="1" si="86"/>
        <v>233200</v>
      </c>
      <c r="W654" s="10">
        <f t="shared" ca="1" si="87"/>
        <v>0</v>
      </c>
      <c r="X654" s="10">
        <f t="shared" ca="1" si="88"/>
        <v>57700</v>
      </c>
      <c r="Y654" s="10">
        <f t="shared" ca="1" si="89"/>
        <v>57700</v>
      </c>
    </row>
    <row r="655" spans="1:25" x14ac:dyDescent="0.25">
      <c r="A655" s="10">
        <f ca="1">IFERROR(RANK(Y655,$Y$5:$Y$1006,0)+COUNTIF(Y$4:$Y654,Y655),"")</f>
        <v>220</v>
      </c>
      <c r="B655">
        <f ca="1">IFERROR(RANK(C655,$C$5:$C$5001, 1) + COUNTIF(C$4:$C654, C655), "")</f>
        <v>220</v>
      </c>
      <c r="C655">
        <f t="shared" ca="1" si="83"/>
        <v>2</v>
      </c>
      <c r="D655" s="1" t="s">
        <v>7396</v>
      </c>
      <c r="E655" t="s">
        <v>4501</v>
      </c>
      <c r="F655" t="s">
        <v>4502</v>
      </c>
      <c r="G655" t="s">
        <v>4503</v>
      </c>
      <c r="H655" t="s">
        <v>706</v>
      </c>
      <c r="I655" t="s">
        <v>1768</v>
      </c>
      <c r="J655">
        <v>89015</v>
      </c>
      <c r="K655" t="s">
        <v>4504</v>
      </c>
      <c r="L655" t="s">
        <v>4505</v>
      </c>
      <c r="M655" t="s">
        <v>4506</v>
      </c>
      <c r="N655" t="s">
        <v>4507</v>
      </c>
      <c r="O655" s="13">
        <v>499400</v>
      </c>
      <c r="P655" s="10">
        <v>651</v>
      </c>
      <c r="Q655" s="10">
        <f t="shared" ca="1" si="84"/>
        <v>846</v>
      </c>
      <c r="R655" t="str">
        <f t="shared" ca="1" si="85"/>
        <v>Ross Coupe</v>
      </c>
      <c r="T655" t="str">
        <f t="shared" ca="1" si="82"/>
        <v>Magdalena Cantor</v>
      </c>
      <c r="U655" s="10">
        <f t="shared" ca="1" si="86"/>
        <v>657300</v>
      </c>
      <c r="W655" s="10">
        <f t="shared" ca="1" si="87"/>
        <v>0</v>
      </c>
      <c r="X655" s="10">
        <f t="shared" ca="1" si="88"/>
        <v>57600</v>
      </c>
      <c r="Y655" s="10">
        <f t="shared" ca="1" si="89"/>
        <v>57600</v>
      </c>
    </row>
    <row r="656" spans="1:25" x14ac:dyDescent="0.25">
      <c r="A656" s="10">
        <f ca="1">IFERROR(RANK(Y656,$Y$5:$Y$1006,0)+COUNTIF(Y$4:$Y655,Y656),"")</f>
        <v>221</v>
      </c>
      <c r="B656">
        <f ca="1">IFERROR(RANK(C656,$C$5:$C$5001, 1) + COUNTIF(C$4:$C655, C656), "")</f>
        <v>221</v>
      </c>
      <c r="C656">
        <f t="shared" ca="1" si="83"/>
        <v>2</v>
      </c>
      <c r="D656" s="1" t="s">
        <v>7397</v>
      </c>
      <c r="E656" t="s">
        <v>4508</v>
      </c>
      <c r="F656" t="s">
        <v>4509</v>
      </c>
      <c r="G656" t="s">
        <v>3966</v>
      </c>
      <c r="H656" t="s">
        <v>1063</v>
      </c>
      <c r="I656" t="s">
        <v>12</v>
      </c>
      <c r="J656">
        <v>95928</v>
      </c>
      <c r="K656" t="s">
        <v>4510</v>
      </c>
      <c r="L656" t="s">
        <v>4511</v>
      </c>
      <c r="M656" t="s">
        <v>4512</v>
      </c>
      <c r="N656" t="s">
        <v>4513</v>
      </c>
      <c r="O656" s="13">
        <v>57100</v>
      </c>
      <c r="P656" s="10">
        <v>652</v>
      </c>
      <c r="Q656" s="10">
        <f t="shared" ca="1" si="84"/>
        <v>246</v>
      </c>
      <c r="R656" t="str">
        <f t="shared" ca="1" si="85"/>
        <v>Dante Prochazka</v>
      </c>
      <c r="T656" t="str">
        <f t="shared" ca="1" si="82"/>
        <v>Malissa Eisert</v>
      </c>
      <c r="U656" s="10">
        <f t="shared" ca="1" si="86"/>
        <v>28900</v>
      </c>
      <c r="W656" s="10">
        <f t="shared" ca="1" si="87"/>
        <v>0</v>
      </c>
      <c r="X656" s="10">
        <f t="shared" ca="1" si="88"/>
        <v>57500</v>
      </c>
      <c r="Y656" s="10">
        <f t="shared" ca="1" si="89"/>
        <v>57500</v>
      </c>
    </row>
    <row r="657" spans="1:25" x14ac:dyDescent="0.25">
      <c r="A657" s="10">
        <f ca="1">IFERROR(RANK(Y657,$Y$5:$Y$1006,0)+COUNTIF(Y$4:$Y656,Y657),"")</f>
        <v>222</v>
      </c>
      <c r="B657">
        <f ca="1">IFERROR(RANK(C657,$C$5:$C$5001, 1) + COUNTIF(C$4:$C656, C657), "")</f>
        <v>222</v>
      </c>
      <c r="C657">
        <f t="shared" ca="1" si="83"/>
        <v>2</v>
      </c>
      <c r="D657" s="1" t="s">
        <v>7398</v>
      </c>
      <c r="E657" t="s">
        <v>4514</v>
      </c>
      <c r="F657" t="s">
        <v>4515</v>
      </c>
      <c r="G657" t="s">
        <v>126</v>
      </c>
      <c r="H657" t="s">
        <v>126</v>
      </c>
      <c r="I657" t="s">
        <v>90</v>
      </c>
      <c r="J657">
        <v>75229</v>
      </c>
      <c r="K657" t="s">
        <v>4516</v>
      </c>
      <c r="L657" t="s">
        <v>4517</v>
      </c>
      <c r="M657" t="s">
        <v>4518</v>
      </c>
      <c r="N657" t="s">
        <v>4519</v>
      </c>
      <c r="O657" s="13">
        <v>504100</v>
      </c>
      <c r="P657" s="10">
        <v>653</v>
      </c>
      <c r="Q657" s="10">
        <f t="shared" ca="1" si="84"/>
        <v>100</v>
      </c>
      <c r="R657" t="str">
        <f t="shared" ca="1" si="85"/>
        <v>Becky Vogel</v>
      </c>
      <c r="T657" t="str">
        <f t="shared" ca="1" si="82"/>
        <v>Manual Fasulo</v>
      </c>
      <c r="U657" s="10">
        <f t="shared" ca="1" si="86"/>
        <v>360100</v>
      </c>
      <c r="W657" s="10">
        <f t="shared" ca="1" si="87"/>
        <v>0</v>
      </c>
      <c r="X657" s="10">
        <f t="shared" ca="1" si="88"/>
        <v>57400</v>
      </c>
      <c r="Y657" s="10">
        <f t="shared" ca="1" si="89"/>
        <v>57400</v>
      </c>
    </row>
    <row r="658" spans="1:25" x14ac:dyDescent="0.25">
      <c r="A658" s="10">
        <f ca="1">IFERROR(RANK(Y658,$Y$5:$Y$1006,0)+COUNTIF(Y$4:$Y657,Y658),"")</f>
        <v>223</v>
      </c>
      <c r="B658">
        <f ca="1">IFERROR(RANK(C658,$C$5:$C$5001, 1) + COUNTIF(C$4:$C657, C658), "")</f>
        <v>223</v>
      </c>
      <c r="C658">
        <f t="shared" ca="1" si="83"/>
        <v>2</v>
      </c>
      <c r="D658" s="1" t="s">
        <v>7399</v>
      </c>
      <c r="E658" t="s">
        <v>4520</v>
      </c>
      <c r="F658" t="s">
        <v>4521</v>
      </c>
      <c r="G658" t="s">
        <v>2550</v>
      </c>
      <c r="H658" t="s">
        <v>1499</v>
      </c>
      <c r="I658" t="s">
        <v>1500</v>
      </c>
      <c r="J658">
        <v>85009</v>
      </c>
      <c r="K658" t="s">
        <v>4522</v>
      </c>
      <c r="L658" t="s">
        <v>4523</v>
      </c>
      <c r="M658" t="s">
        <v>4524</v>
      </c>
      <c r="N658" t="s">
        <v>4525</v>
      </c>
      <c r="O658" s="13">
        <v>211300</v>
      </c>
      <c r="P658" s="10">
        <v>654</v>
      </c>
      <c r="Q658" s="10">
        <f t="shared" ca="1" si="84"/>
        <v>399</v>
      </c>
      <c r="R658" t="str">
        <f t="shared" ca="1" si="85"/>
        <v>Glenn Babyak</v>
      </c>
      <c r="T658" t="str">
        <f t="shared" ca="1" si="82"/>
        <v>Manual Stonebraker</v>
      </c>
      <c r="U658" s="10">
        <f t="shared" ca="1" si="86"/>
        <v>580300</v>
      </c>
      <c r="W658" s="10">
        <f t="shared" ca="1" si="87"/>
        <v>0</v>
      </c>
      <c r="X658" s="10">
        <f t="shared" ca="1" si="88"/>
        <v>57300</v>
      </c>
      <c r="Y658" s="10">
        <f t="shared" ca="1" si="89"/>
        <v>57300</v>
      </c>
    </row>
    <row r="659" spans="1:25" x14ac:dyDescent="0.25">
      <c r="A659" s="10">
        <f ca="1">IFERROR(RANK(Y659,$Y$5:$Y$1006,0)+COUNTIF(Y$4:$Y658,Y659),"")</f>
        <v>224</v>
      </c>
      <c r="B659">
        <f ca="1">IFERROR(RANK(C659,$C$5:$C$5001, 1) + COUNTIF(C$4:$C658, C659), "")</f>
        <v>224</v>
      </c>
      <c r="C659">
        <f t="shared" ca="1" si="83"/>
        <v>2</v>
      </c>
      <c r="D659" s="1" t="s">
        <v>7400</v>
      </c>
      <c r="E659" t="s">
        <v>4526</v>
      </c>
      <c r="F659" t="s">
        <v>4527</v>
      </c>
      <c r="G659" t="s">
        <v>4528</v>
      </c>
      <c r="H659" t="s">
        <v>2564</v>
      </c>
      <c r="I659" t="s">
        <v>102</v>
      </c>
      <c r="J659">
        <v>21054</v>
      </c>
      <c r="K659" t="s">
        <v>4529</v>
      </c>
      <c r="L659" t="s">
        <v>4530</v>
      </c>
      <c r="M659" t="s">
        <v>4531</v>
      </c>
      <c r="N659" t="s">
        <v>4532</v>
      </c>
      <c r="O659" s="13">
        <v>66400</v>
      </c>
      <c r="P659" s="10">
        <v>655</v>
      </c>
      <c r="Q659" s="10">
        <f t="shared" ca="1" si="84"/>
        <v>912</v>
      </c>
      <c r="R659" t="str">
        <f t="shared" ca="1" si="85"/>
        <v>Sydney Aldrow</v>
      </c>
      <c r="T659" t="str">
        <f t="shared" ca="1" si="82"/>
        <v>Mara Garitty</v>
      </c>
      <c r="U659" s="10">
        <f t="shared" ca="1" si="86"/>
        <v>78400</v>
      </c>
      <c r="W659" s="10">
        <f t="shared" ca="1" si="87"/>
        <v>0</v>
      </c>
      <c r="X659" s="10">
        <f t="shared" ca="1" si="88"/>
        <v>57200</v>
      </c>
      <c r="Y659" s="10">
        <f t="shared" ca="1" si="89"/>
        <v>57200</v>
      </c>
    </row>
    <row r="660" spans="1:25" x14ac:dyDescent="0.25">
      <c r="A660" s="10">
        <f ca="1">IFERROR(RANK(Y660,$Y$5:$Y$1006,0)+COUNTIF(Y$4:$Y659,Y660),"")</f>
        <v>225</v>
      </c>
      <c r="B660">
        <f ca="1">IFERROR(RANK(C660,$C$5:$C$5001, 1) + COUNTIF(C$4:$C659, C660), "")</f>
        <v>225</v>
      </c>
      <c r="C660">
        <f t="shared" ca="1" si="83"/>
        <v>2</v>
      </c>
      <c r="D660" s="1" t="s">
        <v>7401</v>
      </c>
      <c r="E660" t="s">
        <v>4533</v>
      </c>
      <c r="F660" t="s">
        <v>4534</v>
      </c>
      <c r="G660" t="s">
        <v>2988</v>
      </c>
      <c r="H660" t="s">
        <v>4535</v>
      </c>
      <c r="I660" t="s">
        <v>75</v>
      </c>
      <c r="J660">
        <v>49412</v>
      </c>
      <c r="K660" t="s">
        <v>4536</v>
      </c>
      <c r="L660" t="s">
        <v>4537</v>
      </c>
      <c r="M660" t="s">
        <v>4538</v>
      </c>
      <c r="N660" t="s">
        <v>4539</v>
      </c>
      <c r="O660" s="13">
        <v>408700</v>
      </c>
      <c r="P660" s="10">
        <v>656</v>
      </c>
      <c r="Q660" s="10">
        <f t="shared" ca="1" si="84"/>
        <v>8</v>
      </c>
      <c r="R660" t="str">
        <f t="shared" ca="1" si="85"/>
        <v>Adela Ellison</v>
      </c>
      <c r="T660" t="str">
        <f t="shared" ca="1" si="82"/>
        <v>Marcel Kolodziej</v>
      </c>
      <c r="U660" s="10">
        <f t="shared" ca="1" si="86"/>
        <v>272000</v>
      </c>
      <c r="W660" s="10">
        <f t="shared" ca="1" si="87"/>
        <v>0</v>
      </c>
      <c r="X660" s="10">
        <f t="shared" ca="1" si="88"/>
        <v>57100</v>
      </c>
      <c r="Y660" s="10">
        <f t="shared" ca="1" si="89"/>
        <v>57100</v>
      </c>
    </row>
    <row r="661" spans="1:25" x14ac:dyDescent="0.25">
      <c r="A661" s="10">
        <f ca="1">IFERROR(RANK(Y661,$Y$5:$Y$1006,0)+COUNTIF(Y$4:$Y660,Y661),"")</f>
        <v>226</v>
      </c>
      <c r="B661">
        <f ca="1">IFERROR(RANK(C661,$C$5:$C$5001, 1) + COUNTIF(C$4:$C660, C661), "")</f>
        <v>226</v>
      </c>
      <c r="C661">
        <f t="shared" ca="1" si="83"/>
        <v>2</v>
      </c>
      <c r="D661" s="1" t="s">
        <v>7402</v>
      </c>
      <c r="E661" t="s">
        <v>4540</v>
      </c>
      <c r="F661" t="s">
        <v>4541</v>
      </c>
      <c r="G661" t="s">
        <v>2502</v>
      </c>
      <c r="H661" t="s">
        <v>178</v>
      </c>
      <c r="I661" t="s">
        <v>12</v>
      </c>
      <c r="J661">
        <v>91311</v>
      </c>
      <c r="K661" t="s">
        <v>4542</v>
      </c>
      <c r="L661" t="s">
        <v>4543</v>
      </c>
      <c r="M661" t="s">
        <v>4544</v>
      </c>
      <c r="N661" t="s">
        <v>4545</v>
      </c>
      <c r="O661" s="13">
        <v>924700</v>
      </c>
      <c r="P661" s="10">
        <v>657</v>
      </c>
      <c r="Q661" s="10">
        <f t="shared" ca="1" si="84"/>
        <v>827</v>
      </c>
      <c r="R661" t="str">
        <f t="shared" ca="1" si="85"/>
        <v>Rita Untalan</v>
      </c>
      <c r="T661" t="str">
        <f t="shared" ca="1" si="82"/>
        <v>Marcellus Cusatis</v>
      </c>
      <c r="U661" s="10">
        <f t="shared" ca="1" si="86"/>
        <v>650200</v>
      </c>
      <c r="W661" s="10">
        <f t="shared" ca="1" si="87"/>
        <v>0</v>
      </c>
      <c r="X661" s="10">
        <f t="shared" ca="1" si="88"/>
        <v>57000</v>
      </c>
      <c r="Y661" s="10">
        <f t="shared" ca="1" si="89"/>
        <v>57000</v>
      </c>
    </row>
    <row r="662" spans="1:25" x14ac:dyDescent="0.25">
      <c r="A662" s="10">
        <f ca="1">IFERROR(RANK(Y662,$Y$5:$Y$1006,0)+COUNTIF(Y$4:$Y661,Y662),"")</f>
        <v>227</v>
      </c>
      <c r="B662">
        <f ca="1">IFERROR(RANK(C662,$C$5:$C$5001, 1) + COUNTIF(C$4:$C661, C662), "")</f>
        <v>227</v>
      </c>
      <c r="C662">
        <f t="shared" ca="1" si="83"/>
        <v>2</v>
      </c>
      <c r="D662" s="1" t="s">
        <v>7403</v>
      </c>
      <c r="E662" t="s">
        <v>4546</v>
      </c>
      <c r="F662" t="s">
        <v>4547</v>
      </c>
      <c r="G662" t="s">
        <v>1184</v>
      </c>
      <c r="H662" t="s">
        <v>3353</v>
      </c>
      <c r="I662" t="s">
        <v>1186</v>
      </c>
      <c r="J662">
        <v>55435</v>
      </c>
      <c r="K662" t="s">
        <v>4548</v>
      </c>
      <c r="L662" t="s">
        <v>4549</v>
      </c>
      <c r="M662" t="s">
        <v>4550</v>
      </c>
      <c r="N662" t="s">
        <v>4551</v>
      </c>
      <c r="O662" s="13">
        <v>213000</v>
      </c>
      <c r="P662" s="10">
        <v>658</v>
      </c>
      <c r="Q662" s="10">
        <f t="shared" ca="1" si="84"/>
        <v>147</v>
      </c>
      <c r="R662" t="str">
        <f t="shared" ca="1" si="85"/>
        <v>Buck Reeder</v>
      </c>
      <c r="T662" t="str">
        <f t="shared" ca="1" si="82"/>
        <v>Marcellus Parrin</v>
      </c>
      <c r="U662" s="10">
        <f t="shared" ca="1" si="86"/>
        <v>168500</v>
      </c>
      <c r="W662" s="10">
        <f t="shared" ca="1" si="87"/>
        <v>0</v>
      </c>
      <c r="X662" s="10">
        <f t="shared" ca="1" si="88"/>
        <v>56900</v>
      </c>
      <c r="Y662" s="10">
        <f t="shared" ca="1" si="89"/>
        <v>56900</v>
      </c>
    </row>
    <row r="663" spans="1:25" x14ac:dyDescent="0.25">
      <c r="A663" s="10">
        <f ca="1">IFERROR(RANK(Y663,$Y$5:$Y$1006,0)+COUNTIF(Y$4:$Y662,Y663),"")</f>
        <v>228</v>
      </c>
      <c r="B663">
        <f ca="1">IFERROR(RANK(C663,$C$5:$C$5001, 1) + COUNTIF(C$4:$C662, C663), "")</f>
        <v>228</v>
      </c>
      <c r="C663">
        <f t="shared" ca="1" si="83"/>
        <v>2</v>
      </c>
      <c r="D663" s="1" t="s">
        <v>7404</v>
      </c>
      <c r="E663" t="s">
        <v>4552</v>
      </c>
      <c r="F663" t="s">
        <v>4553</v>
      </c>
      <c r="G663" t="s">
        <v>4554</v>
      </c>
      <c r="H663" t="s">
        <v>359</v>
      </c>
      <c r="I663" t="s">
        <v>49</v>
      </c>
      <c r="J663">
        <v>2128</v>
      </c>
      <c r="K663" t="s">
        <v>4555</v>
      </c>
      <c r="L663" t="s">
        <v>4556</v>
      </c>
      <c r="M663" t="s">
        <v>4557</v>
      </c>
      <c r="N663" t="s">
        <v>4558</v>
      </c>
      <c r="O663" s="13">
        <v>897200</v>
      </c>
      <c r="P663" s="10">
        <v>659</v>
      </c>
      <c r="Q663" s="10">
        <f t="shared" ca="1" si="84"/>
        <v>427</v>
      </c>
      <c r="R663" t="str">
        <f t="shared" ca="1" si="85"/>
        <v>Hilary Sleigh</v>
      </c>
      <c r="T663" t="str">
        <f t="shared" ca="1" si="82"/>
        <v>Marci Kady</v>
      </c>
      <c r="U663" s="10">
        <f t="shared" ca="1" si="86"/>
        <v>297000</v>
      </c>
      <c r="W663" s="10">
        <f t="shared" ca="1" si="87"/>
        <v>0</v>
      </c>
      <c r="X663" s="10">
        <f t="shared" ca="1" si="88"/>
        <v>56800</v>
      </c>
      <c r="Y663" s="10">
        <f t="shared" ca="1" si="89"/>
        <v>56800</v>
      </c>
    </row>
    <row r="664" spans="1:25" x14ac:dyDescent="0.25">
      <c r="A664" s="10">
        <f ca="1">IFERROR(RANK(Y664,$Y$5:$Y$1006,0)+COUNTIF(Y$4:$Y663,Y664),"")</f>
        <v>229</v>
      </c>
      <c r="B664">
        <f ca="1">IFERROR(RANK(C664,$C$5:$C$5001, 1) + COUNTIF(C$4:$C663, C664), "")</f>
        <v>229</v>
      </c>
      <c r="C664">
        <f t="shared" ca="1" si="83"/>
        <v>2</v>
      </c>
      <c r="D664" s="1" t="s">
        <v>7405</v>
      </c>
      <c r="E664" t="s">
        <v>4559</v>
      </c>
      <c r="F664" t="s">
        <v>4560</v>
      </c>
      <c r="G664" t="s">
        <v>4561</v>
      </c>
      <c r="H664" t="s">
        <v>4561</v>
      </c>
      <c r="I664" t="s">
        <v>102</v>
      </c>
      <c r="J664">
        <v>21701</v>
      </c>
      <c r="K664" t="s">
        <v>4562</v>
      </c>
      <c r="L664" t="s">
        <v>4563</v>
      </c>
      <c r="M664" t="s">
        <v>4564</v>
      </c>
      <c r="N664" t="s">
        <v>4565</v>
      </c>
      <c r="O664" s="13">
        <v>335600</v>
      </c>
      <c r="P664" s="10">
        <v>660</v>
      </c>
      <c r="Q664" s="10">
        <f t="shared" ca="1" si="84"/>
        <v>858</v>
      </c>
      <c r="R664" t="str">
        <f t="shared" ca="1" si="85"/>
        <v>Sal Madge</v>
      </c>
      <c r="T664" t="str">
        <f t="shared" ca="1" si="82"/>
        <v>Margarita Schaupp</v>
      </c>
      <c r="U664" s="10">
        <f t="shared" ca="1" si="86"/>
        <v>272000</v>
      </c>
      <c r="W664" s="10">
        <f t="shared" ca="1" si="87"/>
        <v>0</v>
      </c>
      <c r="X664" s="10">
        <f t="shared" ca="1" si="88"/>
        <v>56700</v>
      </c>
      <c r="Y664" s="10">
        <f t="shared" ca="1" si="89"/>
        <v>56700</v>
      </c>
    </row>
    <row r="665" spans="1:25" x14ac:dyDescent="0.25">
      <c r="A665" s="10">
        <f ca="1">IFERROR(RANK(Y665,$Y$5:$Y$1006,0)+COUNTIF(Y$4:$Y664,Y665),"")</f>
        <v>230</v>
      </c>
      <c r="B665">
        <f ca="1">IFERROR(RANK(C665,$C$5:$C$5001, 1) + COUNTIF(C$4:$C664, C665), "")</f>
        <v>230</v>
      </c>
      <c r="C665">
        <f t="shared" ca="1" si="83"/>
        <v>2</v>
      </c>
      <c r="D665" s="1" t="s">
        <v>7406</v>
      </c>
      <c r="E665" t="s">
        <v>4566</v>
      </c>
      <c r="F665" t="s">
        <v>4567</v>
      </c>
      <c r="G665" t="s">
        <v>4568</v>
      </c>
      <c r="H665" t="s">
        <v>1733</v>
      </c>
      <c r="I665" t="s">
        <v>252</v>
      </c>
      <c r="J665">
        <v>19335</v>
      </c>
      <c r="K665" t="s">
        <v>4569</v>
      </c>
      <c r="L665" t="s">
        <v>4570</v>
      </c>
      <c r="M665" t="s">
        <v>4571</v>
      </c>
      <c r="N665" t="s">
        <v>4572</v>
      </c>
      <c r="O665" s="13">
        <v>494200</v>
      </c>
      <c r="P665" s="10">
        <v>661</v>
      </c>
      <c r="Q665" s="10">
        <f t="shared" ca="1" si="84"/>
        <v>270</v>
      </c>
      <c r="R665" t="str">
        <f t="shared" ca="1" si="85"/>
        <v>Deloris Ronero</v>
      </c>
      <c r="T665" t="str">
        <f t="shared" ref="T665:T728" ca="1" si="90">VLOOKUP(P665,$Q:$R,2,FALSE)</f>
        <v>Margie Scoma</v>
      </c>
      <c r="U665" s="10">
        <f t="shared" ca="1" si="86"/>
        <v>612200</v>
      </c>
      <c r="W665" s="10">
        <f t="shared" ca="1" si="87"/>
        <v>0</v>
      </c>
      <c r="X665" s="10">
        <f t="shared" ca="1" si="88"/>
        <v>56600</v>
      </c>
      <c r="Y665" s="10">
        <f t="shared" ca="1" si="89"/>
        <v>56600</v>
      </c>
    </row>
    <row r="666" spans="1:25" x14ac:dyDescent="0.25">
      <c r="A666" s="10">
        <f ca="1">IFERROR(RANK(Y666,$Y$5:$Y$1006,0)+COUNTIF(Y$4:$Y665,Y666),"")</f>
        <v>231</v>
      </c>
      <c r="B666">
        <f ca="1">IFERROR(RANK(C666,$C$5:$C$5001, 1) + COUNTIF(C$4:$C665, C666), "")</f>
        <v>231</v>
      </c>
      <c r="C666">
        <f t="shared" ca="1" si="83"/>
        <v>2</v>
      </c>
      <c r="D666" s="1" t="s">
        <v>7407</v>
      </c>
      <c r="E666" t="s">
        <v>4573</v>
      </c>
      <c r="F666" t="s">
        <v>4574</v>
      </c>
      <c r="G666" t="s">
        <v>4575</v>
      </c>
      <c r="H666" t="s">
        <v>4576</v>
      </c>
      <c r="I666" t="s">
        <v>28</v>
      </c>
      <c r="J666">
        <v>44820</v>
      </c>
      <c r="K666" t="s">
        <v>4577</v>
      </c>
      <c r="L666" t="s">
        <v>4578</v>
      </c>
      <c r="M666" t="s">
        <v>4579</v>
      </c>
      <c r="N666" t="s">
        <v>4580</v>
      </c>
      <c r="O666" s="13">
        <v>348100</v>
      </c>
      <c r="P666" s="10">
        <v>662</v>
      </c>
      <c r="Q666" s="10">
        <f t="shared" ca="1" si="84"/>
        <v>735</v>
      </c>
      <c r="R666" t="str">
        <f t="shared" ca="1" si="85"/>
        <v>Nell Halvorson</v>
      </c>
      <c r="T666" t="str">
        <f t="shared" ca="1" si="90"/>
        <v>Margo Bassil</v>
      </c>
      <c r="U666" s="10">
        <f t="shared" ca="1" si="86"/>
        <v>994900</v>
      </c>
      <c r="W666" s="10">
        <f t="shared" ca="1" si="87"/>
        <v>0</v>
      </c>
      <c r="X666" s="10">
        <f t="shared" ca="1" si="88"/>
        <v>56500</v>
      </c>
      <c r="Y666" s="10">
        <f t="shared" ca="1" si="89"/>
        <v>56500</v>
      </c>
    </row>
    <row r="667" spans="1:25" x14ac:dyDescent="0.25">
      <c r="A667" s="10">
        <f ca="1">IFERROR(RANK(Y667,$Y$5:$Y$1006,0)+COUNTIF(Y$4:$Y666,Y667),"")</f>
        <v>232</v>
      </c>
      <c r="B667">
        <f ca="1">IFERROR(RANK(C667,$C$5:$C$5001, 1) + COUNTIF(C$4:$C666, C667), "")</f>
        <v>232</v>
      </c>
      <c r="C667">
        <f t="shared" ca="1" si="83"/>
        <v>2</v>
      </c>
      <c r="D667" s="1" t="s">
        <v>7408</v>
      </c>
      <c r="E667" t="s">
        <v>4581</v>
      </c>
      <c r="F667" t="s">
        <v>4582</v>
      </c>
      <c r="G667" t="s">
        <v>3008</v>
      </c>
      <c r="H667" t="s">
        <v>3009</v>
      </c>
      <c r="I667" t="s">
        <v>170</v>
      </c>
      <c r="J667">
        <v>8724</v>
      </c>
      <c r="K667" t="s">
        <v>4583</v>
      </c>
      <c r="L667" t="s">
        <v>4584</v>
      </c>
      <c r="M667" t="s">
        <v>4585</v>
      </c>
      <c r="N667" t="s">
        <v>4586</v>
      </c>
      <c r="O667" s="13">
        <v>868700</v>
      </c>
      <c r="P667" s="10">
        <v>663</v>
      </c>
      <c r="Q667" s="10">
        <f t="shared" ca="1" si="84"/>
        <v>862</v>
      </c>
      <c r="R667" t="str">
        <f t="shared" ca="1" si="85"/>
        <v>Samantha Shelkoff</v>
      </c>
      <c r="T667" t="str">
        <f t="shared" ca="1" si="90"/>
        <v>Margot Leone</v>
      </c>
      <c r="U667" s="10">
        <f t="shared" ca="1" si="86"/>
        <v>673100</v>
      </c>
      <c r="W667" s="10">
        <f t="shared" ca="1" si="87"/>
        <v>0</v>
      </c>
      <c r="X667" s="10">
        <f t="shared" ca="1" si="88"/>
        <v>56400</v>
      </c>
      <c r="Y667" s="10">
        <f t="shared" ca="1" si="89"/>
        <v>56400</v>
      </c>
    </row>
    <row r="668" spans="1:25" x14ac:dyDescent="0.25">
      <c r="A668" s="10">
        <f ca="1">IFERROR(RANK(Y668,$Y$5:$Y$1006,0)+COUNTIF(Y$4:$Y667,Y668),"")</f>
        <v>233</v>
      </c>
      <c r="B668">
        <f ca="1">IFERROR(RANK(C668,$C$5:$C$5001, 1) + COUNTIF(C$4:$C667, C668), "")</f>
        <v>233</v>
      </c>
      <c r="C668">
        <f t="shared" ca="1" si="83"/>
        <v>2</v>
      </c>
      <c r="D668" s="1" t="s">
        <v>7409</v>
      </c>
      <c r="E668" t="s">
        <v>4587</v>
      </c>
      <c r="F668" t="s">
        <v>4588</v>
      </c>
      <c r="G668" t="s">
        <v>4589</v>
      </c>
      <c r="H668" t="s">
        <v>1491</v>
      </c>
      <c r="I668" t="s">
        <v>132</v>
      </c>
      <c r="J668">
        <v>46901</v>
      </c>
      <c r="K668" t="s">
        <v>4590</v>
      </c>
      <c r="L668" t="s">
        <v>4591</v>
      </c>
      <c r="M668" t="s">
        <v>4592</v>
      </c>
      <c r="N668" t="s">
        <v>4593</v>
      </c>
      <c r="O668" s="13">
        <v>165600</v>
      </c>
      <c r="P668" s="10">
        <v>664</v>
      </c>
      <c r="Q668" s="10">
        <f t="shared" ca="1" si="84"/>
        <v>701</v>
      </c>
      <c r="R668" t="str">
        <f t="shared" ca="1" si="85"/>
        <v>Mellisa Covington</v>
      </c>
      <c r="T668" t="str">
        <f t="shared" ca="1" si="90"/>
        <v>Maria Antenor</v>
      </c>
      <c r="U668" s="10">
        <f t="shared" ca="1" si="86"/>
        <v>28000</v>
      </c>
      <c r="W668" s="10">
        <f t="shared" ca="1" si="87"/>
        <v>0</v>
      </c>
      <c r="X668" s="10">
        <f t="shared" ca="1" si="88"/>
        <v>56300</v>
      </c>
      <c r="Y668" s="10">
        <f t="shared" ca="1" si="89"/>
        <v>56300</v>
      </c>
    </row>
    <row r="669" spans="1:25" x14ac:dyDescent="0.25">
      <c r="A669" s="10">
        <f ca="1">IFERROR(RANK(Y669,$Y$5:$Y$1006,0)+COUNTIF(Y$4:$Y668,Y669),"")</f>
        <v>234</v>
      </c>
      <c r="B669">
        <f ca="1">IFERROR(RANK(C669,$C$5:$C$5001, 1) + COUNTIF(C$4:$C668, C669), "")</f>
        <v>234</v>
      </c>
      <c r="C669">
        <f t="shared" ca="1" si="83"/>
        <v>2</v>
      </c>
      <c r="D669" s="1" t="s">
        <v>7410</v>
      </c>
      <c r="E669" t="s">
        <v>4594</v>
      </c>
      <c r="F669" t="s">
        <v>4595</v>
      </c>
      <c r="G669" t="s">
        <v>4459</v>
      </c>
      <c r="H669" t="s">
        <v>3831</v>
      </c>
      <c r="I669" t="s">
        <v>20</v>
      </c>
      <c r="J669">
        <v>33634</v>
      </c>
      <c r="K669" t="s">
        <v>4596</v>
      </c>
      <c r="L669" t="s">
        <v>4597</v>
      </c>
      <c r="M669" t="s">
        <v>4598</v>
      </c>
      <c r="N669" t="s">
        <v>4599</v>
      </c>
      <c r="O669" s="13">
        <v>430100</v>
      </c>
      <c r="P669" s="10">
        <v>665</v>
      </c>
      <c r="Q669" s="10">
        <f t="shared" ca="1" si="84"/>
        <v>799</v>
      </c>
      <c r="R669" t="str">
        <f t="shared" ca="1" si="85"/>
        <v>Quincy Lebaron</v>
      </c>
      <c r="T669" t="str">
        <f t="shared" ca="1" si="90"/>
        <v>Maria Ermert</v>
      </c>
      <c r="U669" s="10">
        <f t="shared" ca="1" si="86"/>
        <v>122700</v>
      </c>
      <c r="W669" s="10">
        <f t="shared" ca="1" si="87"/>
        <v>0</v>
      </c>
      <c r="X669" s="10">
        <f t="shared" ca="1" si="88"/>
        <v>56200</v>
      </c>
      <c r="Y669" s="10">
        <f t="shared" ca="1" si="89"/>
        <v>56200</v>
      </c>
    </row>
    <row r="670" spans="1:25" x14ac:dyDescent="0.25">
      <c r="A670" s="10">
        <f ca="1">IFERROR(RANK(Y670,$Y$5:$Y$1006,0)+COUNTIF(Y$4:$Y669,Y670),"")</f>
        <v>235</v>
      </c>
      <c r="B670">
        <f ca="1">IFERROR(RANK(C670,$C$5:$C$5001, 1) + COUNTIF(C$4:$C669, C670), "")</f>
        <v>235</v>
      </c>
      <c r="C670">
        <f t="shared" ca="1" si="83"/>
        <v>2</v>
      </c>
      <c r="D670" s="1" t="s">
        <v>7411</v>
      </c>
      <c r="E670" t="s">
        <v>4600</v>
      </c>
      <c r="F670" t="s">
        <v>4601</v>
      </c>
      <c r="G670" t="s">
        <v>4602</v>
      </c>
      <c r="H670" t="s">
        <v>949</v>
      </c>
      <c r="I670" t="s">
        <v>132</v>
      </c>
      <c r="J670">
        <v>47404</v>
      </c>
      <c r="K670" t="s">
        <v>4603</v>
      </c>
      <c r="L670" t="s">
        <v>4604</v>
      </c>
      <c r="M670" t="s">
        <v>4605</v>
      </c>
      <c r="N670" t="s">
        <v>4606</v>
      </c>
      <c r="O670" s="13">
        <v>58400</v>
      </c>
      <c r="P670" s="10">
        <v>666</v>
      </c>
      <c r="Q670" s="10">
        <f t="shared" ca="1" si="84"/>
        <v>201</v>
      </c>
      <c r="R670" t="str">
        <f t="shared" ca="1" si="85"/>
        <v>Chrystal Halfacre</v>
      </c>
      <c r="T670" t="str">
        <f t="shared" ca="1" si="90"/>
        <v>Maria Jacques</v>
      </c>
      <c r="U670" s="10">
        <f t="shared" ca="1" si="86"/>
        <v>744300</v>
      </c>
      <c r="W670" s="10">
        <f t="shared" ca="1" si="87"/>
        <v>0</v>
      </c>
      <c r="X670" s="10">
        <f t="shared" ca="1" si="88"/>
        <v>56100</v>
      </c>
      <c r="Y670" s="10">
        <f t="shared" ca="1" si="89"/>
        <v>56100</v>
      </c>
    </row>
    <row r="671" spans="1:25" x14ac:dyDescent="0.25">
      <c r="A671" s="10">
        <f ca="1">IFERROR(RANK(Y671,$Y$5:$Y$1006,0)+COUNTIF(Y$4:$Y670,Y671),"")</f>
        <v>236</v>
      </c>
      <c r="B671">
        <f ca="1">IFERROR(RANK(C671,$C$5:$C$5001, 1) + COUNTIF(C$4:$C670, C671), "")</f>
        <v>236</v>
      </c>
      <c r="C671">
        <f t="shared" ca="1" si="83"/>
        <v>2</v>
      </c>
      <c r="D671" s="1" t="s">
        <v>7412</v>
      </c>
      <c r="E671" t="s">
        <v>4607</v>
      </c>
      <c r="F671" t="s">
        <v>4608</v>
      </c>
      <c r="G671" t="s">
        <v>4609</v>
      </c>
      <c r="H671" t="s">
        <v>2762</v>
      </c>
      <c r="I671" t="s">
        <v>75</v>
      </c>
      <c r="J671">
        <v>48066</v>
      </c>
      <c r="K671" t="s">
        <v>4610</v>
      </c>
      <c r="L671" t="s">
        <v>4611</v>
      </c>
      <c r="M671" t="s">
        <v>4612</v>
      </c>
      <c r="N671" t="s">
        <v>4613</v>
      </c>
      <c r="O671" s="13">
        <v>743100</v>
      </c>
      <c r="P671" s="10">
        <v>667</v>
      </c>
      <c r="Q671" s="10">
        <f t="shared" ca="1" si="84"/>
        <v>334</v>
      </c>
      <c r="R671" t="str">
        <f t="shared" ca="1" si="85"/>
        <v>Estela Kye</v>
      </c>
      <c r="T671" t="str">
        <f t="shared" ca="1" si="90"/>
        <v>Maribel Ono</v>
      </c>
      <c r="U671" s="10">
        <f t="shared" ca="1" si="86"/>
        <v>574200</v>
      </c>
      <c r="W671" s="10">
        <f t="shared" ca="1" si="87"/>
        <v>0</v>
      </c>
      <c r="X671" s="10">
        <f t="shared" ca="1" si="88"/>
        <v>56000</v>
      </c>
      <c r="Y671" s="10">
        <f t="shared" ca="1" si="89"/>
        <v>56000</v>
      </c>
    </row>
    <row r="672" spans="1:25" x14ac:dyDescent="0.25">
      <c r="A672" s="10">
        <f ca="1">IFERROR(RANK(Y672,$Y$5:$Y$1006,0)+COUNTIF(Y$4:$Y671,Y672),"")</f>
        <v>237</v>
      </c>
      <c r="B672">
        <f ca="1">IFERROR(RANK(C672,$C$5:$C$5001, 1) + COUNTIF(C$4:$C671, C672), "")</f>
        <v>237</v>
      </c>
      <c r="C672">
        <f t="shared" ca="1" si="83"/>
        <v>2</v>
      </c>
      <c r="D672" s="1" t="s">
        <v>7413</v>
      </c>
      <c r="E672" t="s">
        <v>4614</v>
      </c>
      <c r="F672" t="s">
        <v>4615</v>
      </c>
      <c r="G672" t="s">
        <v>4616</v>
      </c>
      <c r="H672" t="s">
        <v>4617</v>
      </c>
      <c r="I672" t="s">
        <v>187</v>
      </c>
      <c r="J672">
        <v>97527</v>
      </c>
      <c r="K672" t="s">
        <v>4618</v>
      </c>
      <c r="L672" t="s">
        <v>4619</v>
      </c>
      <c r="M672" t="s">
        <v>4620</v>
      </c>
      <c r="N672" t="s">
        <v>4621</v>
      </c>
      <c r="O672" s="13">
        <v>287500</v>
      </c>
      <c r="P672" s="10">
        <v>668</v>
      </c>
      <c r="Q672" s="10">
        <f t="shared" ca="1" si="84"/>
        <v>170</v>
      </c>
      <c r="R672" t="str">
        <f t="shared" ca="1" si="85"/>
        <v>Cassie Tartar</v>
      </c>
      <c r="T672" t="str">
        <f t="shared" ca="1" si="90"/>
        <v>Marietta Denkins</v>
      </c>
      <c r="U672" s="10">
        <f t="shared" ca="1" si="86"/>
        <v>2100</v>
      </c>
      <c r="W672" s="10">
        <f t="shared" ca="1" si="87"/>
        <v>0</v>
      </c>
      <c r="X672" s="10">
        <f t="shared" ca="1" si="88"/>
        <v>55900</v>
      </c>
      <c r="Y672" s="10">
        <f t="shared" ca="1" si="89"/>
        <v>55900</v>
      </c>
    </row>
    <row r="673" spans="1:25" x14ac:dyDescent="0.25">
      <c r="A673" s="10">
        <f ca="1">IFERROR(RANK(Y673,$Y$5:$Y$1006,0)+COUNTIF(Y$4:$Y672,Y673),"")</f>
        <v>238</v>
      </c>
      <c r="B673">
        <f ca="1">IFERROR(RANK(C673,$C$5:$C$5001, 1) + COUNTIF(C$4:$C672, C673), "")</f>
        <v>238</v>
      </c>
      <c r="C673">
        <f t="shared" ca="1" si="83"/>
        <v>2</v>
      </c>
      <c r="D673" s="1" t="s">
        <v>7414</v>
      </c>
      <c r="E673" t="s">
        <v>4622</v>
      </c>
      <c r="F673" t="s">
        <v>4623</v>
      </c>
      <c r="G673" t="s">
        <v>1927</v>
      </c>
      <c r="H673" t="s">
        <v>1928</v>
      </c>
      <c r="I673" t="s">
        <v>136</v>
      </c>
      <c r="J673">
        <v>80022</v>
      </c>
      <c r="K673" t="s">
        <v>4624</v>
      </c>
      <c r="L673" t="s">
        <v>4625</v>
      </c>
      <c r="M673" t="s">
        <v>4626</v>
      </c>
      <c r="N673" t="s">
        <v>4627</v>
      </c>
      <c r="O673" s="13">
        <v>2700</v>
      </c>
      <c r="P673" s="10">
        <v>669</v>
      </c>
      <c r="Q673" s="10">
        <f t="shared" ca="1" si="84"/>
        <v>600</v>
      </c>
      <c r="R673" t="str">
        <f t="shared" ca="1" si="85"/>
        <v>Leonard Maciejewski</v>
      </c>
      <c r="T673" t="str">
        <f t="shared" ca="1" si="90"/>
        <v>Marilyn Kleine</v>
      </c>
      <c r="U673" s="10">
        <f t="shared" ca="1" si="86"/>
        <v>636100</v>
      </c>
      <c r="W673" s="10">
        <f t="shared" ca="1" si="87"/>
        <v>0</v>
      </c>
      <c r="X673" s="10">
        <f t="shared" ca="1" si="88"/>
        <v>55800</v>
      </c>
      <c r="Y673" s="10">
        <f t="shared" ca="1" si="89"/>
        <v>55800</v>
      </c>
    </row>
    <row r="674" spans="1:25" x14ac:dyDescent="0.25">
      <c r="A674" s="10">
        <f ca="1">IFERROR(RANK(Y674,$Y$5:$Y$1006,0)+COUNTIF(Y$4:$Y673,Y674),"")</f>
        <v>239</v>
      </c>
      <c r="B674">
        <f ca="1">IFERROR(RANK(C674,$C$5:$C$5001, 1) + COUNTIF(C$4:$C673, C674), "")</f>
        <v>239</v>
      </c>
      <c r="C674">
        <f t="shared" ca="1" si="83"/>
        <v>2</v>
      </c>
      <c r="D674" s="1" t="s">
        <v>7415</v>
      </c>
      <c r="E674" t="s">
        <v>4628</v>
      </c>
      <c r="F674" t="s">
        <v>4629</v>
      </c>
      <c r="G674" t="s">
        <v>4630</v>
      </c>
      <c r="H674" t="s">
        <v>4631</v>
      </c>
      <c r="I674" t="s">
        <v>3055</v>
      </c>
      <c r="J674">
        <v>52404</v>
      </c>
      <c r="K674" t="s">
        <v>4632</v>
      </c>
      <c r="L674" t="s">
        <v>4633</v>
      </c>
      <c r="M674" t="s">
        <v>4634</v>
      </c>
      <c r="N674" t="s">
        <v>4635</v>
      </c>
      <c r="O674" s="13">
        <v>834200</v>
      </c>
      <c r="P674" s="10">
        <v>670</v>
      </c>
      <c r="Q674" s="10">
        <f t="shared" ca="1" si="84"/>
        <v>154</v>
      </c>
      <c r="R674" t="str">
        <f t="shared" ca="1" si="85"/>
        <v>Carey Castellon</v>
      </c>
      <c r="T674" t="str">
        <f t="shared" ca="1" si="90"/>
        <v>Marilynn Worthey</v>
      </c>
      <c r="U674" s="10">
        <f t="shared" ca="1" si="86"/>
        <v>251500</v>
      </c>
      <c r="W674" s="10">
        <f t="shared" ca="1" si="87"/>
        <v>0</v>
      </c>
      <c r="X674" s="10">
        <f t="shared" ca="1" si="88"/>
        <v>55700</v>
      </c>
      <c r="Y674" s="10">
        <f t="shared" ca="1" si="89"/>
        <v>55700</v>
      </c>
    </row>
    <row r="675" spans="1:25" x14ac:dyDescent="0.25">
      <c r="A675" s="10">
        <f ca="1">IFERROR(RANK(Y675,$Y$5:$Y$1006,0)+COUNTIF(Y$4:$Y674,Y675),"")</f>
        <v>240</v>
      </c>
      <c r="B675">
        <f ca="1">IFERROR(RANK(C675,$C$5:$C$5001, 1) + COUNTIF(C$4:$C674, C675), "")</f>
        <v>240</v>
      </c>
      <c r="C675">
        <f t="shared" ca="1" si="83"/>
        <v>2</v>
      </c>
      <c r="D675" s="1" t="s">
        <v>7416</v>
      </c>
      <c r="E675" t="s">
        <v>4636</v>
      </c>
      <c r="F675" t="s">
        <v>4637</v>
      </c>
      <c r="G675" t="s">
        <v>4638</v>
      </c>
      <c r="H675" t="s">
        <v>341</v>
      </c>
      <c r="I675" t="s">
        <v>342</v>
      </c>
      <c r="J675">
        <v>96782</v>
      </c>
      <c r="K675" t="s">
        <v>4639</v>
      </c>
      <c r="L675" t="s">
        <v>4640</v>
      </c>
      <c r="M675" t="s">
        <v>4641</v>
      </c>
      <c r="N675" t="s">
        <v>4642</v>
      </c>
      <c r="O675" s="13">
        <v>442800</v>
      </c>
      <c r="P675" s="10">
        <v>671</v>
      </c>
      <c r="Q675" s="10">
        <f t="shared" ca="1" si="84"/>
        <v>541</v>
      </c>
      <c r="R675" t="str">
        <f t="shared" ca="1" si="85"/>
        <v>Kellie Sowinski</v>
      </c>
      <c r="T675" t="str">
        <f t="shared" ca="1" si="90"/>
        <v>Mario Wrighton</v>
      </c>
      <c r="U675" s="10">
        <f t="shared" ca="1" si="86"/>
        <v>177500</v>
      </c>
      <c r="W675" s="10">
        <f t="shared" ca="1" si="87"/>
        <v>0</v>
      </c>
      <c r="X675" s="10">
        <f t="shared" ca="1" si="88"/>
        <v>55600</v>
      </c>
      <c r="Y675" s="10">
        <f t="shared" ca="1" si="89"/>
        <v>55600</v>
      </c>
    </row>
    <row r="676" spans="1:25" x14ac:dyDescent="0.25">
      <c r="A676" s="10">
        <f ca="1">IFERROR(RANK(Y676,$Y$5:$Y$1006,0)+COUNTIF(Y$4:$Y675,Y676),"")</f>
        <v>241</v>
      </c>
      <c r="B676">
        <f ca="1">IFERROR(RANK(C676,$C$5:$C$5001, 1) + COUNTIF(C$4:$C675, C676), "")</f>
        <v>241</v>
      </c>
      <c r="C676">
        <f t="shared" ca="1" si="83"/>
        <v>2</v>
      </c>
      <c r="D676" s="1" t="s">
        <v>7417</v>
      </c>
      <c r="E676" t="s">
        <v>4643</v>
      </c>
      <c r="F676" t="s">
        <v>4644</v>
      </c>
      <c r="G676" t="s">
        <v>4645</v>
      </c>
      <c r="H676" t="s">
        <v>3853</v>
      </c>
      <c r="I676" t="s">
        <v>28</v>
      </c>
      <c r="J676">
        <v>44077</v>
      </c>
      <c r="K676" t="s">
        <v>4646</v>
      </c>
      <c r="L676" t="s">
        <v>4647</v>
      </c>
      <c r="M676" t="s">
        <v>4648</v>
      </c>
      <c r="N676" t="s">
        <v>4649</v>
      </c>
      <c r="O676" s="13">
        <v>896900</v>
      </c>
      <c r="P676" s="10">
        <v>672</v>
      </c>
      <c r="Q676" s="10">
        <f t="shared" ca="1" si="84"/>
        <v>254</v>
      </c>
      <c r="R676" t="str">
        <f t="shared" ca="1" si="85"/>
        <v>Davis Lotti</v>
      </c>
      <c r="T676" t="str">
        <f t="shared" ca="1" si="90"/>
        <v>Marion Kyzer</v>
      </c>
      <c r="U676" s="10">
        <f t="shared" ca="1" si="86"/>
        <v>967300</v>
      </c>
      <c r="W676" s="10">
        <f t="shared" ca="1" si="87"/>
        <v>0</v>
      </c>
      <c r="X676" s="10">
        <f t="shared" ca="1" si="88"/>
        <v>55500</v>
      </c>
      <c r="Y676" s="10">
        <f t="shared" ca="1" si="89"/>
        <v>55500</v>
      </c>
    </row>
    <row r="677" spans="1:25" x14ac:dyDescent="0.25">
      <c r="A677" s="10">
        <f ca="1">IFERROR(RANK(Y677,$Y$5:$Y$1006,0)+COUNTIF(Y$4:$Y676,Y677),"")</f>
        <v>242</v>
      </c>
      <c r="B677">
        <f ca="1">IFERROR(RANK(C677,$C$5:$C$5001, 1) + COUNTIF(C$4:$C676, C677), "")</f>
        <v>242</v>
      </c>
      <c r="C677">
        <f t="shared" ca="1" si="83"/>
        <v>2</v>
      </c>
      <c r="D677" s="1" t="s">
        <v>7418</v>
      </c>
      <c r="E677" t="s">
        <v>4650</v>
      </c>
      <c r="F677" t="s">
        <v>4651</v>
      </c>
      <c r="G677" t="s">
        <v>599</v>
      </c>
      <c r="H677" t="s">
        <v>599</v>
      </c>
      <c r="I677" t="s">
        <v>12</v>
      </c>
      <c r="J677">
        <v>94401</v>
      </c>
      <c r="K677" t="s">
        <v>4652</v>
      </c>
      <c r="L677" t="s">
        <v>4653</v>
      </c>
      <c r="M677" t="s">
        <v>4654</v>
      </c>
      <c r="N677" t="s">
        <v>4655</v>
      </c>
      <c r="O677" s="13">
        <v>205300</v>
      </c>
      <c r="P677" s="10">
        <v>673</v>
      </c>
      <c r="Q677" s="10">
        <f t="shared" ca="1" si="84"/>
        <v>871</v>
      </c>
      <c r="R677" t="str">
        <f t="shared" ca="1" si="85"/>
        <v>Scottie Mellado</v>
      </c>
      <c r="T677" t="str">
        <f t="shared" ca="1" si="90"/>
        <v>Marisol Desena</v>
      </c>
      <c r="U677" s="10">
        <f t="shared" ca="1" si="86"/>
        <v>704300</v>
      </c>
      <c r="W677" s="10">
        <f t="shared" ca="1" si="87"/>
        <v>0</v>
      </c>
      <c r="X677" s="10">
        <f t="shared" ca="1" si="88"/>
        <v>55400</v>
      </c>
      <c r="Y677" s="10">
        <f t="shared" ca="1" si="89"/>
        <v>55400</v>
      </c>
    </row>
    <row r="678" spans="1:25" x14ac:dyDescent="0.25">
      <c r="A678" s="10">
        <f ca="1">IFERROR(RANK(Y678,$Y$5:$Y$1006,0)+COUNTIF(Y$4:$Y677,Y678),"")</f>
        <v>243</v>
      </c>
      <c r="B678">
        <f ca="1">IFERROR(RANK(C678,$C$5:$C$5001, 1) + COUNTIF(C$4:$C677, C678), "")</f>
        <v>243</v>
      </c>
      <c r="C678">
        <f t="shared" ca="1" si="83"/>
        <v>2</v>
      </c>
      <c r="D678" s="1" t="s">
        <v>7419</v>
      </c>
      <c r="E678" t="s">
        <v>4656</v>
      </c>
      <c r="F678" t="s">
        <v>4657</v>
      </c>
      <c r="G678" t="s">
        <v>1006</v>
      </c>
      <c r="H678" t="s">
        <v>1007</v>
      </c>
      <c r="I678" t="s">
        <v>12</v>
      </c>
      <c r="J678">
        <v>93905</v>
      </c>
      <c r="K678" t="s">
        <v>4658</v>
      </c>
      <c r="L678" t="s">
        <v>4659</v>
      </c>
      <c r="M678" t="s">
        <v>4660</v>
      </c>
      <c r="N678" t="s">
        <v>4661</v>
      </c>
      <c r="O678" s="13">
        <v>845700</v>
      </c>
      <c r="P678" s="10">
        <v>674</v>
      </c>
      <c r="Q678" s="10">
        <f t="shared" ca="1" si="84"/>
        <v>279</v>
      </c>
      <c r="R678" t="str">
        <f t="shared" ca="1" si="85"/>
        <v>Dexter Pons</v>
      </c>
      <c r="T678" t="str">
        <f t="shared" ca="1" si="90"/>
        <v>Marisol Mcmannus</v>
      </c>
      <c r="U678" s="10">
        <f t="shared" ca="1" si="86"/>
        <v>55500</v>
      </c>
      <c r="W678" s="10">
        <f t="shared" ca="1" si="87"/>
        <v>0</v>
      </c>
      <c r="X678" s="10">
        <f t="shared" ca="1" si="88"/>
        <v>55300</v>
      </c>
      <c r="Y678" s="10">
        <f t="shared" ca="1" si="89"/>
        <v>55300</v>
      </c>
    </row>
    <row r="679" spans="1:25" x14ac:dyDescent="0.25">
      <c r="A679" s="10">
        <f ca="1">IFERROR(RANK(Y679,$Y$5:$Y$1006,0)+COUNTIF(Y$4:$Y678,Y679),"")</f>
        <v>244</v>
      </c>
      <c r="B679">
        <f ca="1">IFERROR(RANK(C679,$C$5:$C$5001, 1) + COUNTIF(C$4:$C678, C679), "")</f>
        <v>244</v>
      </c>
      <c r="C679">
        <f t="shared" ca="1" si="83"/>
        <v>2</v>
      </c>
      <c r="D679" s="1" t="s">
        <v>7420</v>
      </c>
      <c r="E679" t="s">
        <v>4662</v>
      </c>
      <c r="F679" t="s">
        <v>4005</v>
      </c>
      <c r="G679" t="s">
        <v>870</v>
      </c>
      <c r="H679" t="s">
        <v>178</v>
      </c>
      <c r="I679" t="s">
        <v>12</v>
      </c>
      <c r="J679">
        <v>90262</v>
      </c>
      <c r="K679" t="s">
        <v>4663</v>
      </c>
      <c r="L679" t="s">
        <v>4664</v>
      </c>
      <c r="M679" t="s">
        <v>4665</v>
      </c>
      <c r="N679" t="s">
        <v>4666</v>
      </c>
      <c r="O679" s="13">
        <v>329300</v>
      </c>
      <c r="P679" s="10">
        <v>675</v>
      </c>
      <c r="Q679" s="10">
        <f t="shared" ca="1" si="84"/>
        <v>86</v>
      </c>
      <c r="R679" t="str">
        <f t="shared" ca="1" si="85"/>
        <v>Ashley Brande</v>
      </c>
      <c r="T679" t="str">
        <f t="shared" ca="1" si="90"/>
        <v>Maritza Theiling</v>
      </c>
      <c r="U679" s="10">
        <f t="shared" ca="1" si="86"/>
        <v>339400</v>
      </c>
      <c r="W679" s="10">
        <f t="shared" ca="1" si="87"/>
        <v>0</v>
      </c>
      <c r="X679" s="10">
        <f t="shared" ca="1" si="88"/>
        <v>55200</v>
      </c>
      <c r="Y679" s="10">
        <f t="shared" ca="1" si="89"/>
        <v>55200</v>
      </c>
    </row>
    <row r="680" spans="1:25" x14ac:dyDescent="0.25">
      <c r="A680" s="10">
        <f ca="1">IFERROR(RANK(Y680,$Y$5:$Y$1006,0)+COUNTIF(Y$4:$Y679,Y680),"")</f>
        <v>245</v>
      </c>
      <c r="B680">
        <f ca="1">IFERROR(RANK(C680,$C$5:$C$5001, 1) + COUNTIF(C$4:$C679, C680), "")</f>
        <v>245</v>
      </c>
      <c r="C680">
        <f t="shared" ca="1" si="83"/>
        <v>2</v>
      </c>
      <c r="D680" s="1" t="s">
        <v>7421</v>
      </c>
      <c r="E680" t="s">
        <v>4667</v>
      </c>
      <c r="F680" t="s">
        <v>4668</v>
      </c>
      <c r="G680" t="s">
        <v>4669</v>
      </c>
      <c r="H680" t="s">
        <v>2218</v>
      </c>
      <c r="I680" t="s">
        <v>153</v>
      </c>
      <c r="J680">
        <v>68503</v>
      </c>
      <c r="K680" t="s">
        <v>4670</v>
      </c>
      <c r="L680" t="s">
        <v>4671</v>
      </c>
      <c r="M680" t="s">
        <v>4672</v>
      </c>
      <c r="N680" t="s">
        <v>4673</v>
      </c>
      <c r="O680" s="13">
        <v>251500</v>
      </c>
      <c r="P680" s="10">
        <v>676</v>
      </c>
      <c r="Q680" s="10">
        <f t="shared" ca="1" si="84"/>
        <v>670</v>
      </c>
      <c r="R680" t="str">
        <f t="shared" ca="1" si="85"/>
        <v>Marilynn Worthey</v>
      </c>
      <c r="T680" t="str">
        <f t="shared" ca="1" si="90"/>
        <v>Maritza Too</v>
      </c>
      <c r="U680" s="10">
        <f t="shared" ca="1" si="86"/>
        <v>369700</v>
      </c>
      <c r="W680" s="10">
        <f t="shared" ca="1" si="87"/>
        <v>0</v>
      </c>
      <c r="X680" s="10">
        <f t="shared" ca="1" si="88"/>
        <v>55100</v>
      </c>
      <c r="Y680" s="10">
        <f t="shared" ca="1" si="89"/>
        <v>55100</v>
      </c>
    </row>
    <row r="681" spans="1:25" x14ac:dyDescent="0.25">
      <c r="A681" s="10">
        <f ca="1">IFERROR(RANK(Y681,$Y$5:$Y$1006,0)+COUNTIF(Y$4:$Y680,Y681),"")</f>
        <v>246</v>
      </c>
      <c r="B681">
        <f ca="1">IFERROR(RANK(C681,$C$5:$C$5001, 1) + COUNTIF(C$4:$C680, C681), "")</f>
        <v>246</v>
      </c>
      <c r="C681">
        <f t="shared" ca="1" si="83"/>
        <v>2</v>
      </c>
      <c r="D681" s="1" t="s">
        <v>7422</v>
      </c>
      <c r="E681" t="s">
        <v>4674</v>
      </c>
      <c r="F681" t="s">
        <v>4043</v>
      </c>
      <c r="G681" t="s">
        <v>421</v>
      </c>
      <c r="H681" t="s">
        <v>421</v>
      </c>
      <c r="I681" t="s">
        <v>422</v>
      </c>
      <c r="J681">
        <v>53214</v>
      </c>
      <c r="K681" t="s">
        <v>4675</v>
      </c>
      <c r="L681" t="s">
        <v>4676</v>
      </c>
      <c r="M681" t="s">
        <v>4677</v>
      </c>
      <c r="N681" t="s">
        <v>4678</v>
      </c>
      <c r="O681" s="13">
        <v>722800</v>
      </c>
      <c r="P681" s="10">
        <v>677</v>
      </c>
      <c r="Q681" s="10">
        <f t="shared" ca="1" si="84"/>
        <v>171</v>
      </c>
      <c r="R681" t="str">
        <f t="shared" ca="1" si="85"/>
        <v>Cathy Clynes</v>
      </c>
      <c r="T681" t="str">
        <f t="shared" ca="1" si="90"/>
        <v>Marsha Bartleson</v>
      </c>
      <c r="U681" s="10">
        <f t="shared" ca="1" si="86"/>
        <v>934200</v>
      </c>
      <c r="W681" s="10">
        <f t="shared" ca="1" si="87"/>
        <v>0</v>
      </c>
      <c r="X681" s="10">
        <f t="shared" ca="1" si="88"/>
        <v>55000</v>
      </c>
      <c r="Y681" s="10">
        <f t="shared" ca="1" si="89"/>
        <v>55000</v>
      </c>
    </row>
    <row r="682" spans="1:25" x14ac:dyDescent="0.25">
      <c r="A682" s="10">
        <f ca="1">IFERROR(RANK(Y682,$Y$5:$Y$1006,0)+COUNTIF(Y$4:$Y681,Y682),"")</f>
        <v>247</v>
      </c>
      <c r="B682">
        <f ca="1">IFERROR(RANK(C682,$C$5:$C$5001, 1) + COUNTIF(C$4:$C681, C682), "")</f>
        <v>247</v>
      </c>
      <c r="C682">
        <f t="shared" ca="1" si="83"/>
        <v>2</v>
      </c>
      <c r="D682" s="1" t="s">
        <v>7423</v>
      </c>
      <c r="E682" t="s">
        <v>4679</v>
      </c>
      <c r="F682" t="s">
        <v>4680</v>
      </c>
      <c r="G682" t="s">
        <v>976</v>
      </c>
      <c r="H682" t="s">
        <v>977</v>
      </c>
      <c r="I682" t="s">
        <v>12</v>
      </c>
      <c r="J682">
        <v>93033</v>
      </c>
      <c r="K682" t="s">
        <v>4681</v>
      </c>
      <c r="L682" t="s">
        <v>4682</v>
      </c>
      <c r="M682" t="s">
        <v>4683</v>
      </c>
      <c r="N682" t="s">
        <v>4684</v>
      </c>
      <c r="O682" s="13">
        <v>167500</v>
      </c>
      <c r="P682" s="10">
        <v>678</v>
      </c>
      <c r="Q682" s="10">
        <f t="shared" ca="1" si="84"/>
        <v>757</v>
      </c>
      <c r="R682" t="str">
        <f t="shared" ca="1" si="85"/>
        <v>Ola Julca</v>
      </c>
      <c r="T682" t="str">
        <f t="shared" ca="1" si="90"/>
        <v>Marsha Frueh</v>
      </c>
      <c r="U682" s="10">
        <f t="shared" ca="1" si="86"/>
        <v>198000</v>
      </c>
      <c r="W682" s="10">
        <f t="shared" ca="1" si="87"/>
        <v>0</v>
      </c>
      <c r="X682" s="10">
        <f t="shared" ca="1" si="88"/>
        <v>54900</v>
      </c>
      <c r="Y682" s="10">
        <f t="shared" ca="1" si="89"/>
        <v>54900</v>
      </c>
    </row>
    <row r="683" spans="1:25" x14ac:dyDescent="0.25">
      <c r="A683" s="10">
        <f ca="1">IFERROR(RANK(Y683,$Y$5:$Y$1006,0)+COUNTIF(Y$4:$Y682,Y683),"")</f>
        <v>248</v>
      </c>
      <c r="B683">
        <f ca="1">IFERROR(RANK(C683,$C$5:$C$5001, 1) + COUNTIF(C$4:$C682, C683), "")</f>
        <v>248</v>
      </c>
      <c r="C683">
        <f t="shared" ca="1" si="83"/>
        <v>2</v>
      </c>
      <c r="D683" s="1" t="s">
        <v>7424</v>
      </c>
      <c r="E683" t="s">
        <v>4685</v>
      </c>
      <c r="F683" t="s">
        <v>4686</v>
      </c>
      <c r="G683" t="s">
        <v>4687</v>
      </c>
      <c r="H683" t="s">
        <v>4688</v>
      </c>
      <c r="I683" t="s">
        <v>20</v>
      </c>
      <c r="J683">
        <v>32407</v>
      </c>
      <c r="K683" t="s">
        <v>4689</v>
      </c>
      <c r="L683" t="s">
        <v>4690</v>
      </c>
      <c r="M683" t="s">
        <v>4691</v>
      </c>
      <c r="N683" t="s">
        <v>4692</v>
      </c>
      <c r="O683" s="13">
        <v>82000</v>
      </c>
      <c r="P683" s="10">
        <v>679</v>
      </c>
      <c r="Q683" s="10">
        <f t="shared" ca="1" si="84"/>
        <v>712</v>
      </c>
      <c r="R683" t="str">
        <f t="shared" ca="1" si="85"/>
        <v>Milagros Slomba</v>
      </c>
      <c r="T683" t="str">
        <f t="shared" ca="1" si="90"/>
        <v>Marvin Bugay</v>
      </c>
      <c r="U683" s="10">
        <f t="shared" ca="1" si="86"/>
        <v>520500</v>
      </c>
      <c r="W683" s="10">
        <f t="shared" ca="1" si="87"/>
        <v>0</v>
      </c>
      <c r="X683" s="10">
        <f t="shared" ca="1" si="88"/>
        <v>54800</v>
      </c>
      <c r="Y683" s="10">
        <f t="shared" ca="1" si="89"/>
        <v>54800</v>
      </c>
    </row>
    <row r="684" spans="1:25" x14ac:dyDescent="0.25">
      <c r="A684" s="10">
        <f ca="1">IFERROR(RANK(Y684,$Y$5:$Y$1006,0)+COUNTIF(Y$4:$Y683,Y684),"")</f>
        <v>249</v>
      </c>
      <c r="B684">
        <f ca="1">IFERROR(RANK(C684,$C$5:$C$5001, 1) + COUNTIF(C$4:$C683, C684), "")</f>
        <v>249</v>
      </c>
      <c r="C684">
        <f t="shared" ca="1" si="83"/>
        <v>2</v>
      </c>
      <c r="D684" s="1" t="s">
        <v>7425</v>
      </c>
      <c r="E684" t="s">
        <v>4693</v>
      </c>
      <c r="F684" t="s">
        <v>4694</v>
      </c>
      <c r="G684" t="s">
        <v>4695</v>
      </c>
      <c r="H684" t="s">
        <v>1154</v>
      </c>
      <c r="I684" t="s">
        <v>102</v>
      </c>
      <c r="J684">
        <v>20710</v>
      </c>
      <c r="K684" t="s">
        <v>4696</v>
      </c>
      <c r="L684" t="s">
        <v>4697</v>
      </c>
      <c r="M684" t="s">
        <v>4698</v>
      </c>
      <c r="N684" t="s">
        <v>4699</v>
      </c>
      <c r="O684" s="13">
        <v>876000</v>
      </c>
      <c r="P684" s="10">
        <v>680</v>
      </c>
      <c r="Q684" s="10">
        <f t="shared" ca="1" si="84"/>
        <v>913</v>
      </c>
      <c r="R684" t="str">
        <f t="shared" ca="1" si="85"/>
        <v>Sylvester Chinzi</v>
      </c>
      <c r="T684" t="str">
        <f t="shared" ca="1" si="90"/>
        <v>Mary Bolon</v>
      </c>
      <c r="U684" s="10">
        <f t="shared" ca="1" si="86"/>
        <v>809800</v>
      </c>
      <c r="W684" s="10">
        <f t="shared" ca="1" si="87"/>
        <v>0</v>
      </c>
      <c r="X684" s="10">
        <f t="shared" ca="1" si="88"/>
        <v>54700</v>
      </c>
      <c r="Y684" s="10">
        <f t="shared" ca="1" si="89"/>
        <v>54700</v>
      </c>
    </row>
    <row r="685" spans="1:25" x14ac:dyDescent="0.25">
      <c r="A685" s="10">
        <f ca="1">IFERROR(RANK(Y685,$Y$5:$Y$1006,0)+COUNTIF(Y$4:$Y684,Y685),"")</f>
        <v>250</v>
      </c>
      <c r="B685">
        <f ca="1">IFERROR(RANK(C685,$C$5:$C$5001, 1) + COUNTIF(C$4:$C684, C685), "")</f>
        <v>250</v>
      </c>
      <c r="C685">
        <f t="shared" ca="1" si="83"/>
        <v>2</v>
      </c>
      <c r="D685" s="1" t="s">
        <v>7426</v>
      </c>
      <c r="E685" t="s">
        <v>4700</v>
      </c>
      <c r="F685" t="s">
        <v>4701</v>
      </c>
      <c r="G685" t="s">
        <v>4702</v>
      </c>
      <c r="H685" t="s">
        <v>144</v>
      </c>
      <c r="I685" t="s">
        <v>252</v>
      </c>
      <c r="J685">
        <v>19001</v>
      </c>
      <c r="K685" t="s">
        <v>4703</v>
      </c>
      <c r="L685" t="s">
        <v>4704</v>
      </c>
      <c r="M685" t="s">
        <v>4705</v>
      </c>
      <c r="N685" t="s">
        <v>4706</v>
      </c>
      <c r="O685" s="13">
        <v>472100</v>
      </c>
      <c r="P685" s="10">
        <v>681</v>
      </c>
      <c r="Q685" s="10">
        <f t="shared" ca="1" si="84"/>
        <v>727</v>
      </c>
      <c r="R685" t="str">
        <f t="shared" ca="1" si="85"/>
        <v>Moses Rotz</v>
      </c>
      <c r="T685" t="str">
        <f t="shared" ca="1" si="90"/>
        <v>Mary Pruss</v>
      </c>
      <c r="U685" s="10">
        <f t="shared" ca="1" si="86"/>
        <v>198200</v>
      </c>
      <c r="W685" s="10">
        <f t="shared" ca="1" si="87"/>
        <v>0</v>
      </c>
      <c r="X685" s="10">
        <f t="shared" ca="1" si="88"/>
        <v>54600</v>
      </c>
      <c r="Y685" s="10">
        <f t="shared" ca="1" si="89"/>
        <v>54600</v>
      </c>
    </row>
    <row r="686" spans="1:25" x14ac:dyDescent="0.25">
      <c r="A686" s="10">
        <f ca="1">IFERROR(RANK(Y686,$Y$5:$Y$1006,0)+COUNTIF(Y$4:$Y685,Y686),"")</f>
        <v>251</v>
      </c>
      <c r="B686">
        <f ca="1">IFERROR(RANK(C686,$C$5:$C$5001, 1) + COUNTIF(C$4:$C685, C686), "")</f>
        <v>251</v>
      </c>
      <c r="C686">
        <f t="shared" ca="1" si="83"/>
        <v>2</v>
      </c>
      <c r="D686" s="1" t="s">
        <v>7427</v>
      </c>
      <c r="E686" t="s">
        <v>4707</v>
      </c>
      <c r="F686" t="s">
        <v>4708</v>
      </c>
      <c r="G686" t="s">
        <v>1552</v>
      </c>
      <c r="H686" t="s">
        <v>536</v>
      </c>
      <c r="I686" t="s">
        <v>458</v>
      </c>
      <c r="J686">
        <v>60634</v>
      </c>
      <c r="K686" t="s">
        <v>4709</v>
      </c>
      <c r="L686" t="s">
        <v>4710</v>
      </c>
      <c r="M686" t="s">
        <v>4711</v>
      </c>
      <c r="N686" t="s">
        <v>4712</v>
      </c>
      <c r="O686" s="13">
        <v>784800</v>
      </c>
      <c r="P686" s="10">
        <v>682</v>
      </c>
      <c r="Q686" s="10">
        <f t="shared" ca="1" si="84"/>
        <v>959</v>
      </c>
      <c r="R686" t="str">
        <f t="shared" ca="1" si="85"/>
        <v>Vaughn Nuding</v>
      </c>
      <c r="T686" t="str">
        <f t="shared" ca="1" si="90"/>
        <v>Maryanne Peveto</v>
      </c>
      <c r="U686" s="10">
        <f t="shared" ca="1" si="86"/>
        <v>137600</v>
      </c>
      <c r="W686" s="10">
        <f t="shared" ca="1" si="87"/>
        <v>0</v>
      </c>
      <c r="X686" s="10">
        <f t="shared" ca="1" si="88"/>
        <v>54500</v>
      </c>
      <c r="Y686" s="10">
        <f t="shared" ca="1" si="89"/>
        <v>54500</v>
      </c>
    </row>
    <row r="687" spans="1:25" x14ac:dyDescent="0.25">
      <c r="A687" s="10">
        <f ca="1">IFERROR(RANK(Y687,$Y$5:$Y$1006,0)+COUNTIF(Y$4:$Y686,Y687),"")</f>
        <v>252</v>
      </c>
      <c r="B687">
        <f ca="1">IFERROR(RANK(C687,$C$5:$C$5001, 1) + COUNTIF(C$4:$C686, C687), "")</f>
        <v>252</v>
      </c>
      <c r="C687">
        <f t="shared" ca="1" si="83"/>
        <v>2</v>
      </c>
      <c r="D687" s="1" t="s">
        <v>7428</v>
      </c>
      <c r="E687" t="s">
        <v>4713</v>
      </c>
      <c r="F687" t="s">
        <v>4714</v>
      </c>
      <c r="G687" t="s">
        <v>2550</v>
      </c>
      <c r="H687" t="s">
        <v>1499</v>
      </c>
      <c r="I687" t="s">
        <v>1500</v>
      </c>
      <c r="J687">
        <v>85007</v>
      </c>
      <c r="K687" t="s">
        <v>4715</v>
      </c>
      <c r="L687" t="s">
        <v>4716</v>
      </c>
      <c r="M687" t="s">
        <v>4717</v>
      </c>
      <c r="N687" t="s">
        <v>4718</v>
      </c>
      <c r="O687" s="13">
        <v>365400</v>
      </c>
      <c r="P687" s="10">
        <v>683</v>
      </c>
      <c r="Q687" s="10">
        <f t="shared" ca="1" si="84"/>
        <v>217</v>
      </c>
      <c r="R687" t="str">
        <f t="shared" ca="1" si="85"/>
        <v>Coleman Larock</v>
      </c>
      <c r="T687" t="str">
        <f t="shared" ca="1" si="90"/>
        <v>Mason Bonnet</v>
      </c>
      <c r="U687" s="10">
        <f t="shared" ca="1" si="86"/>
        <v>868500</v>
      </c>
      <c r="W687" s="10">
        <f t="shared" ca="1" si="87"/>
        <v>0</v>
      </c>
      <c r="X687" s="10">
        <f t="shared" ca="1" si="88"/>
        <v>54400</v>
      </c>
      <c r="Y687" s="10">
        <f t="shared" ca="1" si="89"/>
        <v>54400</v>
      </c>
    </row>
    <row r="688" spans="1:25" x14ac:dyDescent="0.25">
      <c r="A688" s="10">
        <f ca="1">IFERROR(RANK(Y688,$Y$5:$Y$1006,0)+COUNTIF(Y$4:$Y687,Y688),"")</f>
        <v>253</v>
      </c>
      <c r="B688">
        <f ca="1">IFERROR(RANK(C688,$C$5:$C$5001, 1) + COUNTIF(C$4:$C687, C688), "")</f>
        <v>253</v>
      </c>
      <c r="C688">
        <f t="shared" ca="1" si="83"/>
        <v>2</v>
      </c>
      <c r="D688" s="1" t="s">
        <v>7429</v>
      </c>
      <c r="E688" t="s">
        <v>4719</v>
      </c>
      <c r="F688" t="s">
        <v>4720</v>
      </c>
      <c r="G688" t="s">
        <v>4721</v>
      </c>
      <c r="H688" t="s">
        <v>1326</v>
      </c>
      <c r="I688" t="s">
        <v>252</v>
      </c>
      <c r="J688">
        <v>18102</v>
      </c>
      <c r="K688" t="s">
        <v>4722</v>
      </c>
      <c r="L688" t="s">
        <v>4723</v>
      </c>
      <c r="M688" t="s">
        <v>4724</v>
      </c>
      <c r="N688" t="s">
        <v>4725</v>
      </c>
      <c r="O688" s="13">
        <v>676900</v>
      </c>
      <c r="P688" s="10">
        <v>684</v>
      </c>
      <c r="Q688" s="10">
        <f t="shared" ca="1" si="84"/>
        <v>465</v>
      </c>
      <c r="R688" t="str">
        <f t="shared" ca="1" si="85"/>
        <v>Jacquelyn Geoffroy</v>
      </c>
      <c r="T688" t="str">
        <f t="shared" ca="1" si="90"/>
        <v>Mason Norrick</v>
      </c>
      <c r="U688" s="10">
        <f t="shared" ca="1" si="86"/>
        <v>676200</v>
      </c>
      <c r="W688" s="10">
        <f t="shared" ca="1" si="87"/>
        <v>0</v>
      </c>
      <c r="X688" s="10">
        <f t="shared" ca="1" si="88"/>
        <v>54300</v>
      </c>
      <c r="Y688" s="10">
        <f t="shared" ca="1" si="89"/>
        <v>54300</v>
      </c>
    </row>
    <row r="689" spans="1:25" x14ac:dyDescent="0.25">
      <c r="A689" s="10">
        <f ca="1">IFERROR(RANK(Y689,$Y$5:$Y$1006,0)+COUNTIF(Y$4:$Y688,Y689),"")</f>
        <v>254</v>
      </c>
      <c r="B689">
        <f ca="1">IFERROR(RANK(C689,$C$5:$C$5001, 1) + COUNTIF(C$4:$C688, C689), "")</f>
        <v>254</v>
      </c>
      <c r="C689">
        <f t="shared" ca="1" si="83"/>
        <v>2</v>
      </c>
      <c r="D689" s="1" t="s">
        <v>7430</v>
      </c>
      <c r="E689" t="s">
        <v>4726</v>
      </c>
      <c r="F689" t="s">
        <v>4727</v>
      </c>
      <c r="G689" t="s">
        <v>4728</v>
      </c>
      <c r="H689" t="s">
        <v>4729</v>
      </c>
      <c r="I689" t="s">
        <v>12</v>
      </c>
      <c r="J689">
        <v>93305</v>
      </c>
      <c r="K689" t="s">
        <v>4730</v>
      </c>
      <c r="L689" t="s">
        <v>4731</v>
      </c>
      <c r="M689" t="s">
        <v>4732</v>
      </c>
      <c r="N689" t="s">
        <v>4733</v>
      </c>
      <c r="O689" s="13">
        <v>449300</v>
      </c>
      <c r="P689" s="10">
        <v>685</v>
      </c>
      <c r="Q689" s="10">
        <f t="shared" ca="1" si="84"/>
        <v>439</v>
      </c>
      <c r="R689" t="str">
        <f t="shared" ca="1" si="85"/>
        <v>Huey Longan</v>
      </c>
      <c r="T689" t="str">
        <f t="shared" ca="1" si="90"/>
        <v>Mason Rodas</v>
      </c>
      <c r="U689" s="10">
        <f t="shared" ca="1" si="86"/>
        <v>727400</v>
      </c>
      <c r="W689" s="10">
        <f t="shared" ca="1" si="87"/>
        <v>0</v>
      </c>
      <c r="X689" s="10">
        <f t="shared" ca="1" si="88"/>
        <v>54200</v>
      </c>
      <c r="Y689" s="10">
        <f t="shared" ca="1" si="89"/>
        <v>54200</v>
      </c>
    </row>
    <row r="690" spans="1:25" x14ac:dyDescent="0.25">
      <c r="A690" s="10">
        <f ca="1">IFERROR(RANK(Y690,$Y$5:$Y$1006,0)+COUNTIF(Y$4:$Y689,Y690),"")</f>
        <v>255</v>
      </c>
      <c r="B690">
        <f ca="1">IFERROR(RANK(C690,$C$5:$C$5001, 1) + COUNTIF(C$4:$C689, C690), "")</f>
        <v>255</v>
      </c>
      <c r="C690">
        <f t="shared" ca="1" si="83"/>
        <v>2</v>
      </c>
      <c r="D690" s="1" t="s">
        <v>7431</v>
      </c>
      <c r="E690" t="s">
        <v>4734</v>
      </c>
      <c r="F690" t="s">
        <v>4735</v>
      </c>
      <c r="G690" t="s">
        <v>644</v>
      </c>
      <c r="H690" t="s">
        <v>645</v>
      </c>
      <c r="I690" t="s">
        <v>646</v>
      </c>
      <c r="J690">
        <v>99701</v>
      </c>
      <c r="K690" t="s">
        <v>4736</v>
      </c>
      <c r="L690" t="s">
        <v>4737</v>
      </c>
      <c r="M690" t="s">
        <v>4738</v>
      </c>
      <c r="N690" t="s">
        <v>4739</v>
      </c>
      <c r="O690" s="13">
        <v>907700</v>
      </c>
      <c r="P690" s="10">
        <v>686</v>
      </c>
      <c r="Q690" s="10">
        <f t="shared" ca="1" si="84"/>
        <v>116</v>
      </c>
      <c r="R690" t="str">
        <f t="shared" ca="1" si="85"/>
        <v>Billie Rivenberg</v>
      </c>
      <c r="T690" t="str">
        <f t="shared" ca="1" si="90"/>
        <v>Mathew Ruacho</v>
      </c>
      <c r="U690" s="10">
        <f t="shared" ca="1" si="86"/>
        <v>845800</v>
      </c>
      <c r="W690" s="10">
        <f t="shared" ca="1" si="87"/>
        <v>0</v>
      </c>
      <c r="X690" s="10">
        <f t="shared" ca="1" si="88"/>
        <v>54100</v>
      </c>
      <c r="Y690" s="10">
        <f t="shared" ca="1" si="89"/>
        <v>54100</v>
      </c>
    </row>
    <row r="691" spans="1:25" x14ac:dyDescent="0.25">
      <c r="A691" s="10">
        <f ca="1">IFERROR(RANK(Y691,$Y$5:$Y$1006,0)+COUNTIF(Y$4:$Y690,Y691),"")</f>
        <v>256</v>
      </c>
      <c r="B691">
        <f ca="1">IFERROR(RANK(C691,$C$5:$C$5001, 1) + COUNTIF(C$4:$C690, C691), "")</f>
        <v>256</v>
      </c>
      <c r="C691">
        <f t="shared" ca="1" si="83"/>
        <v>2</v>
      </c>
      <c r="D691" s="1" t="s">
        <v>7432</v>
      </c>
      <c r="E691" t="s">
        <v>4740</v>
      </c>
      <c r="F691" t="s">
        <v>4741</v>
      </c>
      <c r="G691" t="s">
        <v>4742</v>
      </c>
      <c r="H691" t="s">
        <v>4742</v>
      </c>
      <c r="I691" t="s">
        <v>28</v>
      </c>
      <c r="J691">
        <v>44256</v>
      </c>
      <c r="K691" t="s">
        <v>4743</v>
      </c>
      <c r="L691" t="s">
        <v>4744</v>
      </c>
      <c r="M691" t="s">
        <v>4745</v>
      </c>
      <c r="N691" t="s">
        <v>4746</v>
      </c>
      <c r="O691" s="13">
        <v>221600</v>
      </c>
      <c r="P691" s="10">
        <v>687</v>
      </c>
      <c r="Q691" s="10">
        <f t="shared" ca="1" si="84"/>
        <v>414</v>
      </c>
      <c r="R691" t="str">
        <f t="shared" ca="1" si="85"/>
        <v>Harley Alme</v>
      </c>
      <c r="T691" t="str">
        <f t="shared" ca="1" si="90"/>
        <v>Maude Chown</v>
      </c>
      <c r="U691" s="10">
        <f t="shared" ca="1" si="86"/>
        <v>953700</v>
      </c>
      <c r="W691" s="10">
        <f t="shared" ca="1" si="87"/>
        <v>0</v>
      </c>
      <c r="X691" s="10">
        <f t="shared" ca="1" si="88"/>
        <v>54000</v>
      </c>
      <c r="Y691" s="10">
        <f t="shared" ca="1" si="89"/>
        <v>54000</v>
      </c>
    </row>
    <row r="692" spans="1:25" x14ac:dyDescent="0.25">
      <c r="A692" s="10">
        <f ca="1">IFERROR(RANK(Y692,$Y$5:$Y$1006,0)+COUNTIF(Y$4:$Y691,Y692),"")</f>
        <v>257</v>
      </c>
      <c r="B692">
        <f ca="1">IFERROR(RANK(C692,$C$5:$C$5001, 1) + COUNTIF(C$4:$C691, C692), "")</f>
        <v>257</v>
      </c>
      <c r="C692">
        <f t="shared" ca="1" si="83"/>
        <v>2</v>
      </c>
      <c r="D692" s="1" t="s">
        <v>7433</v>
      </c>
      <c r="E692" t="s">
        <v>4747</v>
      </c>
      <c r="F692" t="s">
        <v>4748</v>
      </c>
      <c r="G692" t="s">
        <v>4749</v>
      </c>
      <c r="H692" t="s">
        <v>212</v>
      </c>
      <c r="I692" t="s">
        <v>12</v>
      </c>
      <c r="J692">
        <v>92647</v>
      </c>
      <c r="K692" t="s">
        <v>4750</v>
      </c>
      <c r="L692" t="s">
        <v>4751</v>
      </c>
      <c r="M692" t="s">
        <v>4752</v>
      </c>
      <c r="N692" t="s">
        <v>4753</v>
      </c>
      <c r="O692" s="13">
        <v>472000</v>
      </c>
      <c r="P692" s="10">
        <v>688</v>
      </c>
      <c r="Q692" s="10">
        <f t="shared" ca="1" si="84"/>
        <v>521</v>
      </c>
      <c r="R692" t="str">
        <f t="shared" ca="1" si="85"/>
        <v>Juliet Markie</v>
      </c>
      <c r="T692" t="str">
        <f t="shared" ca="1" si="90"/>
        <v>Maureen Lachat</v>
      </c>
      <c r="U692" s="10">
        <f t="shared" ca="1" si="86"/>
        <v>709500</v>
      </c>
      <c r="W692" s="10">
        <f t="shared" ca="1" si="87"/>
        <v>0</v>
      </c>
      <c r="X692" s="10">
        <f t="shared" ca="1" si="88"/>
        <v>53900</v>
      </c>
      <c r="Y692" s="10">
        <f t="shared" ca="1" si="89"/>
        <v>53900</v>
      </c>
    </row>
    <row r="693" spans="1:25" x14ac:dyDescent="0.25">
      <c r="A693" s="10">
        <f ca="1">IFERROR(RANK(Y693,$Y$5:$Y$1006,0)+COUNTIF(Y$4:$Y692,Y693),"")</f>
        <v>258</v>
      </c>
      <c r="B693">
        <f ca="1">IFERROR(RANK(C693,$C$5:$C$5001, 1) + COUNTIF(C$4:$C692, C693), "")</f>
        <v>258</v>
      </c>
      <c r="C693">
        <f t="shared" ca="1" si="83"/>
        <v>2</v>
      </c>
      <c r="D693" s="1" t="s">
        <v>7434</v>
      </c>
      <c r="E693" t="s">
        <v>4754</v>
      </c>
      <c r="F693" t="s">
        <v>4755</v>
      </c>
      <c r="G693" t="s">
        <v>736</v>
      </c>
      <c r="H693" t="s">
        <v>737</v>
      </c>
      <c r="I693" t="s">
        <v>28</v>
      </c>
      <c r="J693">
        <v>44302</v>
      </c>
      <c r="K693" t="s">
        <v>4756</v>
      </c>
      <c r="L693" t="s">
        <v>4757</v>
      </c>
      <c r="M693" t="s">
        <v>4758</v>
      </c>
      <c r="N693" t="s">
        <v>4759</v>
      </c>
      <c r="O693" s="13">
        <v>674800</v>
      </c>
      <c r="P693" s="10">
        <v>689</v>
      </c>
      <c r="Q693" s="10">
        <f t="shared" ca="1" si="84"/>
        <v>646</v>
      </c>
      <c r="R693" t="str">
        <f t="shared" ca="1" si="85"/>
        <v>Lynwood Gruba</v>
      </c>
      <c r="T693" t="str">
        <f t="shared" ca="1" si="90"/>
        <v>Maurice Stokey</v>
      </c>
      <c r="U693" s="10">
        <f t="shared" ca="1" si="86"/>
        <v>652900</v>
      </c>
      <c r="W693" s="10">
        <f t="shared" ca="1" si="87"/>
        <v>0</v>
      </c>
      <c r="X693" s="10">
        <f t="shared" ca="1" si="88"/>
        <v>53800</v>
      </c>
      <c r="Y693" s="10">
        <f t="shared" ca="1" si="89"/>
        <v>53800</v>
      </c>
    </row>
    <row r="694" spans="1:25" x14ac:dyDescent="0.25">
      <c r="A694" s="10">
        <f ca="1">IFERROR(RANK(Y694,$Y$5:$Y$1006,0)+COUNTIF(Y$4:$Y693,Y694),"")</f>
        <v>259</v>
      </c>
      <c r="B694">
        <f ca="1">IFERROR(RANK(C694,$C$5:$C$5001, 1) + COUNTIF(C$4:$C693, C694), "")</f>
        <v>259</v>
      </c>
      <c r="C694">
        <f t="shared" ca="1" si="83"/>
        <v>2</v>
      </c>
      <c r="D694" s="1" t="s">
        <v>7435</v>
      </c>
      <c r="E694" t="s">
        <v>4760</v>
      </c>
      <c r="F694" t="s">
        <v>4240</v>
      </c>
      <c r="G694" t="s">
        <v>4241</v>
      </c>
      <c r="H694" t="s">
        <v>2537</v>
      </c>
      <c r="I694" t="s">
        <v>1768</v>
      </c>
      <c r="J694">
        <v>89502</v>
      </c>
      <c r="K694" t="s">
        <v>4761</v>
      </c>
      <c r="L694" t="s">
        <v>4762</v>
      </c>
      <c r="M694" t="s">
        <v>4763</v>
      </c>
      <c r="N694" t="s">
        <v>4764</v>
      </c>
      <c r="O694" s="13">
        <v>567600</v>
      </c>
      <c r="P694" s="10">
        <v>690</v>
      </c>
      <c r="Q694" s="10">
        <f t="shared" ca="1" si="84"/>
        <v>379</v>
      </c>
      <c r="R694" t="str">
        <f t="shared" ca="1" si="85"/>
        <v>Garland Seaborn</v>
      </c>
      <c r="T694" t="str">
        <f t="shared" ca="1" si="90"/>
        <v>Mauricio Schrage</v>
      </c>
      <c r="U694" s="10">
        <f t="shared" ca="1" si="86"/>
        <v>141600</v>
      </c>
      <c r="W694" s="10">
        <f t="shared" ca="1" si="87"/>
        <v>0</v>
      </c>
      <c r="X694" s="10">
        <f t="shared" ca="1" si="88"/>
        <v>53700</v>
      </c>
      <c r="Y694" s="10">
        <f t="shared" ca="1" si="89"/>
        <v>53700</v>
      </c>
    </row>
    <row r="695" spans="1:25" x14ac:dyDescent="0.25">
      <c r="A695" s="10">
        <f ca="1">IFERROR(RANK(Y695,$Y$5:$Y$1006,0)+COUNTIF(Y$4:$Y694,Y695),"")</f>
        <v>260</v>
      </c>
      <c r="B695">
        <f ca="1">IFERROR(RANK(C695,$C$5:$C$5001, 1) + COUNTIF(C$4:$C694, C695), "")</f>
        <v>260</v>
      </c>
      <c r="C695">
        <f t="shared" ca="1" si="83"/>
        <v>2</v>
      </c>
      <c r="D695" s="1" t="s">
        <v>7436</v>
      </c>
      <c r="E695" t="s">
        <v>4765</v>
      </c>
      <c r="F695" t="s">
        <v>4766</v>
      </c>
      <c r="G695" t="s">
        <v>673</v>
      </c>
      <c r="H695" t="s">
        <v>673</v>
      </c>
      <c r="I695" t="s">
        <v>12</v>
      </c>
      <c r="J695">
        <v>94110</v>
      </c>
      <c r="K695" t="s">
        <v>4767</v>
      </c>
      <c r="L695" t="s">
        <v>4768</v>
      </c>
      <c r="M695" t="s">
        <v>4769</v>
      </c>
      <c r="N695" t="s">
        <v>4770</v>
      </c>
      <c r="O695" s="13">
        <v>480700</v>
      </c>
      <c r="P695" s="10">
        <v>691</v>
      </c>
      <c r="Q695" s="10">
        <f t="shared" ca="1" si="84"/>
        <v>126</v>
      </c>
      <c r="R695" t="str">
        <f t="shared" ca="1" si="85"/>
        <v>Bobby Baik</v>
      </c>
      <c r="T695" t="str">
        <f t="shared" ca="1" si="90"/>
        <v>Maximo Gillund</v>
      </c>
      <c r="U695" s="10">
        <f t="shared" ca="1" si="86"/>
        <v>933600</v>
      </c>
      <c r="W695" s="10">
        <f t="shared" ca="1" si="87"/>
        <v>0</v>
      </c>
      <c r="X695" s="10">
        <f t="shared" ca="1" si="88"/>
        <v>53600</v>
      </c>
      <c r="Y695" s="10">
        <f t="shared" ca="1" si="89"/>
        <v>53600</v>
      </c>
    </row>
    <row r="696" spans="1:25" x14ac:dyDescent="0.25">
      <c r="A696" s="10">
        <f ca="1">IFERROR(RANK(Y696,$Y$5:$Y$1006,0)+COUNTIF(Y$4:$Y695,Y696),"")</f>
        <v>261</v>
      </c>
      <c r="B696">
        <f ca="1">IFERROR(RANK(C696,$C$5:$C$5001, 1) + COUNTIF(C$4:$C695, C696), "")</f>
        <v>261</v>
      </c>
      <c r="C696">
        <f t="shared" ca="1" si="83"/>
        <v>2</v>
      </c>
      <c r="D696" s="1" t="s">
        <v>7437</v>
      </c>
      <c r="E696" t="s">
        <v>4771</v>
      </c>
      <c r="F696" t="s">
        <v>4772</v>
      </c>
      <c r="G696" t="s">
        <v>644</v>
      </c>
      <c r="H696" t="s">
        <v>645</v>
      </c>
      <c r="I696" t="s">
        <v>646</v>
      </c>
      <c r="J696">
        <v>99701</v>
      </c>
      <c r="K696" t="s">
        <v>4773</v>
      </c>
      <c r="L696" t="s">
        <v>4774</v>
      </c>
      <c r="M696" t="s">
        <v>4775</v>
      </c>
      <c r="N696" t="s">
        <v>4776</v>
      </c>
      <c r="O696" s="13">
        <v>547900</v>
      </c>
      <c r="P696" s="10">
        <v>692</v>
      </c>
      <c r="Q696" s="10">
        <f t="shared" ca="1" si="84"/>
        <v>397</v>
      </c>
      <c r="R696" t="str">
        <f t="shared" ca="1" si="85"/>
        <v>Gino Yearling</v>
      </c>
      <c r="T696" t="str">
        <f t="shared" ca="1" si="90"/>
        <v>May Belson</v>
      </c>
      <c r="U696" s="10">
        <f t="shared" ca="1" si="86"/>
        <v>78300</v>
      </c>
      <c r="W696" s="10">
        <f t="shared" ca="1" si="87"/>
        <v>0</v>
      </c>
      <c r="X696" s="10">
        <f t="shared" ca="1" si="88"/>
        <v>53500</v>
      </c>
      <c r="Y696" s="10">
        <f t="shared" ca="1" si="89"/>
        <v>53500</v>
      </c>
    </row>
    <row r="697" spans="1:25" x14ac:dyDescent="0.25">
      <c r="A697" s="10">
        <f ca="1">IFERROR(RANK(Y697,$Y$5:$Y$1006,0)+COUNTIF(Y$4:$Y696,Y697),"")</f>
        <v>262</v>
      </c>
      <c r="B697">
        <f ca="1">IFERROR(RANK(C697,$C$5:$C$5001, 1) + COUNTIF(C$4:$C696, C697), "")</f>
        <v>262</v>
      </c>
      <c r="C697">
        <f t="shared" ca="1" si="83"/>
        <v>2</v>
      </c>
      <c r="D697" s="1" t="s">
        <v>7438</v>
      </c>
      <c r="E697" t="s">
        <v>4777</v>
      </c>
      <c r="F697" t="s">
        <v>4778</v>
      </c>
      <c r="G697" t="s">
        <v>1552</v>
      </c>
      <c r="H697" t="s">
        <v>536</v>
      </c>
      <c r="I697" t="s">
        <v>458</v>
      </c>
      <c r="J697">
        <v>60606</v>
      </c>
      <c r="K697" t="s">
        <v>4779</v>
      </c>
      <c r="L697" t="s">
        <v>4780</v>
      </c>
      <c r="M697" t="s">
        <v>4781</v>
      </c>
      <c r="N697" t="s">
        <v>4782</v>
      </c>
      <c r="O697" s="13">
        <v>297000</v>
      </c>
      <c r="P697" s="10">
        <v>693</v>
      </c>
      <c r="Q697" s="10">
        <f t="shared" ca="1" si="84"/>
        <v>659</v>
      </c>
      <c r="R697" t="str">
        <f t="shared" ca="1" si="85"/>
        <v>Marci Kady</v>
      </c>
      <c r="T697" t="str">
        <f t="shared" ca="1" si="90"/>
        <v>Maya Elridge</v>
      </c>
      <c r="U697" s="10">
        <f t="shared" ca="1" si="86"/>
        <v>818300</v>
      </c>
      <c r="W697" s="10">
        <f t="shared" ca="1" si="87"/>
        <v>0</v>
      </c>
      <c r="X697" s="10">
        <f t="shared" ca="1" si="88"/>
        <v>53400</v>
      </c>
      <c r="Y697" s="10">
        <f t="shared" ca="1" si="89"/>
        <v>53400</v>
      </c>
    </row>
    <row r="698" spans="1:25" x14ac:dyDescent="0.25">
      <c r="A698" s="10">
        <f ca="1">IFERROR(RANK(Y698,$Y$5:$Y$1006,0)+COUNTIF(Y$4:$Y697,Y698),"")</f>
        <v>263</v>
      </c>
      <c r="B698">
        <f ca="1">IFERROR(RANK(C698,$C$5:$C$5001, 1) + COUNTIF(C$4:$C697, C698), "")</f>
        <v>263</v>
      </c>
      <c r="C698">
        <f t="shared" ca="1" si="83"/>
        <v>2</v>
      </c>
      <c r="D698" s="1" t="s">
        <v>7439</v>
      </c>
      <c r="E698" t="s">
        <v>4783</v>
      </c>
      <c r="F698" t="s">
        <v>4784</v>
      </c>
      <c r="G698" t="s">
        <v>1014</v>
      </c>
      <c r="H698" t="s">
        <v>1015</v>
      </c>
      <c r="I698" t="s">
        <v>187</v>
      </c>
      <c r="J698">
        <v>97210</v>
      </c>
      <c r="K698" t="s">
        <v>4785</v>
      </c>
      <c r="L698" t="s">
        <v>4786</v>
      </c>
      <c r="M698" t="s">
        <v>4787</v>
      </c>
      <c r="N698" t="s">
        <v>4788</v>
      </c>
      <c r="O698" s="13">
        <v>215900</v>
      </c>
      <c r="P698" s="10">
        <v>694</v>
      </c>
      <c r="Q698" s="10">
        <f t="shared" ca="1" si="84"/>
        <v>915</v>
      </c>
      <c r="R698" t="str">
        <f t="shared" ca="1" si="85"/>
        <v>Sylvia Graminski</v>
      </c>
      <c r="T698" t="str">
        <f t="shared" ca="1" si="90"/>
        <v>Mayra Grismore</v>
      </c>
      <c r="U698" s="10">
        <f t="shared" ca="1" si="86"/>
        <v>766100</v>
      </c>
      <c r="W698" s="10">
        <f t="shared" ca="1" si="87"/>
        <v>0</v>
      </c>
      <c r="X698" s="10">
        <f t="shared" ca="1" si="88"/>
        <v>53300</v>
      </c>
      <c r="Y698" s="10">
        <f t="shared" ca="1" si="89"/>
        <v>53300</v>
      </c>
    </row>
    <row r="699" spans="1:25" x14ac:dyDescent="0.25">
      <c r="A699" s="10">
        <f ca="1">IFERROR(RANK(Y699,$Y$5:$Y$1006,0)+COUNTIF(Y$4:$Y698,Y699),"")</f>
        <v>264</v>
      </c>
      <c r="B699">
        <f ca="1">IFERROR(RANK(C699,$C$5:$C$5001, 1) + COUNTIF(C$4:$C698, C699), "")</f>
        <v>264</v>
      </c>
      <c r="C699">
        <f t="shared" ca="1" si="83"/>
        <v>2</v>
      </c>
      <c r="D699" s="1" t="s">
        <v>7440</v>
      </c>
      <c r="E699" t="s">
        <v>4017</v>
      </c>
      <c r="F699" t="s">
        <v>4789</v>
      </c>
      <c r="G699" t="s">
        <v>4790</v>
      </c>
      <c r="H699" t="s">
        <v>768</v>
      </c>
      <c r="I699" t="s">
        <v>422</v>
      </c>
      <c r="J699">
        <v>53095</v>
      </c>
      <c r="K699" t="s">
        <v>4791</v>
      </c>
      <c r="L699" t="s">
        <v>4792</v>
      </c>
      <c r="M699" t="s">
        <v>4793</v>
      </c>
      <c r="N699" t="s">
        <v>4794</v>
      </c>
      <c r="O699" s="13">
        <v>177500</v>
      </c>
      <c r="P699" s="10">
        <v>695</v>
      </c>
      <c r="Q699" s="10">
        <f t="shared" ca="1" si="84"/>
        <v>671</v>
      </c>
      <c r="R699" t="str">
        <f t="shared" ca="1" si="85"/>
        <v>Mario Wrighton</v>
      </c>
      <c r="T699" t="str">
        <f t="shared" ca="1" si="90"/>
        <v>Mayra Vandernoot</v>
      </c>
      <c r="U699" s="10">
        <f t="shared" ca="1" si="86"/>
        <v>366700</v>
      </c>
      <c r="W699" s="10">
        <f t="shared" ca="1" si="87"/>
        <v>0</v>
      </c>
      <c r="X699" s="10">
        <f t="shared" ca="1" si="88"/>
        <v>53200</v>
      </c>
      <c r="Y699" s="10">
        <f t="shared" ca="1" si="89"/>
        <v>53200</v>
      </c>
    </row>
    <row r="700" spans="1:25" x14ac:dyDescent="0.25">
      <c r="A700" s="10">
        <f ca="1">IFERROR(RANK(Y700,$Y$5:$Y$1006,0)+COUNTIF(Y$4:$Y699,Y700),"")</f>
        <v>498</v>
      </c>
      <c r="B700">
        <f ca="1">IFERROR(RANK(C700,$C$5:$C$5001, 1) + COUNTIF(C$4:$C699, C700), "")</f>
        <v>498</v>
      </c>
      <c r="C700">
        <f t="shared" ca="1" si="83"/>
        <v>5</v>
      </c>
      <c r="D700" s="1" t="s">
        <v>7441</v>
      </c>
      <c r="E700" t="s">
        <v>4795</v>
      </c>
      <c r="F700" t="s">
        <v>4796</v>
      </c>
      <c r="G700" t="s">
        <v>759</v>
      </c>
      <c r="H700" t="s">
        <v>1131</v>
      </c>
      <c r="I700" t="s">
        <v>170</v>
      </c>
      <c r="J700">
        <v>7004</v>
      </c>
      <c r="K700" t="s">
        <v>4797</v>
      </c>
      <c r="L700" t="s">
        <v>4798</v>
      </c>
      <c r="M700" t="s">
        <v>4799</v>
      </c>
      <c r="N700" t="s">
        <v>4800</v>
      </c>
      <c r="O700" s="13">
        <v>453700</v>
      </c>
      <c r="P700" s="10">
        <v>696</v>
      </c>
      <c r="Q700" s="10">
        <f t="shared" ca="1" si="84"/>
        <v>59</v>
      </c>
      <c r="R700" t="str">
        <f t="shared" ca="1" si="85"/>
        <v>Annetta Rugga</v>
      </c>
      <c r="T700" t="str">
        <f t="shared" ca="1" si="90"/>
        <v>Melba Broekemeier</v>
      </c>
      <c r="U700" s="10">
        <f t="shared" ca="1" si="86"/>
        <v>213300</v>
      </c>
      <c r="W700" s="10">
        <f t="shared" ca="1" si="87"/>
        <v>0</v>
      </c>
      <c r="X700" s="10">
        <f t="shared" ca="1" si="88"/>
        <v>29800</v>
      </c>
      <c r="Y700" s="10">
        <f t="shared" ca="1" si="89"/>
        <v>29800</v>
      </c>
    </row>
    <row r="701" spans="1:25" x14ac:dyDescent="0.25">
      <c r="A701" s="10">
        <f ca="1">IFERROR(RANK(Y701,$Y$5:$Y$1006,0)+COUNTIF(Y$4:$Y700,Y701),"")</f>
        <v>499</v>
      </c>
      <c r="B701">
        <f ca="1">IFERROR(RANK(C701,$C$5:$C$5001, 1) + COUNTIF(C$4:$C700, C701), "")</f>
        <v>499</v>
      </c>
      <c r="C701">
        <f t="shared" ca="1" si="83"/>
        <v>5</v>
      </c>
      <c r="D701" s="1" t="s">
        <v>7442</v>
      </c>
      <c r="E701" t="s">
        <v>4801</v>
      </c>
      <c r="F701" t="s">
        <v>4802</v>
      </c>
      <c r="G701" t="s">
        <v>178</v>
      </c>
      <c r="H701" t="s">
        <v>178</v>
      </c>
      <c r="I701" t="s">
        <v>12</v>
      </c>
      <c r="J701">
        <v>90064</v>
      </c>
      <c r="K701" t="s">
        <v>4803</v>
      </c>
      <c r="L701" t="s">
        <v>4804</v>
      </c>
      <c r="M701" t="s">
        <v>4805</v>
      </c>
      <c r="N701" t="s">
        <v>4806</v>
      </c>
      <c r="O701" s="13">
        <v>137600</v>
      </c>
      <c r="P701" s="10">
        <v>697</v>
      </c>
      <c r="Q701" s="10">
        <f t="shared" ca="1" si="84"/>
        <v>725</v>
      </c>
      <c r="R701" t="str">
        <f t="shared" ca="1" si="85"/>
        <v>Monique Reckner</v>
      </c>
      <c r="T701" t="str">
        <f t="shared" ca="1" si="90"/>
        <v>Melba Halma</v>
      </c>
      <c r="U701" s="10">
        <f t="shared" ca="1" si="86"/>
        <v>239200</v>
      </c>
      <c r="W701" s="10">
        <f t="shared" ca="1" si="87"/>
        <v>0</v>
      </c>
      <c r="X701" s="10">
        <f t="shared" ca="1" si="88"/>
        <v>29700</v>
      </c>
      <c r="Y701" s="10">
        <f t="shared" ca="1" si="89"/>
        <v>29700</v>
      </c>
    </row>
    <row r="702" spans="1:25" x14ac:dyDescent="0.25">
      <c r="A702" s="10">
        <f ca="1">IFERROR(RANK(Y702,$Y$5:$Y$1006,0)+COUNTIF(Y$4:$Y701,Y702),"")</f>
        <v>553</v>
      </c>
      <c r="B702">
        <f ca="1">IFERROR(RANK(C702,$C$5:$C$5001, 1) + COUNTIF(C$4:$C701, C702), "")</f>
        <v>553</v>
      </c>
      <c r="C702">
        <f t="shared" ca="1" si="83"/>
        <v>6</v>
      </c>
      <c r="D702" s="1" t="s">
        <v>7443</v>
      </c>
      <c r="E702" t="s">
        <v>4807</v>
      </c>
      <c r="F702" t="s">
        <v>4808</v>
      </c>
      <c r="G702" t="s">
        <v>2218</v>
      </c>
      <c r="H702" t="s">
        <v>759</v>
      </c>
      <c r="I702" t="s">
        <v>28</v>
      </c>
      <c r="J702">
        <v>43130</v>
      </c>
      <c r="K702" t="s">
        <v>4809</v>
      </c>
      <c r="L702" t="s">
        <v>4810</v>
      </c>
      <c r="M702" t="s">
        <v>4811</v>
      </c>
      <c r="N702" t="s">
        <v>4812</v>
      </c>
      <c r="O702" s="13">
        <v>599000</v>
      </c>
      <c r="P702" s="10">
        <v>698</v>
      </c>
      <c r="Q702" s="10">
        <f t="shared" ca="1" si="84"/>
        <v>988</v>
      </c>
      <c r="R702" t="str">
        <f t="shared" ca="1" si="85"/>
        <v>William Nedd</v>
      </c>
      <c r="T702" t="str">
        <f t="shared" ca="1" si="90"/>
        <v>Melisa Yoneoka</v>
      </c>
      <c r="U702" s="10">
        <f t="shared" ca="1" si="86"/>
        <v>718700</v>
      </c>
      <c r="W702" s="10">
        <f t="shared" ca="1" si="87"/>
        <v>0</v>
      </c>
      <c r="X702" s="10">
        <f t="shared" ca="1" si="88"/>
        <v>24300</v>
      </c>
      <c r="Y702" s="10">
        <f t="shared" ca="1" si="89"/>
        <v>24300</v>
      </c>
    </row>
    <row r="703" spans="1:25" x14ac:dyDescent="0.25">
      <c r="A703" s="10">
        <f ca="1">IFERROR(RANK(Y703,$Y$5:$Y$1006,0)+COUNTIF(Y$4:$Y702,Y703),"")</f>
        <v>607</v>
      </c>
      <c r="B703">
        <f ca="1">IFERROR(RANK(C703,$C$5:$C$5001, 1) + COUNTIF(C$4:$C702, C703), "")</f>
        <v>607</v>
      </c>
      <c r="C703">
        <f t="shared" ca="1" si="83"/>
        <v>7</v>
      </c>
      <c r="D703" s="1" t="s">
        <v>7444</v>
      </c>
      <c r="E703" t="s">
        <v>4813</v>
      </c>
      <c r="F703" t="s">
        <v>4259</v>
      </c>
      <c r="G703" t="s">
        <v>4260</v>
      </c>
      <c r="H703" t="s">
        <v>4261</v>
      </c>
      <c r="I703" t="s">
        <v>122</v>
      </c>
      <c r="J703">
        <v>30080</v>
      </c>
      <c r="K703" t="s">
        <v>4814</v>
      </c>
      <c r="L703" t="s">
        <v>4815</v>
      </c>
      <c r="M703" t="s">
        <v>4816</v>
      </c>
      <c r="N703" t="s">
        <v>4817</v>
      </c>
      <c r="O703" s="13">
        <v>749300</v>
      </c>
      <c r="P703" s="10">
        <v>699</v>
      </c>
      <c r="Q703" s="10">
        <f t="shared" ca="1" si="84"/>
        <v>811</v>
      </c>
      <c r="R703" t="str">
        <f t="shared" ca="1" si="85"/>
        <v>Rebecca Imada</v>
      </c>
      <c r="T703" t="str">
        <f t="shared" ca="1" si="90"/>
        <v>Melissa Mcconn</v>
      </c>
      <c r="U703" s="10">
        <f t="shared" ca="1" si="86"/>
        <v>607600</v>
      </c>
      <c r="W703" s="10">
        <f t="shared" ca="1" si="87"/>
        <v>0</v>
      </c>
      <c r="X703" s="10">
        <f t="shared" ca="1" si="88"/>
        <v>18900</v>
      </c>
      <c r="Y703" s="10">
        <f t="shared" ca="1" si="89"/>
        <v>18900</v>
      </c>
    </row>
    <row r="704" spans="1:25" x14ac:dyDescent="0.25">
      <c r="A704" s="10">
        <f ca="1">IFERROR(RANK(Y704,$Y$5:$Y$1006,0)+COUNTIF(Y$4:$Y703,Y704),"")</f>
        <v>608</v>
      </c>
      <c r="B704">
        <f ca="1">IFERROR(RANK(C704,$C$5:$C$5001, 1) + COUNTIF(C$4:$C703, C704), "")</f>
        <v>608</v>
      </c>
      <c r="C704">
        <f t="shared" ca="1" si="83"/>
        <v>7</v>
      </c>
      <c r="D704" s="1" t="s">
        <v>7445</v>
      </c>
      <c r="E704" t="s">
        <v>4818</v>
      </c>
      <c r="F704" t="s">
        <v>4819</v>
      </c>
      <c r="G704" t="s">
        <v>3686</v>
      </c>
      <c r="H704" t="s">
        <v>178</v>
      </c>
      <c r="I704" t="s">
        <v>12</v>
      </c>
      <c r="J704">
        <v>91401</v>
      </c>
      <c r="K704" t="s">
        <v>4820</v>
      </c>
      <c r="L704" t="s">
        <v>4821</v>
      </c>
      <c r="M704" t="s">
        <v>4822</v>
      </c>
      <c r="N704" t="s">
        <v>4823</v>
      </c>
      <c r="O704" s="13">
        <v>518200</v>
      </c>
      <c r="P704" s="10">
        <v>700</v>
      </c>
      <c r="Q704" s="10">
        <f t="shared" ca="1" si="84"/>
        <v>388</v>
      </c>
      <c r="R704" t="str">
        <f t="shared" ca="1" si="85"/>
        <v>Geraldine Asif</v>
      </c>
      <c r="T704" t="str">
        <f t="shared" ca="1" si="90"/>
        <v>Mellisa Cazzell</v>
      </c>
      <c r="U704" s="10">
        <f t="shared" ca="1" si="86"/>
        <v>10700</v>
      </c>
      <c r="W704" s="10">
        <f t="shared" ca="1" si="87"/>
        <v>0</v>
      </c>
      <c r="X704" s="10">
        <f t="shared" ca="1" si="88"/>
        <v>18800</v>
      </c>
      <c r="Y704" s="10">
        <f t="shared" ca="1" si="89"/>
        <v>18800</v>
      </c>
    </row>
    <row r="705" spans="1:25" x14ac:dyDescent="0.25">
      <c r="A705" s="10">
        <f ca="1">IFERROR(RANK(Y705,$Y$5:$Y$1006,0)+COUNTIF(Y$4:$Y704,Y705),"")</f>
        <v>609</v>
      </c>
      <c r="B705">
        <f ca="1">IFERROR(RANK(C705,$C$5:$C$5001, 1) + COUNTIF(C$4:$C704, C705), "")</f>
        <v>609</v>
      </c>
      <c r="C705">
        <f t="shared" ca="1" si="83"/>
        <v>7</v>
      </c>
      <c r="D705" s="1" t="s">
        <v>7446</v>
      </c>
      <c r="E705" t="s">
        <v>4824</v>
      </c>
      <c r="F705" t="s">
        <v>4825</v>
      </c>
      <c r="G705" t="s">
        <v>4826</v>
      </c>
      <c r="H705" t="s">
        <v>4827</v>
      </c>
      <c r="I705" t="s">
        <v>3055</v>
      </c>
      <c r="J705">
        <v>50315</v>
      </c>
      <c r="K705" t="s">
        <v>4828</v>
      </c>
      <c r="L705" t="s">
        <v>4829</v>
      </c>
      <c r="M705" t="s">
        <v>4830</v>
      </c>
      <c r="N705" t="s">
        <v>4831</v>
      </c>
      <c r="O705" s="13">
        <v>131800</v>
      </c>
      <c r="P705" s="10">
        <v>701</v>
      </c>
      <c r="Q705" s="10">
        <f t="shared" ca="1" si="84"/>
        <v>50</v>
      </c>
      <c r="R705" t="str">
        <f t="shared" ca="1" si="85"/>
        <v>Andreas Herzog</v>
      </c>
      <c r="T705" t="str">
        <f t="shared" ca="1" si="90"/>
        <v>Mellisa Covington</v>
      </c>
      <c r="U705" s="10">
        <f t="shared" ca="1" si="86"/>
        <v>165600</v>
      </c>
      <c r="W705" s="10">
        <f t="shared" ca="1" si="87"/>
        <v>0</v>
      </c>
      <c r="X705" s="10">
        <f t="shared" ca="1" si="88"/>
        <v>18700</v>
      </c>
      <c r="Y705" s="10">
        <f t="shared" ca="1" si="89"/>
        <v>18700</v>
      </c>
    </row>
    <row r="706" spans="1:25" x14ac:dyDescent="0.25">
      <c r="A706" s="10">
        <f ca="1">IFERROR(RANK(Y706,$Y$5:$Y$1006,0)+COUNTIF(Y$4:$Y705,Y706),"")</f>
        <v>610</v>
      </c>
      <c r="B706">
        <f ca="1">IFERROR(RANK(C706,$C$5:$C$5001, 1) + COUNTIF(C$4:$C705, C706), "")</f>
        <v>610</v>
      </c>
      <c r="C706">
        <f t="shared" ca="1" si="83"/>
        <v>7</v>
      </c>
      <c r="D706" s="1" t="s">
        <v>7447</v>
      </c>
      <c r="E706" t="s">
        <v>4832</v>
      </c>
      <c r="F706" t="s">
        <v>4833</v>
      </c>
      <c r="G706" t="s">
        <v>194</v>
      </c>
      <c r="H706" t="s">
        <v>630</v>
      </c>
      <c r="I706" t="s">
        <v>196</v>
      </c>
      <c r="J706">
        <v>70121</v>
      </c>
      <c r="K706" t="s">
        <v>4834</v>
      </c>
      <c r="L706" t="s">
        <v>4835</v>
      </c>
      <c r="M706" t="s">
        <v>4836</v>
      </c>
      <c r="N706" t="s">
        <v>4837</v>
      </c>
      <c r="O706" s="13">
        <v>486600</v>
      </c>
      <c r="P706" s="10">
        <v>702</v>
      </c>
      <c r="Q706" s="10">
        <f t="shared" ca="1" si="84"/>
        <v>618</v>
      </c>
      <c r="R706" t="str">
        <f t="shared" ca="1" si="85"/>
        <v>Lionel Hudmon</v>
      </c>
      <c r="T706" t="str">
        <f t="shared" ca="1" si="90"/>
        <v>Mellisa Mclelland</v>
      </c>
      <c r="U706" s="10">
        <f t="shared" ca="1" si="86"/>
        <v>884500</v>
      </c>
      <c r="W706" s="10">
        <f t="shared" ca="1" si="87"/>
        <v>0</v>
      </c>
      <c r="X706" s="10">
        <f t="shared" ca="1" si="88"/>
        <v>18600</v>
      </c>
      <c r="Y706" s="10">
        <f t="shared" ca="1" si="89"/>
        <v>18600</v>
      </c>
    </row>
    <row r="707" spans="1:25" x14ac:dyDescent="0.25">
      <c r="A707" s="10">
        <f ca="1">IFERROR(RANK(Y707,$Y$5:$Y$1006,0)+COUNTIF(Y$4:$Y706,Y707),"")</f>
        <v>500</v>
      </c>
      <c r="B707">
        <f ca="1">IFERROR(RANK(C707,$C$5:$C$5001, 1) + COUNTIF(C$4:$C706, C707), "")</f>
        <v>500</v>
      </c>
      <c r="C707">
        <f t="shared" ca="1" si="83"/>
        <v>5</v>
      </c>
      <c r="D707" s="1" t="s">
        <v>7448</v>
      </c>
      <c r="E707" t="s">
        <v>4838</v>
      </c>
      <c r="F707" t="s">
        <v>4839</v>
      </c>
      <c r="G707" t="s">
        <v>4840</v>
      </c>
      <c r="H707" t="s">
        <v>4841</v>
      </c>
      <c r="I707" t="s">
        <v>827</v>
      </c>
      <c r="J707">
        <v>63104</v>
      </c>
      <c r="K707" t="s">
        <v>4842</v>
      </c>
      <c r="L707" t="s">
        <v>4843</v>
      </c>
      <c r="M707" t="s">
        <v>4844</v>
      </c>
      <c r="N707" t="s">
        <v>4845</v>
      </c>
      <c r="O707" s="13">
        <v>460500</v>
      </c>
      <c r="P707" s="10">
        <v>703</v>
      </c>
      <c r="Q707" s="10">
        <f t="shared" ca="1" si="84"/>
        <v>830</v>
      </c>
      <c r="R707" t="str">
        <f t="shared" ca="1" si="85"/>
        <v>Robert Lamango</v>
      </c>
      <c r="T707" t="str">
        <f t="shared" ca="1" si="90"/>
        <v>Melva Paugh</v>
      </c>
      <c r="U707" s="10">
        <f t="shared" ca="1" si="86"/>
        <v>622000</v>
      </c>
      <c r="W707" s="10">
        <f t="shared" ca="1" si="87"/>
        <v>0</v>
      </c>
      <c r="X707" s="10">
        <f t="shared" ca="1" si="88"/>
        <v>29600</v>
      </c>
      <c r="Y707" s="10">
        <f t="shared" ca="1" si="89"/>
        <v>29600</v>
      </c>
    </row>
    <row r="708" spans="1:25" x14ac:dyDescent="0.25">
      <c r="A708" s="10" t="str">
        <f ca="1">IFERROR(RANK(Y708,$Y$5:$Y$1006,0)+COUNTIF(Y$4:$Y707,Y708),"")</f>
        <v/>
      </c>
      <c r="B708" t="str">
        <f ca="1">IFERROR(RANK(C708,$C$5:$C$5001, 1) + COUNTIF(C$4:$C707, C708), "")</f>
        <v/>
      </c>
      <c r="C708" t="str">
        <f t="shared" ca="1" si="83"/>
        <v/>
      </c>
      <c r="D708" s="1" t="s">
        <v>7449</v>
      </c>
      <c r="E708" t="s">
        <v>4846</v>
      </c>
      <c r="F708" t="s">
        <v>4847</v>
      </c>
      <c r="G708" t="s">
        <v>4848</v>
      </c>
      <c r="H708" t="s">
        <v>1472</v>
      </c>
      <c r="I708" t="s">
        <v>12</v>
      </c>
      <c r="J708">
        <v>92590</v>
      </c>
      <c r="K708" t="s">
        <v>4849</v>
      </c>
      <c r="L708" t="s">
        <v>4850</v>
      </c>
      <c r="M708" t="s">
        <v>4851</v>
      </c>
      <c r="N708" t="s">
        <v>4852</v>
      </c>
      <c r="O708" s="13">
        <v>972000</v>
      </c>
      <c r="P708" s="10">
        <v>704</v>
      </c>
      <c r="Q708" s="10">
        <f t="shared" ca="1" si="84"/>
        <v>431</v>
      </c>
      <c r="R708" t="str">
        <f t="shared" ca="1" si="85"/>
        <v>Hollis Tecson</v>
      </c>
      <c r="T708" t="str">
        <f t="shared" ca="1" si="90"/>
        <v>Merle Loeschner</v>
      </c>
      <c r="U708" s="10">
        <f t="shared" ca="1" si="86"/>
        <v>551900</v>
      </c>
      <c r="W708" s="10">
        <f t="shared" ca="1" si="87"/>
        <v>0</v>
      </c>
      <c r="X708" s="10" t="str">
        <f t="shared" ca="1" si="88"/>
        <v/>
      </c>
      <c r="Y708" s="10" t="str">
        <f t="shared" ca="1" si="89"/>
        <v/>
      </c>
    </row>
    <row r="709" spans="1:25" x14ac:dyDescent="0.25">
      <c r="A709" s="10">
        <f ca="1">IFERROR(RANK(Y709,$Y$5:$Y$1006,0)+COUNTIF(Y$4:$Y708,Y709),"")</f>
        <v>428</v>
      </c>
      <c r="B709">
        <f ca="1">IFERROR(RANK(C709,$C$5:$C$5001, 1) + COUNTIF(C$4:$C708, C709), "")</f>
        <v>428</v>
      </c>
      <c r="C709">
        <f t="shared" ca="1" si="83"/>
        <v>4</v>
      </c>
      <c r="D709" s="1" t="s">
        <v>7450</v>
      </c>
      <c r="E709" t="s">
        <v>4853</v>
      </c>
      <c r="F709" t="s">
        <v>4854</v>
      </c>
      <c r="G709" t="s">
        <v>4855</v>
      </c>
      <c r="H709" t="s">
        <v>2126</v>
      </c>
      <c r="I709" t="s">
        <v>75</v>
      </c>
      <c r="J709">
        <v>48220</v>
      </c>
      <c r="K709" t="s">
        <v>4856</v>
      </c>
      <c r="L709" t="s">
        <v>4857</v>
      </c>
      <c r="M709" t="s">
        <v>4858</v>
      </c>
      <c r="N709" t="s">
        <v>4859</v>
      </c>
      <c r="O709" s="13">
        <v>7500</v>
      </c>
      <c r="P709" s="10">
        <v>705</v>
      </c>
      <c r="Q709" s="10">
        <f t="shared" ca="1" si="84"/>
        <v>172</v>
      </c>
      <c r="R709" t="str">
        <f t="shared" ca="1" si="85"/>
        <v>Cathy Swackhammer</v>
      </c>
      <c r="T709" t="str">
        <f t="shared" ca="1" si="90"/>
        <v>Micah Dollen</v>
      </c>
      <c r="U709" s="10">
        <f t="shared" ca="1" si="86"/>
        <v>902700</v>
      </c>
      <c r="W709" s="10">
        <f t="shared" ca="1" si="87"/>
        <v>0</v>
      </c>
      <c r="X709" s="10">
        <f t="shared" ca="1" si="88"/>
        <v>36800</v>
      </c>
      <c r="Y709" s="10">
        <f t="shared" ca="1" si="89"/>
        <v>36800</v>
      </c>
    </row>
    <row r="710" spans="1:25" x14ac:dyDescent="0.25">
      <c r="A710" s="10">
        <f ca="1">IFERROR(RANK(Y710,$Y$5:$Y$1006,0)+COUNTIF(Y$4:$Y709,Y710),"")</f>
        <v>501</v>
      </c>
      <c r="B710">
        <f ca="1">IFERROR(RANK(C710,$C$5:$C$5001, 1) + COUNTIF(C$4:$C709, C710), "")</f>
        <v>501</v>
      </c>
      <c r="C710">
        <f t="shared" ref="C710:C773" ca="1" si="91">IFERROR(SEARCH($C$2,T710,1),"")</f>
        <v>5</v>
      </c>
      <c r="D710" s="1" t="s">
        <v>7451</v>
      </c>
      <c r="E710" t="s">
        <v>4860</v>
      </c>
      <c r="F710" t="s">
        <v>4861</v>
      </c>
      <c r="G710" t="s">
        <v>4862</v>
      </c>
      <c r="H710" t="s">
        <v>178</v>
      </c>
      <c r="I710" t="s">
        <v>12</v>
      </c>
      <c r="J710">
        <v>91803</v>
      </c>
      <c r="K710" t="s">
        <v>4863</v>
      </c>
      <c r="L710" t="s">
        <v>4864</v>
      </c>
      <c r="M710" t="s">
        <v>4865</v>
      </c>
      <c r="N710" t="s">
        <v>4866</v>
      </c>
      <c r="O710" s="13">
        <v>468200</v>
      </c>
      <c r="P710" s="10">
        <v>706</v>
      </c>
      <c r="Q710" s="10">
        <f t="shared" ref="Q710:Q773" ca="1" si="92">COUNTIF($R$5:$R$1005,"&lt;"&amp;R710)+1</f>
        <v>626</v>
      </c>
      <c r="R710" t="str">
        <f t="shared" ref="R710:R773" ca="1" si="93">INDIRECT($B$2&amp;ROW())</f>
        <v>Loretta Sibbett</v>
      </c>
      <c r="T710" t="str">
        <f t="shared" ca="1" si="90"/>
        <v>Michael Bralley</v>
      </c>
      <c r="U710" s="10">
        <f t="shared" ref="U710:U773" ca="1" si="94">IFERROR(VLOOKUP(T710,INDIRECT($B$2&amp;5&amp;":"&amp;ADDRESS(3000, COLUMN($O$3))), COLUMN($O$3)-COLUMN(INDIRECT($B$2&amp;5))+1, FALSE),0)</f>
        <v>198700</v>
      </c>
      <c r="W710" s="10">
        <f t="shared" ref="W710:W773" ca="1" si="95">IFERROR(RANK(U710,$U$5:$U$1006,1)*$W$3,"")</f>
        <v>0</v>
      </c>
      <c r="X710" s="10">
        <f t="shared" ref="X710:X773" ca="1" si="96">IFERROR(RANK(B710,$B$5:$B$1006,0)*$X$3,"")</f>
        <v>29500</v>
      </c>
      <c r="Y710" s="10">
        <f t="shared" ref="Y710:Y773" ca="1" si="97">IFERROR(W710+X710,"")</f>
        <v>29500</v>
      </c>
    </row>
    <row r="711" spans="1:25" x14ac:dyDescent="0.25">
      <c r="A711" s="10">
        <f ca="1">IFERROR(RANK(Y711,$Y$5:$Y$1006,0)+COUNTIF(Y$4:$Y710,Y711),"")</f>
        <v>786</v>
      </c>
      <c r="B711">
        <f ca="1">IFERROR(RANK(C711,$C$5:$C$5001, 1) + COUNTIF(C$4:$C710, C711), "")</f>
        <v>786</v>
      </c>
      <c r="C711">
        <f t="shared" ca="1" si="91"/>
        <v>14</v>
      </c>
      <c r="D711" s="1" t="s">
        <v>7452</v>
      </c>
      <c r="E711" t="s">
        <v>4867</v>
      </c>
      <c r="F711" t="s">
        <v>4868</v>
      </c>
      <c r="G711" t="s">
        <v>4869</v>
      </c>
      <c r="H711" t="s">
        <v>4869</v>
      </c>
      <c r="I711" t="s">
        <v>422</v>
      </c>
      <c r="J711">
        <v>54166</v>
      </c>
      <c r="K711" t="s">
        <v>4870</v>
      </c>
      <c r="L711" t="s">
        <v>4871</v>
      </c>
      <c r="M711" t="s">
        <v>4872</v>
      </c>
      <c r="N711" t="s">
        <v>4873</v>
      </c>
      <c r="O711" s="13">
        <v>969900</v>
      </c>
      <c r="P711" s="10">
        <v>707</v>
      </c>
      <c r="Q711" s="10">
        <f t="shared" ca="1" si="92"/>
        <v>555</v>
      </c>
      <c r="R711" t="str">
        <f t="shared" ca="1" si="93"/>
        <v>Kristopher Guerino</v>
      </c>
      <c r="T711" t="str">
        <f t="shared" ca="1" si="90"/>
        <v>Michel Bodenhagen</v>
      </c>
      <c r="U711" s="10">
        <f t="shared" ca="1" si="94"/>
        <v>680300</v>
      </c>
      <c r="W711" s="10">
        <f t="shared" ca="1" si="95"/>
        <v>0</v>
      </c>
      <c r="X711" s="10">
        <f t="shared" ca="1" si="96"/>
        <v>1000</v>
      </c>
      <c r="Y711" s="10">
        <f t="shared" ca="1" si="97"/>
        <v>1000</v>
      </c>
    </row>
    <row r="712" spans="1:25" x14ac:dyDescent="0.25">
      <c r="A712" s="10">
        <f ca="1">IFERROR(RANK(Y712,$Y$5:$Y$1006,0)+COUNTIF(Y$4:$Y711,Y712),"")</f>
        <v>710</v>
      </c>
      <c r="B712">
        <f ca="1">IFERROR(RANK(C712,$C$5:$C$5001, 1) + COUNTIF(C$4:$C711, C712), "")</f>
        <v>710</v>
      </c>
      <c r="C712">
        <f t="shared" ca="1" si="91"/>
        <v>10</v>
      </c>
      <c r="D712" s="1" t="s">
        <v>7453</v>
      </c>
      <c r="E712" t="s">
        <v>4874</v>
      </c>
      <c r="F712" t="s">
        <v>4875</v>
      </c>
      <c r="G712" t="s">
        <v>292</v>
      </c>
      <c r="H712" t="s">
        <v>292</v>
      </c>
      <c r="I712" t="s">
        <v>12</v>
      </c>
      <c r="J712">
        <v>95051</v>
      </c>
      <c r="K712" t="s">
        <v>4876</v>
      </c>
      <c r="L712" t="s">
        <v>4877</v>
      </c>
      <c r="M712" t="s">
        <v>4878</v>
      </c>
      <c r="N712" t="s">
        <v>4879</v>
      </c>
      <c r="O712" s="13">
        <v>265100</v>
      </c>
      <c r="P712" s="10">
        <v>708</v>
      </c>
      <c r="Q712" s="10">
        <f t="shared" ca="1" si="92"/>
        <v>307</v>
      </c>
      <c r="R712" t="str">
        <f t="shared" ca="1" si="93"/>
        <v>Elena Saraceno</v>
      </c>
      <c r="T712" t="str">
        <f t="shared" ca="1" si="90"/>
        <v>Michele Landford</v>
      </c>
      <c r="U712" s="10">
        <f t="shared" ca="1" si="94"/>
        <v>141200</v>
      </c>
      <c r="W712" s="10">
        <f t="shared" ca="1" si="95"/>
        <v>0</v>
      </c>
      <c r="X712" s="10">
        <f t="shared" ca="1" si="96"/>
        <v>8600</v>
      </c>
      <c r="Y712" s="10">
        <f t="shared" ca="1" si="97"/>
        <v>8600</v>
      </c>
    </row>
    <row r="713" spans="1:25" x14ac:dyDescent="0.25">
      <c r="A713" s="10">
        <f ca="1">IFERROR(RANK(Y713,$Y$5:$Y$1006,0)+COUNTIF(Y$4:$Y712,Y713),"")</f>
        <v>711</v>
      </c>
      <c r="B713">
        <f ca="1">IFERROR(RANK(C713,$C$5:$C$5001, 1) + COUNTIF(C$4:$C712, C713), "")</f>
        <v>711</v>
      </c>
      <c r="C713">
        <f t="shared" ca="1" si="91"/>
        <v>10</v>
      </c>
      <c r="D713" s="1" t="s">
        <v>7454</v>
      </c>
      <c r="E713" t="s">
        <v>4880</v>
      </c>
      <c r="F713" t="s">
        <v>4881</v>
      </c>
      <c r="G713" t="s">
        <v>4882</v>
      </c>
      <c r="H713" t="s">
        <v>4883</v>
      </c>
      <c r="I713" t="s">
        <v>122</v>
      </c>
      <c r="J713">
        <v>30071</v>
      </c>
      <c r="K713" t="s">
        <v>4884</v>
      </c>
      <c r="L713" t="s">
        <v>4885</v>
      </c>
      <c r="M713" t="s">
        <v>4886</v>
      </c>
      <c r="N713" t="s">
        <v>4887</v>
      </c>
      <c r="O713" s="13">
        <v>445300</v>
      </c>
      <c r="P713" s="10">
        <v>709</v>
      </c>
      <c r="Q713" s="10">
        <f t="shared" ca="1" si="92"/>
        <v>67</v>
      </c>
      <c r="R713" t="str">
        <f t="shared" ca="1" si="93"/>
        <v>Antionette Belts</v>
      </c>
      <c r="T713" t="str">
        <f t="shared" ca="1" si="90"/>
        <v>Michele Paskow</v>
      </c>
      <c r="U713" s="10">
        <f t="shared" ca="1" si="94"/>
        <v>156200</v>
      </c>
      <c r="W713" s="10">
        <f t="shared" ca="1" si="95"/>
        <v>0</v>
      </c>
      <c r="X713" s="10">
        <f t="shared" ca="1" si="96"/>
        <v>8500</v>
      </c>
      <c r="Y713" s="10">
        <f t="shared" ca="1" si="97"/>
        <v>8500</v>
      </c>
    </row>
    <row r="714" spans="1:25" x14ac:dyDescent="0.25">
      <c r="A714" s="10" t="str">
        <f ca="1">IFERROR(RANK(Y714,$Y$5:$Y$1006,0)+COUNTIF(Y$4:$Y713,Y714),"")</f>
        <v/>
      </c>
      <c r="B714" t="str">
        <f ca="1">IFERROR(RANK(C714,$C$5:$C$5001, 1) + COUNTIF(C$4:$C713, C714), "")</f>
        <v/>
      </c>
      <c r="C714" t="str">
        <f t="shared" ca="1" si="91"/>
        <v/>
      </c>
      <c r="D714" s="1" t="s">
        <v>7455</v>
      </c>
      <c r="E714" t="s">
        <v>4888</v>
      </c>
      <c r="F714" t="s">
        <v>4889</v>
      </c>
      <c r="G714" t="s">
        <v>4890</v>
      </c>
      <c r="H714" t="s">
        <v>2762</v>
      </c>
      <c r="I714" t="s">
        <v>75</v>
      </c>
      <c r="J714">
        <v>48026</v>
      </c>
      <c r="K714" t="s">
        <v>4891</v>
      </c>
      <c r="L714" t="s">
        <v>4892</v>
      </c>
      <c r="M714" t="s">
        <v>4893</v>
      </c>
      <c r="N714" t="s">
        <v>4894</v>
      </c>
      <c r="O714" s="13">
        <v>175700</v>
      </c>
      <c r="P714" s="10">
        <v>710</v>
      </c>
      <c r="Q714" s="10">
        <f t="shared" ca="1" si="92"/>
        <v>76</v>
      </c>
      <c r="R714" t="str">
        <f t="shared" ca="1" si="93"/>
        <v>Ariel Lueder</v>
      </c>
      <c r="T714" t="str">
        <f t="shared" ca="1" si="90"/>
        <v>Michelle Shmidt</v>
      </c>
      <c r="U714" s="10">
        <f t="shared" ca="1" si="94"/>
        <v>297500</v>
      </c>
      <c r="W714" s="10">
        <f t="shared" ca="1" si="95"/>
        <v>0</v>
      </c>
      <c r="X714" s="10" t="str">
        <f t="shared" ca="1" si="96"/>
        <v/>
      </c>
      <c r="Y714" s="10" t="str">
        <f t="shared" ca="1" si="97"/>
        <v/>
      </c>
    </row>
    <row r="715" spans="1:25" x14ac:dyDescent="0.25">
      <c r="A715" s="10">
        <f ca="1">IFERROR(RANK(Y715,$Y$5:$Y$1006,0)+COUNTIF(Y$4:$Y714,Y715),"")</f>
        <v>502</v>
      </c>
      <c r="B715">
        <f ca="1">IFERROR(RANK(C715,$C$5:$C$5001, 1) + COUNTIF(C$4:$C714, C715), "")</f>
        <v>502</v>
      </c>
      <c r="C715">
        <f t="shared" ca="1" si="91"/>
        <v>5</v>
      </c>
      <c r="D715" s="1" t="s">
        <v>7456</v>
      </c>
      <c r="E715" t="s">
        <v>4895</v>
      </c>
      <c r="F715" t="s">
        <v>4896</v>
      </c>
      <c r="G715" t="s">
        <v>1732</v>
      </c>
      <c r="H715" t="s">
        <v>1733</v>
      </c>
      <c r="I715" t="s">
        <v>252</v>
      </c>
      <c r="J715">
        <v>19382</v>
      </c>
      <c r="K715" t="s">
        <v>4897</v>
      </c>
      <c r="L715" t="s">
        <v>4898</v>
      </c>
      <c r="M715" t="s">
        <v>4899</v>
      </c>
      <c r="N715" t="s">
        <v>4900</v>
      </c>
      <c r="O715" s="13">
        <v>626900</v>
      </c>
      <c r="P715" s="10">
        <v>711</v>
      </c>
      <c r="Q715" s="10">
        <f t="shared" ca="1" si="92"/>
        <v>69</v>
      </c>
      <c r="R715" t="str">
        <f t="shared" ca="1" si="93"/>
        <v>Antoinette Applen</v>
      </c>
      <c r="T715" t="str">
        <f t="shared" ca="1" si="90"/>
        <v>Migdalia Schuppenhauer</v>
      </c>
      <c r="U715" s="10">
        <f t="shared" ca="1" si="94"/>
        <v>253100</v>
      </c>
      <c r="W715" s="10">
        <f t="shared" ca="1" si="95"/>
        <v>0</v>
      </c>
      <c r="X715" s="10">
        <f t="shared" ca="1" si="96"/>
        <v>29400</v>
      </c>
      <c r="Y715" s="10">
        <f t="shared" ca="1" si="97"/>
        <v>29400</v>
      </c>
    </row>
    <row r="716" spans="1:25" x14ac:dyDescent="0.25">
      <c r="A716" s="10">
        <f ca="1">IFERROR(RANK(Y716,$Y$5:$Y$1006,0)+COUNTIF(Y$4:$Y715,Y716),"")</f>
        <v>429</v>
      </c>
      <c r="B716">
        <f ca="1">IFERROR(RANK(C716,$C$5:$C$5001, 1) + COUNTIF(C$4:$C715, C716), "")</f>
        <v>429</v>
      </c>
      <c r="C716">
        <f t="shared" ca="1" si="91"/>
        <v>4</v>
      </c>
      <c r="D716" s="1" t="s">
        <v>7457</v>
      </c>
      <c r="E716" t="s">
        <v>4901</v>
      </c>
      <c r="F716" t="s">
        <v>4902</v>
      </c>
      <c r="G716" t="s">
        <v>4903</v>
      </c>
      <c r="H716" t="s">
        <v>1815</v>
      </c>
      <c r="I716" t="s">
        <v>170</v>
      </c>
      <c r="J716">
        <v>8093</v>
      </c>
      <c r="K716" t="s">
        <v>4904</v>
      </c>
      <c r="L716" t="s">
        <v>4905</v>
      </c>
      <c r="M716" t="s">
        <v>4906</v>
      </c>
      <c r="N716" t="s">
        <v>4907</v>
      </c>
      <c r="O716" s="13">
        <v>483900</v>
      </c>
      <c r="P716" s="10">
        <v>712</v>
      </c>
      <c r="Q716" s="10">
        <f t="shared" ca="1" si="92"/>
        <v>210</v>
      </c>
      <c r="R716" t="str">
        <f t="shared" ca="1" si="93"/>
        <v>Claude Muthana</v>
      </c>
      <c r="T716" t="str">
        <f t="shared" ca="1" si="90"/>
        <v>Milagros Slomba</v>
      </c>
      <c r="U716" s="10">
        <f t="shared" ca="1" si="94"/>
        <v>82000</v>
      </c>
      <c r="W716" s="10">
        <f t="shared" ca="1" si="95"/>
        <v>0</v>
      </c>
      <c r="X716" s="10">
        <f t="shared" ca="1" si="96"/>
        <v>36700</v>
      </c>
      <c r="Y716" s="10">
        <f t="shared" ca="1" si="97"/>
        <v>36700</v>
      </c>
    </row>
    <row r="717" spans="1:25" x14ac:dyDescent="0.25">
      <c r="A717" s="10">
        <f ca="1">IFERROR(RANK(Y717,$Y$5:$Y$1006,0)+COUNTIF(Y$4:$Y716,Y717),"")</f>
        <v>430</v>
      </c>
      <c r="B717">
        <f ca="1">IFERROR(RANK(C717,$C$5:$C$5001, 1) + COUNTIF(C$4:$C716, C717), "")</f>
        <v>430</v>
      </c>
      <c r="C717">
        <f t="shared" ca="1" si="91"/>
        <v>4</v>
      </c>
      <c r="D717" s="1" t="s">
        <v>7458</v>
      </c>
      <c r="E717" t="s">
        <v>4908</v>
      </c>
      <c r="F717" t="s">
        <v>4909</v>
      </c>
      <c r="G717" t="s">
        <v>2536</v>
      </c>
      <c r="H717" t="s">
        <v>2537</v>
      </c>
      <c r="I717" t="s">
        <v>1768</v>
      </c>
      <c r="J717">
        <v>89431</v>
      </c>
      <c r="K717" t="s">
        <v>4910</v>
      </c>
      <c r="L717" t="s">
        <v>4911</v>
      </c>
      <c r="M717" t="s">
        <v>4912</v>
      </c>
      <c r="N717" t="s">
        <v>4913</v>
      </c>
      <c r="O717" s="13">
        <v>2800</v>
      </c>
      <c r="P717" s="10">
        <v>713</v>
      </c>
      <c r="Q717" s="10">
        <f t="shared" ca="1" si="92"/>
        <v>850</v>
      </c>
      <c r="R717" t="str">
        <f t="shared" ca="1" si="93"/>
        <v>Ruben Cathie</v>
      </c>
      <c r="T717" t="str">
        <f t="shared" ca="1" si="90"/>
        <v>Milan Kubert</v>
      </c>
      <c r="U717" s="10">
        <f t="shared" ca="1" si="94"/>
        <v>327900</v>
      </c>
      <c r="W717" s="10">
        <f t="shared" ca="1" si="95"/>
        <v>0</v>
      </c>
      <c r="X717" s="10">
        <f t="shared" ca="1" si="96"/>
        <v>36600</v>
      </c>
      <c r="Y717" s="10">
        <f t="shared" ca="1" si="97"/>
        <v>36600</v>
      </c>
    </row>
    <row r="718" spans="1:25" x14ac:dyDescent="0.25">
      <c r="A718" s="10" t="str">
        <f ca="1">IFERROR(RANK(Y718,$Y$5:$Y$1006,0)+COUNTIF(Y$4:$Y717,Y718),"")</f>
        <v/>
      </c>
      <c r="B718" t="str">
        <f ca="1">IFERROR(RANK(C718,$C$5:$C$5001, 1) + COUNTIF(C$4:$C717, C718), "")</f>
        <v/>
      </c>
      <c r="C718" t="str">
        <f t="shared" ca="1" si="91"/>
        <v/>
      </c>
      <c r="D718" s="1" t="s">
        <v>7459</v>
      </c>
      <c r="E718" t="s">
        <v>4914</v>
      </c>
      <c r="F718" t="s">
        <v>4915</v>
      </c>
      <c r="G718" t="s">
        <v>4916</v>
      </c>
      <c r="H718" t="s">
        <v>212</v>
      </c>
      <c r="I718" t="s">
        <v>582</v>
      </c>
      <c r="J718">
        <v>27514</v>
      </c>
      <c r="K718" t="s">
        <v>4917</v>
      </c>
      <c r="L718" t="s">
        <v>4918</v>
      </c>
      <c r="M718" t="s">
        <v>4919</v>
      </c>
      <c r="N718" t="s">
        <v>4920</v>
      </c>
      <c r="O718" s="13">
        <v>780800</v>
      </c>
      <c r="P718" s="10">
        <v>714</v>
      </c>
      <c r="Q718" s="10">
        <f t="shared" ca="1" si="92"/>
        <v>591</v>
      </c>
      <c r="R718" t="str">
        <f t="shared" ca="1" si="93"/>
        <v>Len Nydam</v>
      </c>
      <c r="T718" t="str">
        <f t="shared" ca="1" si="90"/>
        <v>Mildred Coody</v>
      </c>
      <c r="U718" s="10">
        <f t="shared" ca="1" si="94"/>
        <v>135700</v>
      </c>
      <c r="W718" s="10">
        <f t="shared" ca="1" si="95"/>
        <v>0</v>
      </c>
      <c r="X718" s="10" t="str">
        <f t="shared" ca="1" si="96"/>
        <v/>
      </c>
      <c r="Y718" s="10" t="str">
        <f t="shared" ca="1" si="97"/>
        <v/>
      </c>
    </row>
    <row r="719" spans="1:25" x14ac:dyDescent="0.25">
      <c r="A719" s="10">
        <f ca="1">IFERROR(RANK(Y719,$Y$5:$Y$1006,0)+COUNTIF(Y$4:$Y718,Y719),"")</f>
        <v>712</v>
      </c>
      <c r="B719">
        <f ca="1">IFERROR(RANK(C719,$C$5:$C$5001, 1) + COUNTIF(C$4:$C718, C719), "")</f>
        <v>712</v>
      </c>
      <c r="C719">
        <f t="shared" ca="1" si="91"/>
        <v>10</v>
      </c>
      <c r="D719" s="1" t="s">
        <v>7460</v>
      </c>
      <c r="E719" t="s">
        <v>4921</v>
      </c>
      <c r="F719" t="s">
        <v>3999</v>
      </c>
      <c r="G719" t="s">
        <v>2079</v>
      </c>
      <c r="H719" t="s">
        <v>607</v>
      </c>
      <c r="I719" t="s">
        <v>28</v>
      </c>
      <c r="J719">
        <v>44103</v>
      </c>
      <c r="K719" t="s">
        <v>4922</v>
      </c>
      <c r="L719" t="s">
        <v>4923</v>
      </c>
      <c r="M719" t="s">
        <v>4924</v>
      </c>
      <c r="N719" t="s">
        <v>4925</v>
      </c>
      <c r="O719" s="13">
        <v>244600</v>
      </c>
      <c r="P719" s="10">
        <v>715</v>
      </c>
      <c r="Q719" s="10">
        <f t="shared" ca="1" si="92"/>
        <v>464</v>
      </c>
      <c r="R719" t="str">
        <f t="shared" ca="1" si="93"/>
        <v>Jackie Squyres</v>
      </c>
      <c r="T719" t="str">
        <f t="shared" ca="1" si="90"/>
        <v>Mildred Hamara</v>
      </c>
      <c r="U719" s="10">
        <f t="shared" ca="1" si="94"/>
        <v>88100</v>
      </c>
      <c r="W719" s="10">
        <f t="shared" ca="1" si="95"/>
        <v>0</v>
      </c>
      <c r="X719" s="10">
        <f t="shared" ca="1" si="96"/>
        <v>8400</v>
      </c>
      <c r="Y719" s="10">
        <f t="shared" ca="1" si="97"/>
        <v>8400</v>
      </c>
    </row>
    <row r="720" spans="1:25" x14ac:dyDescent="0.25">
      <c r="A720" s="10" t="str">
        <f ca="1">IFERROR(RANK(Y720,$Y$5:$Y$1006,0)+COUNTIF(Y$4:$Y719,Y720),"")</f>
        <v/>
      </c>
      <c r="B720" t="str">
        <f ca="1">IFERROR(RANK(C720,$C$5:$C$5001, 1) + COUNTIF(C$4:$C719, C720), "")</f>
        <v/>
      </c>
      <c r="C720" t="str">
        <f t="shared" ca="1" si="91"/>
        <v/>
      </c>
      <c r="D720" s="1" t="s">
        <v>7461</v>
      </c>
      <c r="E720" t="s">
        <v>4926</v>
      </c>
      <c r="F720" t="s">
        <v>4927</v>
      </c>
      <c r="G720" t="s">
        <v>177</v>
      </c>
      <c r="H720" t="s">
        <v>178</v>
      </c>
      <c r="I720" t="s">
        <v>12</v>
      </c>
      <c r="J720">
        <v>90670</v>
      </c>
      <c r="K720" t="s">
        <v>4928</v>
      </c>
      <c r="L720" t="s">
        <v>4929</v>
      </c>
      <c r="M720" t="s">
        <v>4930</v>
      </c>
      <c r="N720" t="s">
        <v>4931</v>
      </c>
      <c r="O720" s="13">
        <v>836900</v>
      </c>
      <c r="P720" s="10">
        <v>716</v>
      </c>
      <c r="Q720" s="10">
        <f t="shared" ca="1" si="92"/>
        <v>566</v>
      </c>
      <c r="R720" t="str">
        <f t="shared" ca="1" si="93"/>
        <v>Lance Eloy</v>
      </c>
      <c r="T720" t="str">
        <f t="shared" ca="1" si="90"/>
        <v>Millie Goldfischer</v>
      </c>
      <c r="U720" s="10">
        <f t="shared" ca="1" si="94"/>
        <v>18200</v>
      </c>
      <c r="W720" s="10">
        <f t="shared" ca="1" si="95"/>
        <v>0</v>
      </c>
      <c r="X720" s="10" t="str">
        <f t="shared" ca="1" si="96"/>
        <v/>
      </c>
      <c r="Y720" s="10" t="str">
        <f t="shared" ca="1" si="97"/>
        <v/>
      </c>
    </row>
    <row r="721" spans="1:25" x14ac:dyDescent="0.25">
      <c r="A721" s="10">
        <f ca="1">IFERROR(RANK(Y721,$Y$5:$Y$1006,0)+COUNTIF(Y$4:$Y720,Y721),"")</f>
        <v>431</v>
      </c>
      <c r="B721">
        <f ca="1">IFERROR(RANK(C721,$C$5:$C$5001, 1) + COUNTIF(C$4:$C720, C721), "")</f>
        <v>431</v>
      </c>
      <c r="C721">
        <f t="shared" ca="1" si="91"/>
        <v>4</v>
      </c>
      <c r="D721" s="1" t="s">
        <v>7462</v>
      </c>
      <c r="E721" t="s">
        <v>4932</v>
      </c>
      <c r="F721" t="s">
        <v>3906</v>
      </c>
      <c r="G721" t="s">
        <v>3907</v>
      </c>
      <c r="H721" t="s">
        <v>721</v>
      </c>
      <c r="I721" t="s">
        <v>58</v>
      </c>
      <c r="J721">
        <v>26301</v>
      </c>
      <c r="K721" t="s">
        <v>4933</v>
      </c>
      <c r="L721" t="s">
        <v>4934</v>
      </c>
      <c r="M721" t="s">
        <v>4935</v>
      </c>
      <c r="N721" t="s">
        <v>4936</v>
      </c>
      <c r="O721" s="13">
        <v>697000</v>
      </c>
      <c r="P721" s="10">
        <v>717</v>
      </c>
      <c r="Q721" s="10">
        <f t="shared" ca="1" si="92"/>
        <v>243</v>
      </c>
      <c r="R721" t="str">
        <f t="shared" ca="1" si="93"/>
        <v>Danette Gaebler</v>
      </c>
      <c r="T721" t="str">
        <f t="shared" ca="1" si="90"/>
        <v>Mina Treat</v>
      </c>
      <c r="U721" s="10">
        <f t="shared" ca="1" si="94"/>
        <v>887400</v>
      </c>
      <c r="W721" s="10">
        <f t="shared" ca="1" si="95"/>
        <v>0</v>
      </c>
      <c r="X721" s="10">
        <f t="shared" ca="1" si="96"/>
        <v>36500</v>
      </c>
      <c r="Y721" s="10">
        <f t="shared" ca="1" si="97"/>
        <v>36500</v>
      </c>
    </row>
    <row r="722" spans="1:25" x14ac:dyDescent="0.25">
      <c r="A722" s="10" t="str">
        <f ca="1">IFERROR(RANK(Y722,$Y$5:$Y$1006,0)+COUNTIF(Y$4:$Y721,Y722),"")</f>
        <v/>
      </c>
      <c r="B722" t="str">
        <f ca="1">IFERROR(RANK(C722,$C$5:$C$5001, 1) + COUNTIF(C$4:$C721, C722), "")</f>
        <v/>
      </c>
      <c r="C722" t="str">
        <f t="shared" ca="1" si="91"/>
        <v/>
      </c>
      <c r="D722" s="1" t="s">
        <v>7463</v>
      </c>
      <c r="E722" t="s">
        <v>4937</v>
      </c>
      <c r="F722" t="s">
        <v>4938</v>
      </c>
      <c r="G722" t="s">
        <v>4939</v>
      </c>
      <c r="H722" t="s">
        <v>178</v>
      </c>
      <c r="I722" t="s">
        <v>12</v>
      </c>
      <c r="J722">
        <v>90255</v>
      </c>
      <c r="K722" t="s">
        <v>4940</v>
      </c>
      <c r="L722" t="s">
        <v>4941</v>
      </c>
      <c r="M722" t="s">
        <v>4942</v>
      </c>
      <c r="N722" t="s">
        <v>4943</v>
      </c>
      <c r="O722" s="13">
        <v>53900</v>
      </c>
      <c r="P722" s="10">
        <v>718</v>
      </c>
      <c r="Q722" s="10">
        <f t="shared" ca="1" si="92"/>
        <v>784</v>
      </c>
      <c r="R722" t="str">
        <f t="shared" ca="1" si="93"/>
        <v>Pearl Altsisi</v>
      </c>
      <c r="T722" t="str">
        <f t="shared" ca="1" si="90"/>
        <v>Misty Kuchinski</v>
      </c>
      <c r="U722" s="10">
        <f t="shared" ca="1" si="94"/>
        <v>622400</v>
      </c>
      <c r="W722" s="10">
        <f t="shared" ca="1" si="95"/>
        <v>0</v>
      </c>
      <c r="X722" s="10" t="str">
        <f t="shared" ca="1" si="96"/>
        <v/>
      </c>
      <c r="Y722" s="10" t="str">
        <f t="shared" ca="1" si="97"/>
        <v/>
      </c>
    </row>
    <row r="723" spans="1:25" x14ac:dyDescent="0.25">
      <c r="A723" s="10">
        <f ca="1">IFERROR(RANK(Y723,$Y$5:$Y$1006,0)+COUNTIF(Y$4:$Y722,Y723),"")</f>
        <v>650</v>
      </c>
      <c r="B723">
        <f ca="1">IFERROR(RANK(C723,$C$5:$C$5001, 1) + COUNTIF(C$4:$C722, C723), "")</f>
        <v>650</v>
      </c>
      <c r="C723">
        <f t="shared" ca="1" si="91"/>
        <v>8</v>
      </c>
      <c r="D723" s="1" t="s">
        <v>7464</v>
      </c>
      <c r="E723" t="s">
        <v>4944</v>
      </c>
      <c r="F723" t="s">
        <v>4945</v>
      </c>
      <c r="G723" t="s">
        <v>394</v>
      </c>
      <c r="H723" t="s">
        <v>106</v>
      </c>
      <c r="I723" t="s">
        <v>20</v>
      </c>
      <c r="J723">
        <v>33012</v>
      </c>
      <c r="K723" t="s">
        <v>4946</v>
      </c>
      <c r="L723" t="s">
        <v>4947</v>
      </c>
      <c r="M723" t="s">
        <v>4948</v>
      </c>
      <c r="N723" t="s">
        <v>4949</v>
      </c>
      <c r="O723" s="13">
        <v>32600</v>
      </c>
      <c r="P723" s="10">
        <v>719</v>
      </c>
      <c r="Q723" s="10">
        <f t="shared" ca="1" si="92"/>
        <v>780</v>
      </c>
      <c r="R723" t="str">
        <f t="shared" ca="1" si="93"/>
        <v>Patty Yarzabal</v>
      </c>
      <c r="T723" t="str">
        <f t="shared" ca="1" si="90"/>
        <v>Mitch Larason</v>
      </c>
      <c r="U723" s="10">
        <f t="shared" ca="1" si="94"/>
        <v>733700</v>
      </c>
      <c r="W723" s="10">
        <f t="shared" ca="1" si="95"/>
        <v>0</v>
      </c>
      <c r="X723" s="10">
        <f t="shared" ca="1" si="96"/>
        <v>14600</v>
      </c>
      <c r="Y723" s="10">
        <f t="shared" ca="1" si="97"/>
        <v>14600</v>
      </c>
    </row>
    <row r="724" spans="1:25" x14ac:dyDescent="0.25">
      <c r="A724" s="10">
        <f ca="1">IFERROR(RANK(Y724,$Y$5:$Y$1006,0)+COUNTIF(Y$4:$Y723,Y724),"")</f>
        <v>773</v>
      </c>
      <c r="B724">
        <f ca="1">IFERROR(RANK(C724,$C$5:$C$5001, 1) + COUNTIF(C$4:$C723, C724), "")</f>
        <v>773</v>
      </c>
      <c r="C724">
        <f t="shared" ca="1" si="91"/>
        <v>13</v>
      </c>
      <c r="D724" s="1" t="s">
        <v>7465</v>
      </c>
      <c r="E724" t="s">
        <v>4950</v>
      </c>
      <c r="F724" t="s">
        <v>4951</v>
      </c>
      <c r="G724" t="s">
        <v>4952</v>
      </c>
      <c r="H724" t="s">
        <v>4953</v>
      </c>
      <c r="I724" t="s">
        <v>28</v>
      </c>
      <c r="J724">
        <v>45044</v>
      </c>
      <c r="K724" t="s">
        <v>4954</v>
      </c>
      <c r="L724" t="s">
        <v>4955</v>
      </c>
      <c r="M724" t="s">
        <v>4956</v>
      </c>
      <c r="N724" t="s">
        <v>4957</v>
      </c>
      <c r="O724" s="13">
        <v>337500</v>
      </c>
      <c r="P724" s="10">
        <v>720</v>
      </c>
      <c r="Q724" s="10">
        <f t="shared" ca="1" si="92"/>
        <v>728</v>
      </c>
      <c r="R724" t="str">
        <f t="shared" ca="1" si="93"/>
        <v>Moses Tomjack</v>
      </c>
      <c r="T724" t="str">
        <f t="shared" ca="1" si="90"/>
        <v>Mitzi Molleda</v>
      </c>
      <c r="U724" s="10">
        <f t="shared" ca="1" si="94"/>
        <v>531400</v>
      </c>
      <c r="W724" s="10">
        <f t="shared" ca="1" si="95"/>
        <v>0</v>
      </c>
      <c r="X724" s="10">
        <f t="shared" ca="1" si="96"/>
        <v>2300</v>
      </c>
      <c r="Y724" s="10">
        <f t="shared" ca="1" si="97"/>
        <v>2300</v>
      </c>
    </row>
    <row r="725" spans="1:25" x14ac:dyDescent="0.25">
      <c r="A725" s="10">
        <f ca="1">IFERROR(RANK(Y725,$Y$5:$Y$1006,0)+COUNTIF(Y$4:$Y724,Y725),"")</f>
        <v>432</v>
      </c>
      <c r="B725">
        <f ca="1">IFERROR(RANK(C725,$C$5:$C$5001, 1) + COUNTIF(C$4:$C724, C725), "")</f>
        <v>432</v>
      </c>
      <c r="C725">
        <f t="shared" ca="1" si="91"/>
        <v>4</v>
      </c>
      <c r="D725" s="1" t="s">
        <v>7466</v>
      </c>
      <c r="E725" t="s">
        <v>4958</v>
      </c>
      <c r="F725" t="s">
        <v>4959</v>
      </c>
      <c r="G725" t="s">
        <v>4960</v>
      </c>
      <c r="H725" t="s">
        <v>4960</v>
      </c>
      <c r="I725" t="s">
        <v>12</v>
      </c>
      <c r="J725">
        <v>94559</v>
      </c>
      <c r="K725" t="s">
        <v>4961</v>
      </c>
      <c r="L725" t="s">
        <v>4962</v>
      </c>
      <c r="M725" t="s">
        <v>4963</v>
      </c>
      <c r="N725" t="s">
        <v>4964</v>
      </c>
      <c r="O725" s="13">
        <v>130700</v>
      </c>
      <c r="P725" s="10">
        <v>721</v>
      </c>
      <c r="Q725" s="10">
        <f t="shared" ca="1" si="92"/>
        <v>557</v>
      </c>
      <c r="R725" t="str">
        <f t="shared" ca="1" si="93"/>
        <v>Kristy Hindes</v>
      </c>
      <c r="T725" t="str">
        <f t="shared" ca="1" si="90"/>
        <v>Mohammad Mckaughan</v>
      </c>
      <c r="U725" s="10">
        <f t="shared" ca="1" si="94"/>
        <v>482600</v>
      </c>
      <c r="W725" s="10">
        <f t="shared" ca="1" si="95"/>
        <v>0</v>
      </c>
      <c r="X725" s="10">
        <f t="shared" ca="1" si="96"/>
        <v>36400</v>
      </c>
      <c r="Y725" s="10">
        <f t="shared" ca="1" si="97"/>
        <v>36400</v>
      </c>
    </row>
    <row r="726" spans="1:25" x14ac:dyDescent="0.25">
      <c r="A726" s="10">
        <f ca="1">IFERROR(RANK(Y726,$Y$5:$Y$1006,0)+COUNTIF(Y$4:$Y725,Y726),"")</f>
        <v>792</v>
      </c>
      <c r="B726">
        <f ca="1">IFERROR(RANK(C726,$C$5:$C$5001, 1) + COUNTIF(C$4:$C725, C726), "")</f>
        <v>792</v>
      </c>
      <c r="C726">
        <f t="shared" ca="1" si="91"/>
        <v>15</v>
      </c>
      <c r="D726" s="1" t="s">
        <v>7467</v>
      </c>
      <c r="E726" t="s">
        <v>4965</v>
      </c>
      <c r="F726" t="s">
        <v>4966</v>
      </c>
      <c r="G726" t="s">
        <v>4967</v>
      </c>
      <c r="H726" t="s">
        <v>4968</v>
      </c>
      <c r="I726" t="s">
        <v>75</v>
      </c>
      <c r="J726">
        <v>49120</v>
      </c>
      <c r="K726" t="s">
        <v>4969</v>
      </c>
      <c r="L726" t="s">
        <v>4970</v>
      </c>
      <c r="M726" t="s">
        <v>4971</v>
      </c>
      <c r="N726" t="s">
        <v>4972</v>
      </c>
      <c r="O726" s="13">
        <v>238900</v>
      </c>
      <c r="P726" s="10">
        <v>722</v>
      </c>
      <c r="Q726" s="10">
        <f t="shared" ca="1" si="92"/>
        <v>306</v>
      </c>
      <c r="R726" t="str">
        <f t="shared" ca="1" si="93"/>
        <v>Eileen Bourgois</v>
      </c>
      <c r="T726" t="str">
        <f t="shared" ca="1" si="90"/>
        <v>Mollie Mendonca</v>
      </c>
      <c r="U726" s="10">
        <f t="shared" ca="1" si="94"/>
        <v>569300</v>
      </c>
      <c r="W726" s="10">
        <f t="shared" ca="1" si="95"/>
        <v>0</v>
      </c>
      <c r="X726" s="10">
        <f t="shared" ca="1" si="96"/>
        <v>400</v>
      </c>
      <c r="Y726" s="10">
        <f t="shared" ca="1" si="97"/>
        <v>400</v>
      </c>
    </row>
    <row r="727" spans="1:25" x14ac:dyDescent="0.25">
      <c r="A727" s="10">
        <f ca="1">IFERROR(RANK(Y727,$Y$5:$Y$1006,0)+COUNTIF(Y$4:$Y726,Y727),"")</f>
        <v>554</v>
      </c>
      <c r="B727">
        <f ca="1">IFERROR(RANK(C727,$C$5:$C$5001, 1) + COUNTIF(C$4:$C726, C727), "")</f>
        <v>554</v>
      </c>
      <c r="C727">
        <f t="shared" ca="1" si="91"/>
        <v>6</v>
      </c>
      <c r="D727" s="1" t="s">
        <v>7468</v>
      </c>
      <c r="E727" t="s">
        <v>4973</v>
      </c>
      <c r="F727" t="s">
        <v>4974</v>
      </c>
      <c r="G727" t="s">
        <v>4975</v>
      </c>
      <c r="H727" t="s">
        <v>4976</v>
      </c>
      <c r="I727" t="s">
        <v>20</v>
      </c>
      <c r="J727">
        <v>32303</v>
      </c>
      <c r="K727" t="s">
        <v>4977</v>
      </c>
      <c r="L727" t="s">
        <v>4978</v>
      </c>
      <c r="M727" t="s">
        <v>4979</v>
      </c>
      <c r="N727" t="s">
        <v>4980</v>
      </c>
      <c r="O727" s="13">
        <v>959700</v>
      </c>
      <c r="P727" s="10">
        <v>723</v>
      </c>
      <c r="Q727" s="10">
        <f t="shared" ca="1" si="92"/>
        <v>896</v>
      </c>
      <c r="R727" t="str">
        <f t="shared" ca="1" si="93"/>
        <v>Solomon Schut</v>
      </c>
      <c r="T727" t="str">
        <f t="shared" ca="1" si="90"/>
        <v>Monica Guirand</v>
      </c>
      <c r="U727" s="10">
        <f t="shared" ca="1" si="94"/>
        <v>748200</v>
      </c>
      <c r="W727" s="10">
        <f t="shared" ca="1" si="95"/>
        <v>0</v>
      </c>
      <c r="X727" s="10">
        <f t="shared" ca="1" si="96"/>
        <v>24200</v>
      </c>
      <c r="Y727" s="10">
        <f t="shared" ca="1" si="97"/>
        <v>24200</v>
      </c>
    </row>
    <row r="728" spans="1:25" x14ac:dyDescent="0.25">
      <c r="A728" s="10">
        <f ca="1">IFERROR(RANK(Y728,$Y$5:$Y$1006,0)+COUNTIF(Y$4:$Y727,Y728),"")</f>
        <v>555</v>
      </c>
      <c r="B728">
        <f ca="1">IFERROR(RANK(C728,$C$5:$C$5001, 1) + COUNTIF(C$4:$C727, C728), "")</f>
        <v>555</v>
      </c>
      <c r="C728">
        <f t="shared" ca="1" si="91"/>
        <v>6</v>
      </c>
      <c r="D728" s="1" t="s">
        <v>7469</v>
      </c>
      <c r="E728" t="s">
        <v>4981</v>
      </c>
      <c r="F728" t="s">
        <v>4982</v>
      </c>
      <c r="G728" t="s">
        <v>1102</v>
      </c>
      <c r="H728" t="s">
        <v>1102</v>
      </c>
      <c r="I728" t="s">
        <v>646</v>
      </c>
      <c r="J728">
        <v>99508</v>
      </c>
      <c r="K728" t="s">
        <v>4983</v>
      </c>
      <c r="L728" t="s">
        <v>4984</v>
      </c>
      <c r="M728" t="s">
        <v>4985</v>
      </c>
      <c r="N728" t="s">
        <v>4986</v>
      </c>
      <c r="O728" s="13">
        <v>542400</v>
      </c>
      <c r="P728" s="10">
        <v>724</v>
      </c>
      <c r="Q728" s="10">
        <f t="shared" ca="1" si="92"/>
        <v>123</v>
      </c>
      <c r="R728" t="str">
        <f t="shared" ca="1" si="93"/>
        <v>Bob Branen</v>
      </c>
      <c r="T728" t="str">
        <f t="shared" ca="1" si="90"/>
        <v>Monica Parthemore</v>
      </c>
      <c r="U728" s="10">
        <f t="shared" ca="1" si="94"/>
        <v>602200</v>
      </c>
      <c r="W728" s="10">
        <f t="shared" ca="1" si="95"/>
        <v>0</v>
      </c>
      <c r="X728" s="10">
        <f t="shared" ca="1" si="96"/>
        <v>24100</v>
      </c>
      <c r="Y728" s="10">
        <f t="shared" ca="1" si="97"/>
        <v>24100</v>
      </c>
    </row>
    <row r="729" spans="1:25" x14ac:dyDescent="0.25">
      <c r="A729" s="10" t="str">
        <f ca="1">IFERROR(RANK(Y729,$Y$5:$Y$1006,0)+COUNTIF(Y$4:$Y728,Y729),"")</f>
        <v/>
      </c>
      <c r="B729" t="str">
        <f ca="1">IFERROR(RANK(C729,$C$5:$C$5001, 1) + COUNTIF(C$4:$C728, C729), "")</f>
        <v/>
      </c>
      <c r="C729" t="str">
        <f t="shared" ca="1" si="91"/>
        <v/>
      </c>
      <c r="D729" s="1" t="s">
        <v>7470</v>
      </c>
      <c r="E729" t="s">
        <v>4987</v>
      </c>
      <c r="F729" t="s">
        <v>4988</v>
      </c>
      <c r="G729" t="s">
        <v>4989</v>
      </c>
      <c r="H729" t="s">
        <v>178</v>
      </c>
      <c r="I729" t="s">
        <v>12</v>
      </c>
      <c r="J729">
        <v>90280</v>
      </c>
      <c r="K729" t="s">
        <v>4990</v>
      </c>
      <c r="L729" t="s">
        <v>4991</v>
      </c>
      <c r="M729" t="s">
        <v>4992</v>
      </c>
      <c r="N729" t="s">
        <v>4993</v>
      </c>
      <c r="O729" s="13">
        <v>737600</v>
      </c>
      <c r="P729" s="10">
        <v>725</v>
      </c>
      <c r="Q729" s="10">
        <f t="shared" ca="1" si="92"/>
        <v>384</v>
      </c>
      <c r="R729" t="str">
        <f t="shared" ca="1" si="93"/>
        <v>Genevieve Hayashi</v>
      </c>
      <c r="T729" t="str">
        <f t="shared" ref="T729:T792" ca="1" si="98">VLOOKUP(P729,$Q:$R,2,FALSE)</f>
        <v>Monique Reckner</v>
      </c>
      <c r="U729" s="10">
        <f t="shared" ca="1" si="94"/>
        <v>137600</v>
      </c>
      <c r="W729" s="10">
        <f t="shared" ca="1" si="95"/>
        <v>0</v>
      </c>
      <c r="X729" s="10" t="str">
        <f t="shared" ca="1" si="96"/>
        <v/>
      </c>
      <c r="Y729" s="10" t="str">
        <f t="shared" ca="1" si="97"/>
        <v/>
      </c>
    </row>
    <row r="730" spans="1:25" x14ac:dyDescent="0.25">
      <c r="A730" s="10">
        <f ca="1">IFERROR(RANK(Y730,$Y$5:$Y$1006,0)+COUNTIF(Y$4:$Y729,Y730),"")</f>
        <v>680</v>
      </c>
      <c r="B730">
        <f ca="1">IFERROR(RANK(C730,$C$5:$C$5001, 1) + COUNTIF(C$4:$C729, C730), "")</f>
        <v>680</v>
      </c>
      <c r="C730">
        <f t="shared" ca="1" si="91"/>
        <v>9</v>
      </c>
      <c r="D730" s="1" t="s">
        <v>7471</v>
      </c>
      <c r="E730" t="s">
        <v>4994</v>
      </c>
      <c r="F730" t="s">
        <v>4995</v>
      </c>
      <c r="G730" t="s">
        <v>4996</v>
      </c>
      <c r="H730" t="s">
        <v>275</v>
      </c>
      <c r="I730" t="s">
        <v>170</v>
      </c>
      <c r="J730">
        <v>7095</v>
      </c>
      <c r="K730" t="s">
        <v>4997</v>
      </c>
      <c r="L730" t="s">
        <v>4998</v>
      </c>
      <c r="M730" t="s">
        <v>4999</v>
      </c>
      <c r="N730" t="s">
        <v>5000</v>
      </c>
      <c r="O730" s="13">
        <v>271700</v>
      </c>
      <c r="P730" s="10">
        <v>726</v>
      </c>
      <c r="Q730" s="10">
        <f t="shared" ca="1" si="92"/>
        <v>474</v>
      </c>
      <c r="R730" t="str">
        <f t="shared" ca="1" si="93"/>
        <v>Janette Trader</v>
      </c>
      <c r="T730" t="str">
        <f t="shared" ca="1" si="98"/>
        <v>Morton Naish</v>
      </c>
      <c r="U730" s="10">
        <f t="shared" ca="1" si="94"/>
        <v>114300</v>
      </c>
      <c r="W730" s="10">
        <f t="shared" ca="1" si="95"/>
        <v>0</v>
      </c>
      <c r="X730" s="10">
        <f t="shared" ca="1" si="96"/>
        <v>11600</v>
      </c>
      <c r="Y730" s="10">
        <f t="shared" ca="1" si="97"/>
        <v>11600</v>
      </c>
    </row>
    <row r="731" spans="1:25" x14ac:dyDescent="0.25">
      <c r="A731" s="10" t="str">
        <f ca="1">IFERROR(RANK(Y731,$Y$5:$Y$1006,0)+COUNTIF(Y$4:$Y730,Y731),"")</f>
        <v/>
      </c>
      <c r="B731" t="str">
        <f ca="1">IFERROR(RANK(C731,$C$5:$C$5001, 1) + COUNTIF(C$4:$C730, C731), "")</f>
        <v/>
      </c>
      <c r="C731" t="str">
        <f t="shared" ca="1" si="91"/>
        <v/>
      </c>
      <c r="D731" s="1" t="s">
        <v>7472</v>
      </c>
      <c r="E731" t="s">
        <v>5001</v>
      </c>
      <c r="F731" t="s">
        <v>5002</v>
      </c>
      <c r="G731" t="s">
        <v>1552</v>
      </c>
      <c r="H731" t="s">
        <v>536</v>
      </c>
      <c r="I731" t="s">
        <v>458</v>
      </c>
      <c r="J731">
        <v>60634</v>
      </c>
      <c r="K731" t="s">
        <v>5003</v>
      </c>
      <c r="L731" t="s">
        <v>5004</v>
      </c>
      <c r="M731" t="s">
        <v>5005</v>
      </c>
      <c r="N731" t="s">
        <v>5006</v>
      </c>
      <c r="O731" s="13">
        <v>440600</v>
      </c>
      <c r="P731" s="10">
        <v>727</v>
      </c>
      <c r="Q731" s="10">
        <f t="shared" ca="1" si="92"/>
        <v>944</v>
      </c>
      <c r="R731" t="str">
        <f t="shared" ca="1" si="93"/>
        <v>Travis Roys</v>
      </c>
      <c r="T731" t="str">
        <f t="shared" ca="1" si="98"/>
        <v>Moses Rotz</v>
      </c>
      <c r="U731" s="10">
        <f t="shared" ca="1" si="94"/>
        <v>472100</v>
      </c>
      <c r="W731" s="10">
        <f t="shared" ca="1" si="95"/>
        <v>0</v>
      </c>
      <c r="X731" s="10" t="str">
        <f t="shared" ca="1" si="96"/>
        <v/>
      </c>
      <c r="Y731" s="10" t="str">
        <f t="shared" ca="1" si="97"/>
        <v/>
      </c>
    </row>
    <row r="732" spans="1:25" x14ac:dyDescent="0.25">
      <c r="A732" s="10">
        <f ca="1">IFERROR(RANK(Y732,$Y$5:$Y$1006,0)+COUNTIF(Y$4:$Y731,Y732),"")</f>
        <v>737</v>
      </c>
      <c r="B732">
        <f ca="1">IFERROR(RANK(C732,$C$5:$C$5001, 1) + COUNTIF(C$4:$C731, C732), "")</f>
        <v>737</v>
      </c>
      <c r="C732">
        <f t="shared" ca="1" si="91"/>
        <v>11</v>
      </c>
      <c r="D732" s="1" t="s">
        <v>7473</v>
      </c>
      <c r="E732" t="s">
        <v>5007</v>
      </c>
      <c r="F732" t="s">
        <v>5008</v>
      </c>
      <c r="G732" t="s">
        <v>4602</v>
      </c>
      <c r="H732" t="s">
        <v>949</v>
      </c>
      <c r="I732" t="s">
        <v>132</v>
      </c>
      <c r="J732">
        <v>47404</v>
      </c>
      <c r="K732" t="s">
        <v>5009</v>
      </c>
      <c r="L732" t="s">
        <v>5010</v>
      </c>
      <c r="M732" t="s">
        <v>5011</v>
      </c>
      <c r="N732" t="s">
        <v>5012</v>
      </c>
      <c r="O732" s="13">
        <v>871000</v>
      </c>
      <c r="P732" s="10">
        <v>728</v>
      </c>
      <c r="Q732" s="10">
        <f t="shared" ca="1" si="92"/>
        <v>907</v>
      </c>
      <c r="R732" t="str">
        <f t="shared" ca="1" si="93"/>
        <v>Sung Sersen</v>
      </c>
      <c r="T732" t="str">
        <f t="shared" ca="1" si="98"/>
        <v>Moses Tomjack</v>
      </c>
      <c r="U732" s="10">
        <f t="shared" ca="1" si="94"/>
        <v>337500</v>
      </c>
      <c r="W732" s="10">
        <f t="shared" ca="1" si="95"/>
        <v>0</v>
      </c>
      <c r="X732" s="10">
        <f t="shared" ca="1" si="96"/>
        <v>5900</v>
      </c>
      <c r="Y732" s="10">
        <f t="shared" ca="1" si="97"/>
        <v>5900</v>
      </c>
    </row>
    <row r="733" spans="1:25" x14ac:dyDescent="0.25">
      <c r="A733" s="10">
        <f ca="1">IFERROR(RANK(Y733,$Y$5:$Y$1006,0)+COUNTIF(Y$4:$Y732,Y733),"")</f>
        <v>503</v>
      </c>
      <c r="B733">
        <f ca="1">IFERROR(RANK(C733,$C$5:$C$5001, 1) + COUNTIF(C$4:$C732, C733), "")</f>
        <v>503</v>
      </c>
      <c r="C733">
        <f t="shared" ca="1" si="91"/>
        <v>5</v>
      </c>
      <c r="D733" s="1" t="s">
        <v>7474</v>
      </c>
      <c r="E733" t="s">
        <v>5013</v>
      </c>
      <c r="F733" t="s">
        <v>5014</v>
      </c>
      <c r="G733" t="s">
        <v>5015</v>
      </c>
      <c r="H733" t="s">
        <v>536</v>
      </c>
      <c r="I733" t="s">
        <v>458</v>
      </c>
      <c r="J733">
        <v>60160</v>
      </c>
      <c r="K733" t="s">
        <v>5016</v>
      </c>
      <c r="L733" t="s">
        <v>5017</v>
      </c>
      <c r="M733" t="s">
        <v>5018</v>
      </c>
      <c r="N733" t="s">
        <v>5019</v>
      </c>
      <c r="O733" s="13">
        <v>937800</v>
      </c>
      <c r="P733" s="10">
        <v>729</v>
      </c>
      <c r="Q733" s="10">
        <f t="shared" ca="1" si="92"/>
        <v>821</v>
      </c>
      <c r="R733" t="str">
        <f t="shared" ca="1" si="93"/>
        <v>Rhonda Badura</v>
      </c>
      <c r="T733" t="str">
        <f t="shared" ca="1" si="98"/>
        <v>Myrna Trapper</v>
      </c>
      <c r="U733" s="10">
        <f t="shared" ca="1" si="94"/>
        <v>789700</v>
      </c>
      <c r="W733" s="10">
        <f t="shared" ca="1" si="95"/>
        <v>0</v>
      </c>
      <c r="X733" s="10">
        <f t="shared" ca="1" si="96"/>
        <v>29300</v>
      </c>
      <c r="Y733" s="10">
        <f t="shared" ca="1" si="97"/>
        <v>29300</v>
      </c>
    </row>
    <row r="734" spans="1:25" x14ac:dyDescent="0.25">
      <c r="A734" s="10">
        <f ca="1">IFERROR(RANK(Y734,$Y$5:$Y$1006,0)+COUNTIF(Y$4:$Y733,Y734),"")</f>
        <v>265</v>
      </c>
      <c r="B734">
        <f ca="1">IFERROR(RANK(C734,$C$5:$C$5001, 1) + COUNTIF(C$4:$C733, C734), "")</f>
        <v>265</v>
      </c>
      <c r="C734">
        <f t="shared" ca="1" si="91"/>
        <v>2</v>
      </c>
      <c r="D734" s="1" t="s">
        <v>7475</v>
      </c>
      <c r="E734" t="s">
        <v>5020</v>
      </c>
      <c r="F734" t="s">
        <v>5021</v>
      </c>
      <c r="G734" t="s">
        <v>5022</v>
      </c>
      <c r="H734" t="s">
        <v>5023</v>
      </c>
      <c r="I734" t="s">
        <v>28</v>
      </c>
      <c r="J734">
        <v>45245</v>
      </c>
      <c r="K734" t="s">
        <v>5024</v>
      </c>
      <c r="L734" t="s">
        <v>5025</v>
      </c>
      <c r="M734" t="s">
        <v>5026</v>
      </c>
      <c r="N734" t="s">
        <v>5027</v>
      </c>
      <c r="O734" s="13">
        <v>904600</v>
      </c>
      <c r="P734" s="10">
        <v>730</v>
      </c>
      <c r="Q734" s="10">
        <f t="shared" ca="1" si="92"/>
        <v>579</v>
      </c>
      <c r="R734" t="str">
        <f t="shared" ca="1" si="93"/>
        <v>Lauretta Scammahorn</v>
      </c>
      <c r="T734" t="str">
        <f t="shared" ca="1" si="98"/>
        <v>Nadia Garza</v>
      </c>
      <c r="U734" s="10">
        <f t="shared" ca="1" si="94"/>
        <v>36800</v>
      </c>
      <c r="W734" s="10">
        <f t="shared" ca="1" si="95"/>
        <v>0</v>
      </c>
      <c r="X734" s="10">
        <f t="shared" ca="1" si="96"/>
        <v>53100</v>
      </c>
      <c r="Y734" s="10">
        <f t="shared" ca="1" si="97"/>
        <v>53100</v>
      </c>
    </row>
    <row r="735" spans="1:25" x14ac:dyDescent="0.25">
      <c r="A735" s="10">
        <f ca="1">IFERROR(RANK(Y735,$Y$5:$Y$1006,0)+COUNTIF(Y$4:$Y734,Y735),"")</f>
        <v>266</v>
      </c>
      <c r="B735">
        <f ca="1">IFERROR(RANK(C735,$C$5:$C$5001, 1) + COUNTIF(C$4:$C734, C735), "")</f>
        <v>266</v>
      </c>
      <c r="C735">
        <f t="shared" ca="1" si="91"/>
        <v>2</v>
      </c>
      <c r="D735" s="1" t="s">
        <v>7476</v>
      </c>
      <c r="E735" t="s">
        <v>5028</v>
      </c>
      <c r="F735" t="s">
        <v>5029</v>
      </c>
      <c r="G735" t="s">
        <v>3791</v>
      </c>
      <c r="H735" t="s">
        <v>3791</v>
      </c>
      <c r="I735" t="s">
        <v>229</v>
      </c>
      <c r="J735">
        <v>10466</v>
      </c>
      <c r="K735" t="s">
        <v>5030</v>
      </c>
      <c r="L735" t="s">
        <v>5031</v>
      </c>
      <c r="M735" t="s">
        <v>5032</v>
      </c>
      <c r="N735" t="s">
        <v>5033</v>
      </c>
      <c r="O735" s="13">
        <v>724900</v>
      </c>
      <c r="P735" s="10">
        <v>731</v>
      </c>
      <c r="Q735" s="10">
        <f t="shared" ca="1" si="92"/>
        <v>429</v>
      </c>
      <c r="R735" t="str">
        <f t="shared" ca="1" si="93"/>
        <v>Hiram Hallack</v>
      </c>
      <c r="T735" t="str">
        <f t="shared" ca="1" si="98"/>
        <v>Nadine Lindline</v>
      </c>
      <c r="U735" s="10">
        <f t="shared" ca="1" si="94"/>
        <v>712800</v>
      </c>
      <c r="W735" s="10">
        <f t="shared" ca="1" si="95"/>
        <v>0</v>
      </c>
      <c r="X735" s="10">
        <f t="shared" ca="1" si="96"/>
        <v>53000</v>
      </c>
      <c r="Y735" s="10">
        <f t="shared" ca="1" si="97"/>
        <v>53000</v>
      </c>
    </row>
    <row r="736" spans="1:25" x14ac:dyDescent="0.25">
      <c r="A736" s="10">
        <f ca="1">IFERROR(RANK(Y736,$Y$5:$Y$1006,0)+COUNTIF(Y$4:$Y735,Y736),"")</f>
        <v>267</v>
      </c>
      <c r="B736">
        <f ca="1">IFERROR(RANK(C736,$C$5:$C$5001, 1) + COUNTIF(C$4:$C735, C736), "")</f>
        <v>267</v>
      </c>
      <c r="C736">
        <f t="shared" ca="1" si="91"/>
        <v>2</v>
      </c>
      <c r="D736" s="1" t="s">
        <v>7477</v>
      </c>
      <c r="E736" t="s">
        <v>5034</v>
      </c>
      <c r="F736" t="s">
        <v>5035</v>
      </c>
      <c r="G736" t="s">
        <v>380</v>
      </c>
      <c r="H736" t="s">
        <v>380</v>
      </c>
      <c r="I736" t="s">
        <v>252</v>
      </c>
      <c r="J736">
        <v>19104</v>
      </c>
      <c r="K736" t="s">
        <v>5036</v>
      </c>
      <c r="L736" t="s">
        <v>5037</v>
      </c>
      <c r="M736" t="s">
        <v>5038</v>
      </c>
      <c r="N736" t="s">
        <v>5039</v>
      </c>
      <c r="O736" s="13">
        <v>316200</v>
      </c>
      <c r="P736" s="10">
        <v>732</v>
      </c>
      <c r="Q736" s="10">
        <f t="shared" ca="1" si="92"/>
        <v>308</v>
      </c>
      <c r="R736" t="str">
        <f t="shared" ca="1" si="93"/>
        <v>Elias Esquirel</v>
      </c>
      <c r="T736" t="str">
        <f t="shared" ca="1" si="98"/>
        <v>Nancy Bowin</v>
      </c>
      <c r="U736" s="10">
        <f t="shared" ca="1" si="94"/>
        <v>255500</v>
      </c>
      <c r="W736" s="10">
        <f t="shared" ca="1" si="95"/>
        <v>0</v>
      </c>
      <c r="X736" s="10">
        <f t="shared" ca="1" si="96"/>
        <v>52900</v>
      </c>
      <c r="Y736" s="10">
        <f t="shared" ca="1" si="97"/>
        <v>52900</v>
      </c>
    </row>
    <row r="737" spans="1:25" x14ac:dyDescent="0.25">
      <c r="A737" s="10">
        <f ca="1">IFERROR(RANK(Y737,$Y$5:$Y$1006,0)+COUNTIF(Y$4:$Y736,Y737),"")</f>
        <v>268</v>
      </c>
      <c r="B737">
        <f ca="1">IFERROR(RANK(C737,$C$5:$C$5001, 1) + COUNTIF(C$4:$C736, C737), "")</f>
        <v>268</v>
      </c>
      <c r="C737">
        <f t="shared" ca="1" si="91"/>
        <v>2</v>
      </c>
      <c r="D737" s="1" t="s">
        <v>7478</v>
      </c>
      <c r="E737" t="s">
        <v>5040</v>
      </c>
      <c r="F737" t="s">
        <v>5041</v>
      </c>
      <c r="G737" t="s">
        <v>768</v>
      </c>
      <c r="H737" t="s">
        <v>2762</v>
      </c>
      <c r="I737" t="s">
        <v>75</v>
      </c>
      <c r="J737">
        <v>48094</v>
      </c>
      <c r="K737" t="s">
        <v>5042</v>
      </c>
      <c r="L737" t="s">
        <v>5043</v>
      </c>
      <c r="M737" t="s">
        <v>5044</v>
      </c>
      <c r="N737" t="s">
        <v>5045</v>
      </c>
      <c r="O737" s="13">
        <v>717800</v>
      </c>
      <c r="P737" s="10">
        <v>733</v>
      </c>
      <c r="Q737" s="10">
        <f t="shared" ca="1" si="92"/>
        <v>169</v>
      </c>
      <c r="R737" t="str">
        <f t="shared" ca="1" si="93"/>
        <v>Caryn Andreadis</v>
      </c>
      <c r="T737" t="str">
        <f t="shared" ca="1" si="98"/>
        <v>Nanette Parslow</v>
      </c>
      <c r="U737" s="10">
        <f t="shared" ca="1" si="94"/>
        <v>459500</v>
      </c>
      <c r="W737" s="10">
        <f t="shared" ca="1" si="95"/>
        <v>0</v>
      </c>
      <c r="X737" s="10">
        <f t="shared" ca="1" si="96"/>
        <v>52800</v>
      </c>
      <c r="Y737" s="10">
        <f t="shared" ca="1" si="97"/>
        <v>52800</v>
      </c>
    </row>
    <row r="738" spans="1:25" x14ac:dyDescent="0.25">
      <c r="A738" s="10">
        <f ca="1">IFERROR(RANK(Y738,$Y$5:$Y$1006,0)+COUNTIF(Y$4:$Y737,Y738),"")</f>
        <v>556</v>
      </c>
      <c r="B738">
        <f ca="1">IFERROR(RANK(C738,$C$5:$C$5001, 1) + COUNTIF(C$4:$C737, C738), "")</f>
        <v>556</v>
      </c>
      <c r="C738">
        <f t="shared" ca="1" si="91"/>
        <v>6</v>
      </c>
      <c r="D738" s="1" t="s">
        <v>7479</v>
      </c>
      <c r="E738" t="s">
        <v>5046</v>
      </c>
      <c r="F738" t="s">
        <v>5047</v>
      </c>
      <c r="G738" t="s">
        <v>5048</v>
      </c>
      <c r="H738" t="s">
        <v>212</v>
      </c>
      <c r="I738" t="s">
        <v>12</v>
      </c>
      <c r="J738">
        <v>92692</v>
      </c>
      <c r="K738" t="s">
        <v>5049</v>
      </c>
      <c r="L738" t="s">
        <v>5050</v>
      </c>
      <c r="M738" t="s">
        <v>5051</v>
      </c>
      <c r="N738" t="s">
        <v>5052</v>
      </c>
      <c r="O738" s="13">
        <v>823100</v>
      </c>
      <c r="P738" s="10">
        <v>734</v>
      </c>
      <c r="Q738" s="10">
        <f t="shared" ca="1" si="92"/>
        <v>993</v>
      </c>
      <c r="R738" t="str">
        <f t="shared" ca="1" si="93"/>
        <v>Wilson Taverna</v>
      </c>
      <c r="T738" t="str">
        <f t="shared" ca="1" si="98"/>
        <v>Ned Natter</v>
      </c>
      <c r="U738" s="10">
        <f t="shared" ca="1" si="94"/>
        <v>48400</v>
      </c>
      <c r="W738" s="10">
        <f t="shared" ca="1" si="95"/>
        <v>0</v>
      </c>
      <c r="X738" s="10">
        <f t="shared" ca="1" si="96"/>
        <v>24000</v>
      </c>
      <c r="Y738" s="10">
        <f t="shared" ca="1" si="97"/>
        <v>24000</v>
      </c>
    </row>
    <row r="739" spans="1:25" x14ac:dyDescent="0.25">
      <c r="A739" s="10">
        <f ca="1">IFERROR(RANK(Y739,$Y$5:$Y$1006,0)+COUNTIF(Y$4:$Y738,Y739),"")</f>
        <v>611</v>
      </c>
      <c r="B739">
        <f ca="1">IFERROR(RANK(C739,$C$5:$C$5001, 1) + COUNTIF(C$4:$C738, C739), "")</f>
        <v>611</v>
      </c>
      <c r="C739">
        <f t="shared" ca="1" si="91"/>
        <v>7</v>
      </c>
      <c r="D739" s="1" t="s">
        <v>7480</v>
      </c>
      <c r="E739" t="s">
        <v>5053</v>
      </c>
      <c r="F739" t="s">
        <v>5054</v>
      </c>
      <c r="G739" t="s">
        <v>5055</v>
      </c>
      <c r="H739" t="s">
        <v>1146</v>
      </c>
      <c r="I739" t="s">
        <v>20</v>
      </c>
      <c r="J739">
        <v>32922</v>
      </c>
      <c r="K739" t="s">
        <v>5056</v>
      </c>
      <c r="L739" t="s">
        <v>5057</v>
      </c>
      <c r="M739" t="s">
        <v>5058</v>
      </c>
      <c r="N739" t="s">
        <v>5059</v>
      </c>
      <c r="O739" s="13">
        <v>366700</v>
      </c>
      <c r="P739" s="10">
        <v>735</v>
      </c>
      <c r="Q739" s="10">
        <f t="shared" ca="1" si="92"/>
        <v>328</v>
      </c>
      <c r="R739" t="str">
        <f t="shared" ca="1" si="93"/>
        <v>Erik Prins</v>
      </c>
      <c r="T739" t="str">
        <f t="shared" ca="1" si="98"/>
        <v>Nell Halvorson</v>
      </c>
      <c r="U739" s="10">
        <f t="shared" ca="1" si="94"/>
        <v>348100</v>
      </c>
      <c r="W739" s="10">
        <f t="shared" ca="1" si="95"/>
        <v>0</v>
      </c>
      <c r="X739" s="10">
        <f t="shared" ca="1" si="96"/>
        <v>18500</v>
      </c>
      <c r="Y739" s="10">
        <f t="shared" ca="1" si="97"/>
        <v>18500</v>
      </c>
    </row>
    <row r="740" spans="1:25" x14ac:dyDescent="0.25">
      <c r="A740" s="10" t="str">
        <f ca="1">IFERROR(RANK(Y740,$Y$5:$Y$1006,0)+COUNTIF(Y$4:$Y739,Y740),"")</f>
        <v/>
      </c>
      <c r="B740" t="str">
        <f ca="1">IFERROR(RANK(C740,$C$5:$C$5001, 1) + COUNTIF(C$4:$C739, C740), "")</f>
        <v/>
      </c>
      <c r="C740" t="str">
        <f t="shared" ca="1" si="91"/>
        <v/>
      </c>
      <c r="D740" s="1" t="s">
        <v>7481</v>
      </c>
      <c r="E740" t="s">
        <v>5060</v>
      </c>
      <c r="F740" t="s">
        <v>4259</v>
      </c>
      <c r="G740" t="s">
        <v>4260</v>
      </c>
      <c r="H740" t="s">
        <v>4261</v>
      </c>
      <c r="I740" t="s">
        <v>122</v>
      </c>
      <c r="J740">
        <v>30080</v>
      </c>
      <c r="K740" t="s">
        <v>5061</v>
      </c>
      <c r="L740" t="s">
        <v>5062</v>
      </c>
      <c r="M740" t="s">
        <v>5063</v>
      </c>
      <c r="N740" t="s">
        <v>5064</v>
      </c>
      <c r="O740" s="13">
        <v>136300</v>
      </c>
      <c r="P740" s="10">
        <v>736</v>
      </c>
      <c r="Q740" s="10">
        <f t="shared" ca="1" si="92"/>
        <v>525</v>
      </c>
      <c r="R740" t="str">
        <f t="shared" ca="1" si="93"/>
        <v>Kari Blakeslee</v>
      </c>
      <c r="T740" t="str">
        <f t="shared" ca="1" si="98"/>
        <v>Nellie Deuell</v>
      </c>
      <c r="U740" s="10">
        <f t="shared" ca="1" si="94"/>
        <v>897400</v>
      </c>
      <c r="W740" s="10">
        <f t="shared" ca="1" si="95"/>
        <v>0</v>
      </c>
      <c r="X740" s="10" t="str">
        <f t="shared" ca="1" si="96"/>
        <v/>
      </c>
      <c r="Y740" s="10" t="str">
        <f t="shared" ca="1" si="97"/>
        <v/>
      </c>
    </row>
    <row r="741" spans="1:25" x14ac:dyDescent="0.25">
      <c r="A741" s="10" t="str">
        <f ca="1">IFERROR(RANK(Y741,$Y$5:$Y$1006,0)+COUNTIF(Y$4:$Y740,Y741),"")</f>
        <v/>
      </c>
      <c r="B741" t="str">
        <f ca="1">IFERROR(RANK(C741,$C$5:$C$5001, 1) + COUNTIF(C$4:$C740, C741), "")</f>
        <v/>
      </c>
      <c r="C741" t="str">
        <f t="shared" ca="1" si="91"/>
        <v/>
      </c>
      <c r="D741" s="1" t="s">
        <v>7482</v>
      </c>
      <c r="E741" t="s">
        <v>5065</v>
      </c>
      <c r="F741" t="s">
        <v>5066</v>
      </c>
      <c r="G741" t="s">
        <v>4260</v>
      </c>
      <c r="H741" t="s">
        <v>4261</v>
      </c>
      <c r="I741" t="s">
        <v>122</v>
      </c>
      <c r="J741">
        <v>30082</v>
      </c>
      <c r="K741" t="s">
        <v>5067</v>
      </c>
      <c r="L741" t="s">
        <v>5068</v>
      </c>
      <c r="M741" t="s">
        <v>5069</v>
      </c>
      <c r="N741" t="s">
        <v>5070</v>
      </c>
      <c r="O741" s="13">
        <v>878600</v>
      </c>
      <c r="P741" s="10">
        <v>737</v>
      </c>
      <c r="Q741" s="10">
        <f t="shared" ca="1" si="92"/>
        <v>553</v>
      </c>
      <c r="R741" t="str">
        <f t="shared" ca="1" si="93"/>
        <v>Kristen Millie</v>
      </c>
      <c r="T741" t="str">
        <f t="shared" ca="1" si="98"/>
        <v>Nettie Toczek</v>
      </c>
      <c r="U741" s="10">
        <f t="shared" ca="1" si="94"/>
        <v>453000</v>
      </c>
      <c r="W741" s="10">
        <f t="shared" ca="1" si="95"/>
        <v>0</v>
      </c>
      <c r="X741" s="10" t="str">
        <f t="shared" ca="1" si="96"/>
        <v/>
      </c>
      <c r="Y741" s="10" t="str">
        <f t="shared" ca="1" si="97"/>
        <v/>
      </c>
    </row>
    <row r="742" spans="1:25" x14ac:dyDescent="0.25">
      <c r="A742" s="10">
        <f ca="1">IFERROR(RANK(Y742,$Y$5:$Y$1006,0)+COUNTIF(Y$4:$Y741,Y742),"")</f>
        <v>433</v>
      </c>
      <c r="B742">
        <f ca="1">IFERROR(RANK(C742,$C$5:$C$5001, 1) + COUNTIF(C$4:$C741, C742), "")</f>
        <v>433</v>
      </c>
      <c r="C742">
        <f t="shared" ca="1" si="91"/>
        <v>4</v>
      </c>
      <c r="D742" s="1" t="s">
        <v>7483</v>
      </c>
      <c r="E742" t="s">
        <v>5071</v>
      </c>
      <c r="F742" t="s">
        <v>5072</v>
      </c>
      <c r="G742" t="s">
        <v>3273</v>
      </c>
      <c r="H742" t="s">
        <v>144</v>
      </c>
      <c r="I742" t="s">
        <v>102</v>
      </c>
      <c r="J742">
        <v>20904</v>
      </c>
      <c r="K742" t="s">
        <v>5073</v>
      </c>
      <c r="L742" t="s">
        <v>5074</v>
      </c>
      <c r="M742" t="s">
        <v>5075</v>
      </c>
      <c r="N742" t="s">
        <v>5076</v>
      </c>
      <c r="O742" s="13">
        <v>494200</v>
      </c>
      <c r="P742" s="10">
        <v>738</v>
      </c>
      <c r="Q742" s="10">
        <f t="shared" ca="1" si="92"/>
        <v>112</v>
      </c>
      <c r="R742" t="str">
        <f t="shared" ca="1" si="93"/>
        <v>Bess Wallin</v>
      </c>
      <c r="T742" t="str">
        <f t="shared" ca="1" si="98"/>
        <v>Neva Guerrido</v>
      </c>
      <c r="U742" s="10">
        <f t="shared" ca="1" si="94"/>
        <v>595300</v>
      </c>
      <c r="W742" s="10">
        <f t="shared" ca="1" si="95"/>
        <v>0</v>
      </c>
      <c r="X742" s="10">
        <f t="shared" ca="1" si="96"/>
        <v>36300</v>
      </c>
      <c r="Y742" s="10">
        <f t="shared" ca="1" si="97"/>
        <v>36300</v>
      </c>
    </row>
    <row r="743" spans="1:25" x14ac:dyDescent="0.25">
      <c r="A743" s="10">
        <f ca="1">IFERROR(RANK(Y743,$Y$5:$Y$1006,0)+COUNTIF(Y$4:$Y742,Y743),"")</f>
        <v>434</v>
      </c>
      <c r="B743">
        <f ca="1">IFERROR(RANK(C743,$C$5:$C$5001, 1) + COUNTIF(C$4:$C742, C743), "")</f>
        <v>434</v>
      </c>
      <c r="C743">
        <f t="shared" ca="1" si="91"/>
        <v>4</v>
      </c>
      <c r="D743" s="1" t="s">
        <v>7484</v>
      </c>
      <c r="E743" t="s">
        <v>5077</v>
      </c>
      <c r="F743" t="s">
        <v>5078</v>
      </c>
      <c r="G743" t="s">
        <v>5079</v>
      </c>
      <c r="H743" t="s">
        <v>1981</v>
      </c>
      <c r="I743" t="s">
        <v>20</v>
      </c>
      <c r="J743">
        <v>34436</v>
      </c>
      <c r="K743" t="s">
        <v>5080</v>
      </c>
      <c r="L743" t="s">
        <v>5081</v>
      </c>
      <c r="M743" t="s">
        <v>5082</v>
      </c>
      <c r="N743" t="s">
        <v>5083</v>
      </c>
      <c r="O743" s="13">
        <v>732900</v>
      </c>
      <c r="P743" s="10">
        <v>739</v>
      </c>
      <c r="Q743" s="10">
        <f t="shared" ca="1" si="92"/>
        <v>954</v>
      </c>
      <c r="R743" t="str">
        <f t="shared" ca="1" si="93"/>
        <v>Tyron Dacus</v>
      </c>
      <c r="T743" t="str">
        <f t="shared" ca="1" si="98"/>
        <v>Neva Lebarge</v>
      </c>
      <c r="U743" s="10">
        <f t="shared" ca="1" si="94"/>
        <v>506700</v>
      </c>
      <c r="W743" s="10">
        <f t="shared" ca="1" si="95"/>
        <v>0</v>
      </c>
      <c r="X743" s="10">
        <f t="shared" ca="1" si="96"/>
        <v>36200</v>
      </c>
      <c r="Y743" s="10">
        <f t="shared" ca="1" si="97"/>
        <v>36200</v>
      </c>
    </row>
    <row r="744" spans="1:25" x14ac:dyDescent="0.25">
      <c r="A744" s="10">
        <f ca="1">IFERROR(RANK(Y744,$Y$5:$Y$1006,0)+COUNTIF(Y$4:$Y743,Y744),"")</f>
        <v>612</v>
      </c>
      <c r="B744">
        <f ca="1">IFERROR(RANK(C744,$C$5:$C$5001, 1) + COUNTIF(C$4:$C743, C744), "")</f>
        <v>612</v>
      </c>
      <c r="C744">
        <f t="shared" ca="1" si="91"/>
        <v>7</v>
      </c>
      <c r="D744" s="1" t="s">
        <v>7485</v>
      </c>
      <c r="E744" t="s">
        <v>5084</v>
      </c>
      <c r="F744" t="s">
        <v>5085</v>
      </c>
      <c r="G744" t="s">
        <v>5022</v>
      </c>
      <c r="H744" t="s">
        <v>1807</v>
      </c>
      <c r="I744" t="s">
        <v>28</v>
      </c>
      <c r="J744">
        <v>45241</v>
      </c>
      <c r="K744" t="s">
        <v>5086</v>
      </c>
      <c r="L744" t="s">
        <v>5087</v>
      </c>
      <c r="M744" t="s">
        <v>5088</v>
      </c>
      <c r="N744" t="s">
        <v>5089</v>
      </c>
      <c r="O744" s="13">
        <v>640600</v>
      </c>
      <c r="P744" s="10">
        <v>740</v>
      </c>
      <c r="Q744" s="10">
        <f t="shared" ca="1" si="92"/>
        <v>374</v>
      </c>
      <c r="R744" t="str">
        <f t="shared" ca="1" si="93"/>
        <v>Freddie Whitby</v>
      </c>
      <c r="T744" t="str">
        <f t="shared" ca="1" si="98"/>
        <v>Nicholas Engelson</v>
      </c>
      <c r="U744" s="10">
        <f t="shared" ca="1" si="94"/>
        <v>285100</v>
      </c>
      <c r="W744" s="10">
        <f t="shared" ca="1" si="95"/>
        <v>0</v>
      </c>
      <c r="X744" s="10">
        <f t="shared" ca="1" si="96"/>
        <v>18400</v>
      </c>
      <c r="Y744" s="10">
        <f t="shared" ca="1" si="97"/>
        <v>18400</v>
      </c>
    </row>
    <row r="745" spans="1:25" x14ac:dyDescent="0.25">
      <c r="A745" s="10">
        <f ca="1">IFERROR(RANK(Y745,$Y$5:$Y$1006,0)+COUNTIF(Y$4:$Y744,Y745),"")</f>
        <v>713</v>
      </c>
      <c r="B745">
        <f ca="1">IFERROR(RANK(C745,$C$5:$C$5001, 1) + COUNTIF(C$4:$C744, C745), "")</f>
        <v>713</v>
      </c>
      <c r="C745">
        <f t="shared" ca="1" si="91"/>
        <v>10</v>
      </c>
      <c r="D745" s="1" t="s">
        <v>7486</v>
      </c>
      <c r="E745" t="s">
        <v>5090</v>
      </c>
      <c r="F745" t="s">
        <v>5091</v>
      </c>
      <c r="G745" t="s">
        <v>5092</v>
      </c>
      <c r="H745" t="s">
        <v>5093</v>
      </c>
      <c r="I745" t="s">
        <v>1186</v>
      </c>
      <c r="J745">
        <v>55104</v>
      </c>
      <c r="K745" t="s">
        <v>5094</v>
      </c>
      <c r="L745" t="s">
        <v>5095</v>
      </c>
      <c r="M745" t="s">
        <v>5096</v>
      </c>
      <c r="N745" t="s">
        <v>5097</v>
      </c>
      <c r="O745" s="13">
        <v>875200</v>
      </c>
      <c r="P745" s="10">
        <v>741</v>
      </c>
      <c r="Q745" s="10">
        <f t="shared" ca="1" si="92"/>
        <v>159</v>
      </c>
      <c r="R745" t="str">
        <f t="shared" ca="1" si="93"/>
        <v>Carlos Gerchak</v>
      </c>
      <c r="T745" t="str">
        <f t="shared" ca="1" si="98"/>
        <v>Nichole Laible</v>
      </c>
      <c r="U745" s="10">
        <f t="shared" ca="1" si="94"/>
        <v>480200</v>
      </c>
      <c r="W745" s="10">
        <f t="shared" ca="1" si="95"/>
        <v>0</v>
      </c>
      <c r="X745" s="10">
        <f t="shared" ca="1" si="96"/>
        <v>8300</v>
      </c>
      <c r="Y745" s="10">
        <f t="shared" ca="1" si="97"/>
        <v>8300</v>
      </c>
    </row>
    <row r="746" spans="1:25" x14ac:dyDescent="0.25">
      <c r="A746" s="10">
        <f ca="1">IFERROR(RANK(Y746,$Y$5:$Y$1006,0)+COUNTIF(Y$4:$Y745,Y746),"")</f>
        <v>557</v>
      </c>
      <c r="B746">
        <f ca="1">IFERROR(RANK(C746,$C$5:$C$5001, 1) + COUNTIF(C$4:$C745, C746), "")</f>
        <v>557</v>
      </c>
      <c r="C746">
        <f t="shared" ca="1" si="91"/>
        <v>6</v>
      </c>
      <c r="D746" s="1" t="s">
        <v>7487</v>
      </c>
      <c r="E746" t="s">
        <v>5098</v>
      </c>
      <c r="F746" t="s">
        <v>5099</v>
      </c>
      <c r="G746" t="s">
        <v>2550</v>
      </c>
      <c r="H746" t="s">
        <v>1499</v>
      </c>
      <c r="I746" t="s">
        <v>1500</v>
      </c>
      <c r="J746">
        <v>85034</v>
      </c>
      <c r="K746" t="s">
        <v>5100</v>
      </c>
      <c r="L746" t="s">
        <v>5101</v>
      </c>
      <c r="M746" t="s">
        <v>5102</v>
      </c>
      <c r="N746" t="s">
        <v>5103</v>
      </c>
      <c r="O746" s="13">
        <v>807600</v>
      </c>
      <c r="P746" s="10">
        <v>742</v>
      </c>
      <c r="Q746" s="10">
        <f t="shared" ca="1" si="92"/>
        <v>632</v>
      </c>
      <c r="R746" t="str">
        <f t="shared" ca="1" si="93"/>
        <v>Louise Heide</v>
      </c>
      <c r="T746" t="str">
        <f t="shared" ca="1" si="98"/>
        <v>Nicolas Widlak</v>
      </c>
      <c r="U746" s="10">
        <f t="shared" ca="1" si="94"/>
        <v>702300</v>
      </c>
      <c r="W746" s="10">
        <f t="shared" ca="1" si="95"/>
        <v>0</v>
      </c>
      <c r="X746" s="10">
        <f t="shared" ca="1" si="96"/>
        <v>23900</v>
      </c>
      <c r="Y746" s="10">
        <f t="shared" ca="1" si="97"/>
        <v>23900</v>
      </c>
    </row>
    <row r="747" spans="1:25" x14ac:dyDescent="0.25">
      <c r="A747" s="10" t="str">
        <f ca="1">IFERROR(RANK(Y747,$Y$5:$Y$1006,0)+COUNTIF(Y$4:$Y746,Y747),"")</f>
        <v/>
      </c>
      <c r="B747" t="str">
        <f ca="1">IFERROR(RANK(C747,$C$5:$C$5001, 1) + COUNTIF(C$4:$C746, C747), "")</f>
        <v/>
      </c>
      <c r="C747" t="str">
        <f t="shared" ca="1" si="91"/>
        <v/>
      </c>
      <c r="D747" s="1" t="s">
        <v>7488</v>
      </c>
      <c r="E747" t="s">
        <v>5104</v>
      </c>
      <c r="F747" t="s">
        <v>5105</v>
      </c>
      <c r="G747" t="s">
        <v>3646</v>
      </c>
      <c r="H747" t="s">
        <v>3647</v>
      </c>
      <c r="I747" t="s">
        <v>90</v>
      </c>
      <c r="J747">
        <v>76707</v>
      </c>
      <c r="K747" t="s">
        <v>5106</v>
      </c>
      <c r="L747" t="s">
        <v>5107</v>
      </c>
      <c r="M747" t="s">
        <v>5108</v>
      </c>
      <c r="N747" t="s">
        <v>5109</v>
      </c>
      <c r="O747" s="13">
        <v>395300</v>
      </c>
      <c r="P747" s="10">
        <v>743</v>
      </c>
      <c r="Q747" s="10">
        <f t="shared" ca="1" si="92"/>
        <v>220</v>
      </c>
      <c r="R747" t="str">
        <f t="shared" ca="1" si="93"/>
        <v>Colton Crofton</v>
      </c>
      <c r="T747" t="str">
        <f t="shared" ca="1" si="98"/>
        <v>Nicole Kniess</v>
      </c>
      <c r="U747" s="10">
        <f t="shared" ca="1" si="94"/>
        <v>753500</v>
      </c>
      <c r="W747" s="10">
        <f t="shared" ca="1" si="95"/>
        <v>0</v>
      </c>
      <c r="X747" s="10" t="str">
        <f t="shared" ca="1" si="96"/>
        <v/>
      </c>
      <c r="Y747" s="10" t="str">
        <f t="shared" ca="1" si="97"/>
        <v/>
      </c>
    </row>
    <row r="748" spans="1:25" x14ac:dyDescent="0.25">
      <c r="A748" s="10">
        <f ca="1">IFERROR(RANK(Y748,$Y$5:$Y$1006,0)+COUNTIF(Y$4:$Y747,Y748),"")</f>
        <v>787</v>
      </c>
      <c r="B748">
        <f ca="1">IFERROR(RANK(C748,$C$5:$C$5001, 1) + COUNTIF(C$4:$C747, C748), "")</f>
        <v>787</v>
      </c>
      <c r="C748">
        <f t="shared" ca="1" si="91"/>
        <v>14</v>
      </c>
      <c r="D748" s="1" t="s">
        <v>7489</v>
      </c>
      <c r="E748" t="s">
        <v>5110</v>
      </c>
      <c r="F748" t="s">
        <v>5111</v>
      </c>
      <c r="G748" t="s">
        <v>3678</v>
      </c>
      <c r="H748" t="s">
        <v>3679</v>
      </c>
      <c r="I748" t="s">
        <v>102</v>
      </c>
      <c r="J748">
        <v>20601</v>
      </c>
      <c r="K748" t="s">
        <v>5112</v>
      </c>
      <c r="L748" t="s">
        <v>5113</v>
      </c>
      <c r="M748" t="s">
        <v>5114</v>
      </c>
      <c r="N748" t="s">
        <v>5115</v>
      </c>
      <c r="O748" s="13">
        <v>612200</v>
      </c>
      <c r="P748" s="10">
        <v>744</v>
      </c>
      <c r="Q748" s="10">
        <f t="shared" ca="1" si="92"/>
        <v>661</v>
      </c>
      <c r="R748" t="str">
        <f t="shared" ca="1" si="93"/>
        <v>Margie Scoma</v>
      </c>
      <c r="T748" t="str">
        <f t="shared" ca="1" si="98"/>
        <v>Nigel Bodiroga</v>
      </c>
      <c r="U748" s="10">
        <f t="shared" ca="1" si="94"/>
        <v>589100</v>
      </c>
      <c r="W748" s="10">
        <f t="shared" ca="1" si="95"/>
        <v>0</v>
      </c>
      <c r="X748" s="10">
        <f t="shared" ca="1" si="96"/>
        <v>900</v>
      </c>
      <c r="Y748" s="10">
        <f t="shared" ca="1" si="97"/>
        <v>900</v>
      </c>
    </row>
    <row r="749" spans="1:25" x14ac:dyDescent="0.25">
      <c r="A749" s="10">
        <f ca="1">IFERROR(RANK(Y749,$Y$5:$Y$1006,0)+COUNTIF(Y$4:$Y748,Y749),"")</f>
        <v>651</v>
      </c>
      <c r="B749">
        <f ca="1">IFERROR(RANK(C749,$C$5:$C$5001, 1) + COUNTIF(C$4:$C748, C749), "")</f>
        <v>651</v>
      </c>
      <c r="C749">
        <f t="shared" ca="1" si="91"/>
        <v>8</v>
      </c>
      <c r="D749" s="1" t="s">
        <v>7490</v>
      </c>
      <c r="E749" t="s">
        <v>5116</v>
      </c>
      <c r="F749" t="s">
        <v>5117</v>
      </c>
      <c r="G749" t="s">
        <v>2079</v>
      </c>
      <c r="H749" t="s">
        <v>607</v>
      </c>
      <c r="I749" t="s">
        <v>28</v>
      </c>
      <c r="J749">
        <v>44106</v>
      </c>
      <c r="K749" t="s">
        <v>5118</v>
      </c>
      <c r="L749" t="s">
        <v>5119</v>
      </c>
      <c r="M749" t="s">
        <v>5120</v>
      </c>
      <c r="N749" t="s">
        <v>5121</v>
      </c>
      <c r="O749" s="13">
        <v>756300</v>
      </c>
      <c r="P749" s="10">
        <v>745</v>
      </c>
      <c r="Q749" s="10">
        <f t="shared" ca="1" si="92"/>
        <v>402</v>
      </c>
      <c r="R749" t="str">
        <f t="shared" ca="1" si="93"/>
        <v>Goldie Gabrielli</v>
      </c>
      <c r="T749" t="str">
        <f t="shared" ca="1" si="98"/>
        <v>Nigel Mattina</v>
      </c>
      <c r="U749" s="10">
        <f t="shared" ca="1" si="94"/>
        <v>286600</v>
      </c>
      <c r="W749" s="10">
        <f t="shared" ca="1" si="95"/>
        <v>0</v>
      </c>
      <c r="X749" s="10">
        <f t="shared" ca="1" si="96"/>
        <v>14500</v>
      </c>
      <c r="Y749" s="10">
        <f t="shared" ca="1" si="97"/>
        <v>14500</v>
      </c>
    </row>
    <row r="750" spans="1:25" x14ac:dyDescent="0.25">
      <c r="A750" s="10">
        <f ca="1">IFERROR(RANK(Y750,$Y$5:$Y$1006,0)+COUNTIF(Y$4:$Y749,Y750),"")</f>
        <v>652</v>
      </c>
      <c r="B750">
        <f ca="1">IFERROR(RANK(C750,$C$5:$C$5001, 1) + COUNTIF(C$4:$C749, C750), "")</f>
        <v>652</v>
      </c>
      <c r="C750">
        <f t="shared" ca="1" si="91"/>
        <v>8</v>
      </c>
      <c r="D750" s="1" t="s">
        <v>7491</v>
      </c>
      <c r="E750" t="s">
        <v>5122</v>
      </c>
      <c r="F750" t="s">
        <v>5123</v>
      </c>
      <c r="G750" t="s">
        <v>1472</v>
      </c>
      <c r="H750" t="s">
        <v>911</v>
      </c>
      <c r="I750" t="s">
        <v>170</v>
      </c>
      <c r="J750">
        <v>8075</v>
      </c>
      <c r="K750" t="s">
        <v>5124</v>
      </c>
      <c r="L750" t="s">
        <v>5125</v>
      </c>
      <c r="M750" t="s">
        <v>5126</v>
      </c>
      <c r="N750" t="s">
        <v>5127</v>
      </c>
      <c r="O750" s="13">
        <v>894000</v>
      </c>
      <c r="P750" s="10">
        <v>746</v>
      </c>
      <c r="Q750" s="10">
        <f t="shared" ca="1" si="92"/>
        <v>853</v>
      </c>
      <c r="R750" t="str">
        <f t="shared" ca="1" si="93"/>
        <v>Rueben Scheiern</v>
      </c>
      <c r="T750" t="str">
        <f t="shared" ca="1" si="98"/>
        <v>Nigel Nakashima</v>
      </c>
      <c r="U750" s="10">
        <f t="shared" ca="1" si="94"/>
        <v>658300</v>
      </c>
      <c r="W750" s="10">
        <f t="shared" ca="1" si="95"/>
        <v>0</v>
      </c>
      <c r="X750" s="10">
        <f t="shared" ca="1" si="96"/>
        <v>14400</v>
      </c>
      <c r="Y750" s="10">
        <f t="shared" ca="1" si="97"/>
        <v>14400</v>
      </c>
    </row>
    <row r="751" spans="1:25" x14ac:dyDescent="0.25">
      <c r="A751" s="10">
        <f ca="1">IFERROR(RANK(Y751,$Y$5:$Y$1006,0)+COUNTIF(Y$4:$Y750,Y751),"")</f>
        <v>435</v>
      </c>
      <c r="B751">
        <f ca="1">IFERROR(RANK(C751,$C$5:$C$5001, 1) + COUNTIF(C$4:$C750, C751), "")</f>
        <v>435</v>
      </c>
      <c r="C751">
        <f t="shared" ca="1" si="91"/>
        <v>4</v>
      </c>
      <c r="D751" s="1" t="s">
        <v>7492</v>
      </c>
      <c r="E751" t="s">
        <v>5128</v>
      </c>
      <c r="F751" t="s">
        <v>5129</v>
      </c>
      <c r="G751" t="s">
        <v>5130</v>
      </c>
      <c r="H751" t="s">
        <v>5131</v>
      </c>
      <c r="I751" t="s">
        <v>12</v>
      </c>
      <c r="J751">
        <v>95945</v>
      </c>
      <c r="K751" t="s">
        <v>5132</v>
      </c>
      <c r="L751" t="s">
        <v>5133</v>
      </c>
      <c r="M751" t="s">
        <v>5134</v>
      </c>
      <c r="N751" t="s">
        <v>5135</v>
      </c>
      <c r="O751" s="13">
        <v>112700</v>
      </c>
      <c r="P751" s="10">
        <v>747</v>
      </c>
      <c r="Q751" s="10">
        <f t="shared" ca="1" si="92"/>
        <v>128</v>
      </c>
      <c r="R751" t="str">
        <f t="shared" ca="1" si="93"/>
        <v>Bonita Axsom</v>
      </c>
      <c r="T751" t="str">
        <f t="shared" ca="1" si="98"/>
        <v>Nita Urbanek</v>
      </c>
      <c r="U751" s="10">
        <f t="shared" ca="1" si="94"/>
        <v>535400</v>
      </c>
      <c r="W751" s="10">
        <f t="shared" ca="1" si="95"/>
        <v>0</v>
      </c>
      <c r="X751" s="10">
        <f t="shared" ca="1" si="96"/>
        <v>36100</v>
      </c>
      <c r="Y751" s="10">
        <f t="shared" ca="1" si="97"/>
        <v>36100</v>
      </c>
    </row>
    <row r="752" spans="1:25" x14ac:dyDescent="0.25">
      <c r="A752" s="10" t="str">
        <f ca="1">IFERROR(RANK(Y752,$Y$5:$Y$1006,0)+COUNTIF(Y$4:$Y751,Y752),"")</f>
        <v/>
      </c>
      <c r="B752" t="str">
        <f ca="1">IFERROR(RANK(C752,$C$5:$C$5001, 1) + COUNTIF(C$4:$C751, C752), "")</f>
        <v/>
      </c>
      <c r="C752" t="str">
        <f t="shared" ca="1" si="91"/>
        <v/>
      </c>
      <c r="D752" s="1" t="s">
        <v>7493</v>
      </c>
      <c r="E752" t="s">
        <v>5136</v>
      </c>
      <c r="F752" t="s">
        <v>5137</v>
      </c>
      <c r="G752" t="s">
        <v>1530</v>
      </c>
      <c r="H752" t="s">
        <v>292</v>
      </c>
      <c r="I752" t="s">
        <v>12</v>
      </c>
      <c r="J752">
        <v>95112</v>
      </c>
      <c r="K752" t="s">
        <v>5138</v>
      </c>
      <c r="L752" t="s">
        <v>5139</v>
      </c>
      <c r="M752" t="s">
        <v>5140</v>
      </c>
      <c r="N752" t="s">
        <v>5141</v>
      </c>
      <c r="O752" s="13">
        <v>199300</v>
      </c>
      <c r="P752" s="10">
        <v>748</v>
      </c>
      <c r="Q752" s="10">
        <f t="shared" ca="1" si="92"/>
        <v>817</v>
      </c>
      <c r="R752" t="str">
        <f t="shared" ca="1" si="93"/>
        <v>Rex Top</v>
      </c>
      <c r="T752" t="str">
        <f t="shared" ca="1" si="98"/>
        <v>Noble Koenemund</v>
      </c>
      <c r="U752" s="10">
        <f t="shared" ca="1" si="94"/>
        <v>372500</v>
      </c>
      <c r="W752" s="10">
        <f t="shared" ca="1" si="95"/>
        <v>0</v>
      </c>
      <c r="X752" s="10" t="str">
        <f t="shared" ca="1" si="96"/>
        <v/>
      </c>
      <c r="Y752" s="10" t="str">
        <f t="shared" ca="1" si="97"/>
        <v/>
      </c>
    </row>
    <row r="753" spans="1:25" x14ac:dyDescent="0.25">
      <c r="A753" s="10">
        <f ca="1">IFERROR(RANK(Y753,$Y$5:$Y$1006,0)+COUNTIF(Y$4:$Y752,Y753),"")</f>
        <v>613</v>
      </c>
      <c r="B753">
        <f ca="1">IFERROR(RANK(C753,$C$5:$C$5001, 1) + COUNTIF(C$4:$C752, C753), "")</f>
        <v>613</v>
      </c>
      <c r="C753">
        <f t="shared" ca="1" si="91"/>
        <v>7</v>
      </c>
      <c r="D753" s="1" t="s">
        <v>7494</v>
      </c>
      <c r="E753" t="s">
        <v>5142</v>
      </c>
      <c r="F753" t="s">
        <v>5143</v>
      </c>
      <c r="G753" t="s">
        <v>1700</v>
      </c>
      <c r="H753" t="s">
        <v>1289</v>
      </c>
      <c r="I753" t="s">
        <v>229</v>
      </c>
      <c r="J753">
        <v>11355</v>
      </c>
      <c r="K753" t="s">
        <v>5144</v>
      </c>
      <c r="L753" t="s">
        <v>5145</v>
      </c>
      <c r="M753" t="s">
        <v>5146</v>
      </c>
      <c r="N753" t="s">
        <v>5147</v>
      </c>
      <c r="O753" s="13">
        <v>137600</v>
      </c>
      <c r="P753" s="10">
        <v>749</v>
      </c>
      <c r="Q753" s="10">
        <f t="shared" ca="1" si="92"/>
        <v>682</v>
      </c>
      <c r="R753" t="str">
        <f t="shared" ca="1" si="93"/>
        <v>Maryanne Peveto</v>
      </c>
      <c r="T753" t="str">
        <f t="shared" ca="1" si="98"/>
        <v>Noe Shams</v>
      </c>
      <c r="U753" s="10">
        <f t="shared" ca="1" si="94"/>
        <v>311700</v>
      </c>
      <c r="W753" s="10">
        <f t="shared" ca="1" si="95"/>
        <v>0</v>
      </c>
      <c r="X753" s="10">
        <f t="shared" ca="1" si="96"/>
        <v>18300</v>
      </c>
      <c r="Y753" s="10">
        <f t="shared" ca="1" si="97"/>
        <v>18300</v>
      </c>
    </row>
    <row r="754" spans="1:25" x14ac:dyDescent="0.25">
      <c r="A754" s="10">
        <f ca="1">IFERROR(RANK(Y754,$Y$5:$Y$1006,0)+COUNTIF(Y$4:$Y753,Y754),"")</f>
        <v>681</v>
      </c>
      <c r="B754">
        <f ca="1">IFERROR(RANK(C754,$C$5:$C$5001, 1) + COUNTIF(C$4:$C753, C754), "")</f>
        <v>681</v>
      </c>
      <c r="C754">
        <f t="shared" ca="1" si="91"/>
        <v>9</v>
      </c>
      <c r="D754" s="1" t="s">
        <v>7495</v>
      </c>
      <c r="E754" t="s">
        <v>5148</v>
      </c>
      <c r="F754" t="s">
        <v>5149</v>
      </c>
      <c r="G754" t="s">
        <v>5150</v>
      </c>
      <c r="H754" t="s">
        <v>2684</v>
      </c>
      <c r="I754" t="s">
        <v>12</v>
      </c>
      <c r="J754">
        <v>94565</v>
      </c>
      <c r="K754" t="s">
        <v>5151</v>
      </c>
      <c r="L754" t="s">
        <v>5152</v>
      </c>
      <c r="M754" t="s">
        <v>5153</v>
      </c>
      <c r="N754" t="s">
        <v>5154</v>
      </c>
      <c r="O754" s="13">
        <v>556800</v>
      </c>
      <c r="P754" s="10">
        <v>750</v>
      </c>
      <c r="Q754" s="10">
        <f t="shared" ca="1" si="92"/>
        <v>493</v>
      </c>
      <c r="R754" t="str">
        <f t="shared" ca="1" si="93"/>
        <v>Jermaine Gahan</v>
      </c>
      <c r="T754" t="str">
        <f t="shared" ca="1" si="98"/>
        <v>Noelle Harell</v>
      </c>
      <c r="U754" s="10">
        <f t="shared" ca="1" si="94"/>
        <v>201900</v>
      </c>
      <c r="W754" s="10">
        <f t="shared" ca="1" si="95"/>
        <v>0</v>
      </c>
      <c r="X754" s="10">
        <f t="shared" ca="1" si="96"/>
        <v>11500</v>
      </c>
      <c r="Y754" s="10">
        <f t="shared" ca="1" si="97"/>
        <v>11500</v>
      </c>
    </row>
    <row r="755" spans="1:25" x14ac:dyDescent="0.25">
      <c r="A755" s="10">
        <f ca="1">IFERROR(RANK(Y755,$Y$5:$Y$1006,0)+COUNTIF(Y$4:$Y754,Y755),"")</f>
        <v>682</v>
      </c>
      <c r="B755">
        <f ca="1">IFERROR(RANK(C755,$C$5:$C$5001, 1) + COUNTIF(C$4:$C754, C755), "")</f>
        <v>682</v>
      </c>
      <c r="C755">
        <f t="shared" ca="1" si="91"/>
        <v>9</v>
      </c>
      <c r="D755" s="1" t="s">
        <v>7496</v>
      </c>
      <c r="E755" t="s">
        <v>5155</v>
      </c>
      <c r="F755" t="s">
        <v>5156</v>
      </c>
      <c r="G755" t="s">
        <v>5157</v>
      </c>
      <c r="H755" t="s">
        <v>5158</v>
      </c>
      <c r="I755" t="s">
        <v>458</v>
      </c>
      <c r="J755">
        <v>61109</v>
      </c>
      <c r="K755" t="s">
        <v>5159</v>
      </c>
      <c r="L755" t="s">
        <v>5160</v>
      </c>
      <c r="M755" t="s">
        <v>5161</v>
      </c>
      <c r="N755" t="s">
        <v>5162</v>
      </c>
      <c r="O755" s="13">
        <v>57100</v>
      </c>
      <c r="P755" s="10">
        <v>751</v>
      </c>
      <c r="Q755" s="10">
        <f t="shared" ca="1" si="92"/>
        <v>251</v>
      </c>
      <c r="R755" t="str">
        <f t="shared" ca="1" si="93"/>
        <v>Darrel Caillier</v>
      </c>
      <c r="T755" t="str">
        <f t="shared" ca="1" si="98"/>
        <v>Noelle Savas</v>
      </c>
      <c r="U755" s="10">
        <f t="shared" ca="1" si="94"/>
        <v>196700</v>
      </c>
      <c r="W755" s="10">
        <f t="shared" ca="1" si="95"/>
        <v>0</v>
      </c>
      <c r="X755" s="10">
        <f t="shared" ca="1" si="96"/>
        <v>11400</v>
      </c>
      <c r="Y755" s="10">
        <f t="shared" ca="1" si="97"/>
        <v>11400</v>
      </c>
    </row>
    <row r="756" spans="1:25" x14ac:dyDescent="0.25">
      <c r="A756" s="10">
        <f ca="1">IFERROR(RANK(Y756,$Y$5:$Y$1006,0)+COUNTIF(Y$4:$Y755,Y756),"")</f>
        <v>436</v>
      </c>
      <c r="B756">
        <f ca="1">IFERROR(RANK(C756,$C$5:$C$5001, 1) + COUNTIF(C$4:$C755, C756), "")</f>
        <v>436</v>
      </c>
      <c r="C756">
        <f t="shared" ca="1" si="91"/>
        <v>4</v>
      </c>
      <c r="D756" s="1" t="s">
        <v>7497</v>
      </c>
      <c r="E756" t="s">
        <v>5163</v>
      </c>
      <c r="F756" t="s">
        <v>5164</v>
      </c>
      <c r="G756" t="s">
        <v>34</v>
      </c>
      <c r="H756" t="s">
        <v>34</v>
      </c>
      <c r="I756" t="s">
        <v>12</v>
      </c>
      <c r="J756">
        <v>95864</v>
      </c>
      <c r="K756" t="s">
        <v>5165</v>
      </c>
      <c r="L756" t="s">
        <v>5166</v>
      </c>
      <c r="M756" t="s">
        <v>5167</v>
      </c>
      <c r="N756" t="s">
        <v>5168</v>
      </c>
      <c r="O756" s="13">
        <v>769100</v>
      </c>
      <c r="P756" s="10">
        <v>752</v>
      </c>
      <c r="Q756" s="10">
        <f t="shared" ca="1" si="92"/>
        <v>184</v>
      </c>
      <c r="R756" t="str">
        <f t="shared" ca="1" si="93"/>
        <v>Charla Titman</v>
      </c>
      <c r="T756" t="str">
        <f t="shared" ca="1" si="98"/>
        <v>Nora Truesdell</v>
      </c>
      <c r="U756" s="10">
        <f t="shared" ca="1" si="94"/>
        <v>658500</v>
      </c>
      <c r="W756" s="10">
        <f t="shared" ca="1" si="95"/>
        <v>0</v>
      </c>
      <c r="X756" s="10">
        <f t="shared" ca="1" si="96"/>
        <v>36000</v>
      </c>
      <c r="Y756" s="10">
        <f t="shared" ca="1" si="97"/>
        <v>36000</v>
      </c>
    </row>
    <row r="757" spans="1:25" x14ac:dyDescent="0.25">
      <c r="A757" s="10">
        <f ca="1">IFERROR(RANK(Y757,$Y$5:$Y$1006,0)+COUNTIF(Y$4:$Y756,Y757),"")</f>
        <v>714</v>
      </c>
      <c r="B757">
        <f ca="1">IFERROR(RANK(C757,$C$5:$C$5001, 1) + COUNTIF(C$4:$C756, C757), "")</f>
        <v>714</v>
      </c>
      <c r="C757">
        <f t="shared" ca="1" si="91"/>
        <v>10</v>
      </c>
      <c r="D757" s="1" t="s">
        <v>7498</v>
      </c>
      <c r="E757" t="s">
        <v>5169</v>
      </c>
      <c r="F757" t="s">
        <v>5170</v>
      </c>
      <c r="G757" t="s">
        <v>5171</v>
      </c>
      <c r="H757" t="s">
        <v>178</v>
      </c>
      <c r="I757" t="s">
        <v>12</v>
      </c>
      <c r="J757">
        <v>91706</v>
      </c>
      <c r="K757" t="s">
        <v>5172</v>
      </c>
      <c r="L757" t="s">
        <v>5173</v>
      </c>
      <c r="M757" t="s">
        <v>5174</v>
      </c>
      <c r="N757" t="s">
        <v>5175</v>
      </c>
      <c r="O757" s="13">
        <v>844200</v>
      </c>
      <c r="P757" s="10">
        <v>753</v>
      </c>
      <c r="Q757" s="10">
        <f t="shared" ca="1" si="92"/>
        <v>17</v>
      </c>
      <c r="R757" t="str">
        <f t="shared" ca="1" si="93"/>
        <v>Albert Reuter</v>
      </c>
      <c r="T757" t="str">
        <f t="shared" ca="1" si="98"/>
        <v>Noreen Flair</v>
      </c>
      <c r="U757" s="10">
        <f t="shared" ca="1" si="94"/>
        <v>628400</v>
      </c>
      <c r="W757" s="10">
        <f t="shared" ca="1" si="95"/>
        <v>0</v>
      </c>
      <c r="X757" s="10">
        <f t="shared" ca="1" si="96"/>
        <v>8200</v>
      </c>
      <c r="Y757" s="10">
        <f t="shared" ca="1" si="97"/>
        <v>8200</v>
      </c>
    </row>
    <row r="758" spans="1:25" x14ac:dyDescent="0.25">
      <c r="A758" s="10">
        <f ca="1">IFERROR(RANK(Y758,$Y$5:$Y$1006,0)+COUNTIF(Y$4:$Y757,Y758),"")</f>
        <v>504</v>
      </c>
      <c r="B758">
        <f ca="1">IFERROR(RANK(C758,$C$5:$C$5001, 1) + COUNTIF(C$4:$C757, C758), "")</f>
        <v>504</v>
      </c>
      <c r="C758">
        <f t="shared" ca="1" si="91"/>
        <v>5</v>
      </c>
      <c r="D758" s="1" t="s">
        <v>7499</v>
      </c>
      <c r="E758" t="s">
        <v>5176</v>
      </c>
      <c r="F758" t="s">
        <v>4188</v>
      </c>
      <c r="G758" t="s">
        <v>4189</v>
      </c>
      <c r="H758" t="s">
        <v>4190</v>
      </c>
      <c r="I758" t="s">
        <v>1239</v>
      </c>
      <c r="J758">
        <v>83201</v>
      </c>
      <c r="K758" t="s">
        <v>5177</v>
      </c>
      <c r="L758" t="s">
        <v>5178</v>
      </c>
      <c r="M758" t="s">
        <v>5179</v>
      </c>
      <c r="N758" t="s">
        <v>5180</v>
      </c>
      <c r="O758" s="13">
        <v>430200</v>
      </c>
      <c r="P758" s="10">
        <v>754</v>
      </c>
      <c r="Q758" s="10">
        <f t="shared" ca="1" si="92"/>
        <v>315</v>
      </c>
      <c r="R758" t="str">
        <f t="shared" ca="1" si="93"/>
        <v>Eloise Mohabir</v>
      </c>
      <c r="T758" t="str">
        <f t="shared" ca="1" si="98"/>
        <v>Norma Lazusky</v>
      </c>
      <c r="U758" s="10">
        <f t="shared" ca="1" si="94"/>
        <v>512900</v>
      </c>
      <c r="W758" s="10">
        <f t="shared" ca="1" si="95"/>
        <v>0</v>
      </c>
      <c r="X758" s="10">
        <f t="shared" ca="1" si="96"/>
        <v>29200</v>
      </c>
      <c r="Y758" s="10">
        <f t="shared" ca="1" si="97"/>
        <v>29200</v>
      </c>
    </row>
    <row r="759" spans="1:25" x14ac:dyDescent="0.25">
      <c r="A759" s="10">
        <f ca="1">IFERROR(RANK(Y759,$Y$5:$Y$1006,0)+COUNTIF(Y$4:$Y758,Y759),"")</f>
        <v>505</v>
      </c>
      <c r="B759">
        <f ca="1">IFERROR(RANK(C759,$C$5:$C$5001, 1) + COUNTIF(C$4:$C758, C759), "")</f>
        <v>505</v>
      </c>
      <c r="C759">
        <f t="shared" ca="1" si="91"/>
        <v>5</v>
      </c>
      <c r="D759" s="1" t="s">
        <v>7500</v>
      </c>
      <c r="E759" t="s">
        <v>5181</v>
      </c>
      <c r="F759" t="s">
        <v>5182</v>
      </c>
      <c r="G759" t="s">
        <v>2935</v>
      </c>
      <c r="H759" t="s">
        <v>2126</v>
      </c>
      <c r="I759" t="s">
        <v>75</v>
      </c>
      <c r="J759">
        <v>48025</v>
      </c>
      <c r="K759" t="s">
        <v>5183</v>
      </c>
      <c r="L759" t="s">
        <v>5184</v>
      </c>
      <c r="M759" t="s">
        <v>5185</v>
      </c>
      <c r="N759" t="s">
        <v>5186</v>
      </c>
      <c r="O759" s="13">
        <v>593400</v>
      </c>
      <c r="P759" s="10">
        <v>755</v>
      </c>
      <c r="Q759" s="10">
        <f t="shared" ca="1" si="92"/>
        <v>97</v>
      </c>
      <c r="R759" t="str">
        <f t="shared" ca="1" si="93"/>
        <v>Barbara Stehle</v>
      </c>
      <c r="T759" t="str">
        <f t="shared" ca="1" si="98"/>
        <v>Norman Skeesick</v>
      </c>
      <c r="U759" s="10">
        <f t="shared" ca="1" si="94"/>
        <v>758400</v>
      </c>
      <c r="W759" s="10">
        <f t="shared" ca="1" si="95"/>
        <v>0</v>
      </c>
      <c r="X759" s="10">
        <f t="shared" ca="1" si="96"/>
        <v>29100</v>
      </c>
      <c r="Y759" s="10">
        <f t="shared" ca="1" si="97"/>
        <v>29100</v>
      </c>
    </row>
    <row r="760" spans="1:25" x14ac:dyDescent="0.25">
      <c r="A760" s="10">
        <f ca="1">IFERROR(RANK(Y760,$Y$5:$Y$1006,0)+COUNTIF(Y$4:$Y759,Y760),"")</f>
        <v>558</v>
      </c>
      <c r="B760">
        <f ca="1">IFERROR(RANK(C760,$C$5:$C$5001, 1) + COUNTIF(C$4:$C759, C760), "")</f>
        <v>558</v>
      </c>
      <c r="C760">
        <f t="shared" ca="1" si="91"/>
        <v>6</v>
      </c>
      <c r="D760" s="1" t="s">
        <v>7501</v>
      </c>
      <c r="E760" t="s">
        <v>5187</v>
      </c>
      <c r="F760" t="s">
        <v>5188</v>
      </c>
      <c r="G760" t="s">
        <v>1222</v>
      </c>
      <c r="H760" t="s">
        <v>1223</v>
      </c>
      <c r="I760" t="s">
        <v>90</v>
      </c>
      <c r="J760">
        <v>78572</v>
      </c>
      <c r="K760" t="s">
        <v>5189</v>
      </c>
      <c r="L760" t="s">
        <v>5190</v>
      </c>
      <c r="M760" t="s">
        <v>5191</v>
      </c>
      <c r="N760" t="s">
        <v>5192</v>
      </c>
      <c r="O760" s="13">
        <v>30300</v>
      </c>
      <c r="P760" s="10">
        <v>756</v>
      </c>
      <c r="Q760" s="10">
        <f t="shared" ca="1" si="92"/>
        <v>366</v>
      </c>
      <c r="R760" t="str">
        <f t="shared" ca="1" si="93"/>
        <v>Fran Vermeesch</v>
      </c>
      <c r="T760" t="str">
        <f t="shared" ca="1" si="98"/>
        <v>Odessa Yagecic</v>
      </c>
      <c r="U760" s="10">
        <f t="shared" ca="1" si="94"/>
        <v>289300</v>
      </c>
      <c r="W760" s="10">
        <f t="shared" ca="1" si="95"/>
        <v>0</v>
      </c>
      <c r="X760" s="10">
        <f t="shared" ca="1" si="96"/>
        <v>23800</v>
      </c>
      <c r="Y760" s="10">
        <f t="shared" ca="1" si="97"/>
        <v>23800</v>
      </c>
    </row>
    <row r="761" spans="1:25" x14ac:dyDescent="0.25">
      <c r="A761" s="10">
        <f ca="1">IFERROR(RANK(Y761,$Y$5:$Y$1006,0)+COUNTIF(Y$4:$Y760,Y761),"")</f>
        <v>382</v>
      </c>
      <c r="B761">
        <f ca="1">IFERROR(RANK(C761,$C$5:$C$5001, 1) + COUNTIF(C$4:$C760, C761), "")</f>
        <v>382</v>
      </c>
      <c r="C761">
        <f t="shared" ca="1" si="91"/>
        <v>3</v>
      </c>
      <c r="D761" s="1" t="s">
        <v>7502</v>
      </c>
      <c r="E761" t="s">
        <v>5193</v>
      </c>
      <c r="F761" t="s">
        <v>5194</v>
      </c>
      <c r="G761" t="s">
        <v>1124</v>
      </c>
      <c r="H761" t="s">
        <v>178</v>
      </c>
      <c r="I761" t="s">
        <v>12</v>
      </c>
      <c r="J761">
        <v>91324</v>
      </c>
      <c r="K761" t="s">
        <v>5195</v>
      </c>
      <c r="L761" t="s">
        <v>5196</v>
      </c>
      <c r="M761" t="s">
        <v>5197</v>
      </c>
      <c r="N761" t="s">
        <v>5198</v>
      </c>
      <c r="O761" s="13">
        <v>626400</v>
      </c>
      <c r="P761" s="10">
        <v>757</v>
      </c>
      <c r="Q761" s="10">
        <f t="shared" ca="1" si="92"/>
        <v>264</v>
      </c>
      <c r="R761" t="str">
        <f t="shared" ca="1" si="93"/>
        <v>Delia Pavlick</v>
      </c>
      <c r="T761" t="str">
        <f t="shared" ca="1" si="98"/>
        <v>Ola Julca</v>
      </c>
      <c r="U761" s="10">
        <f t="shared" ca="1" si="94"/>
        <v>167500</v>
      </c>
      <c r="W761" s="10">
        <f t="shared" ca="1" si="95"/>
        <v>0</v>
      </c>
      <c r="X761" s="10">
        <f t="shared" ca="1" si="96"/>
        <v>41400</v>
      </c>
      <c r="Y761" s="10">
        <f t="shared" ca="1" si="97"/>
        <v>41400</v>
      </c>
    </row>
    <row r="762" spans="1:25" x14ac:dyDescent="0.25">
      <c r="A762" s="10">
        <f ca="1">IFERROR(RANK(Y762,$Y$5:$Y$1006,0)+COUNTIF(Y$4:$Y761,Y762),"")</f>
        <v>437</v>
      </c>
      <c r="B762">
        <f ca="1">IFERROR(RANK(C762,$C$5:$C$5001, 1) + COUNTIF(C$4:$C761, C762), "")</f>
        <v>437</v>
      </c>
      <c r="C762">
        <f t="shared" ca="1" si="91"/>
        <v>4</v>
      </c>
      <c r="D762" s="1" t="s">
        <v>7503</v>
      </c>
      <c r="E762" t="s">
        <v>5199</v>
      </c>
      <c r="F762" t="s">
        <v>5200</v>
      </c>
      <c r="G762" t="s">
        <v>2683</v>
      </c>
      <c r="H762" t="s">
        <v>2684</v>
      </c>
      <c r="I762" t="s">
        <v>12</v>
      </c>
      <c r="J762">
        <v>94521</v>
      </c>
      <c r="K762" t="s">
        <v>5201</v>
      </c>
      <c r="L762" t="s">
        <v>5202</v>
      </c>
      <c r="M762" t="s">
        <v>5203</v>
      </c>
      <c r="N762" t="s">
        <v>5204</v>
      </c>
      <c r="O762" s="13">
        <v>259100</v>
      </c>
      <c r="P762" s="10">
        <v>758</v>
      </c>
      <c r="Q762" s="10">
        <f t="shared" ca="1" si="92"/>
        <v>421</v>
      </c>
      <c r="R762" t="str">
        <f t="shared" ca="1" si="93"/>
        <v>Haywood Nunnelee</v>
      </c>
      <c r="T762" t="str">
        <f t="shared" ca="1" si="98"/>
        <v>Olga Winland</v>
      </c>
      <c r="U762" s="10">
        <f t="shared" ca="1" si="94"/>
        <v>808400</v>
      </c>
      <c r="W762" s="10">
        <f t="shared" ca="1" si="95"/>
        <v>0</v>
      </c>
      <c r="X762" s="10">
        <f t="shared" ca="1" si="96"/>
        <v>35900</v>
      </c>
      <c r="Y762" s="10">
        <f t="shared" ca="1" si="97"/>
        <v>35900</v>
      </c>
    </row>
    <row r="763" spans="1:25" x14ac:dyDescent="0.25">
      <c r="A763" s="10">
        <f ca="1">IFERROR(RANK(Y763,$Y$5:$Y$1006,0)+COUNTIF(Y$4:$Y762,Y763),"")</f>
        <v>559</v>
      </c>
      <c r="B763">
        <f ca="1">IFERROR(RANK(C763,$C$5:$C$5001, 1) + COUNTIF(C$4:$C762, C763), "")</f>
        <v>559</v>
      </c>
      <c r="C763">
        <f t="shared" ca="1" si="91"/>
        <v>6</v>
      </c>
      <c r="D763" s="1" t="s">
        <v>7504</v>
      </c>
      <c r="E763" t="s">
        <v>5205</v>
      </c>
      <c r="F763" t="s">
        <v>5206</v>
      </c>
      <c r="G763" t="s">
        <v>5207</v>
      </c>
      <c r="H763" t="s">
        <v>359</v>
      </c>
      <c r="I763" t="s">
        <v>229</v>
      </c>
      <c r="J763">
        <v>11757</v>
      </c>
      <c r="K763" t="s">
        <v>5208</v>
      </c>
      <c r="L763" t="s">
        <v>5209</v>
      </c>
      <c r="M763" t="s">
        <v>5210</v>
      </c>
      <c r="N763" t="s">
        <v>5211</v>
      </c>
      <c r="O763" s="13">
        <v>714400</v>
      </c>
      <c r="P763" s="10">
        <v>759</v>
      </c>
      <c r="Q763" s="10">
        <f t="shared" ca="1" si="92"/>
        <v>826</v>
      </c>
      <c r="R763" t="str">
        <f t="shared" ca="1" si="93"/>
        <v>Rico Quinoes</v>
      </c>
      <c r="T763" t="str">
        <f t="shared" ca="1" si="98"/>
        <v>Olivia Heinzmann</v>
      </c>
      <c r="U763" s="10">
        <f t="shared" ca="1" si="94"/>
        <v>652200</v>
      </c>
      <c r="W763" s="10">
        <f t="shared" ca="1" si="95"/>
        <v>0</v>
      </c>
      <c r="X763" s="10">
        <f t="shared" ca="1" si="96"/>
        <v>23700</v>
      </c>
      <c r="Y763" s="10">
        <f t="shared" ca="1" si="97"/>
        <v>23700</v>
      </c>
    </row>
    <row r="764" spans="1:25" x14ac:dyDescent="0.25">
      <c r="A764" s="10">
        <f ca="1">IFERROR(RANK(Y764,$Y$5:$Y$1006,0)+COUNTIF(Y$4:$Y763,Y764),"")</f>
        <v>560</v>
      </c>
      <c r="B764">
        <f ca="1">IFERROR(RANK(C764,$C$5:$C$5001, 1) + COUNTIF(C$4:$C763, C764), "")</f>
        <v>560</v>
      </c>
      <c r="C764">
        <f t="shared" ca="1" si="91"/>
        <v>6</v>
      </c>
      <c r="D764" s="1" t="s">
        <v>7505</v>
      </c>
      <c r="E764" t="s">
        <v>5212</v>
      </c>
      <c r="F764" t="s">
        <v>5213</v>
      </c>
      <c r="G764" t="s">
        <v>1138</v>
      </c>
      <c r="H764" t="s">
        <v>466</v>
      </c>
      <c r="I764" t="s">
        <v>229</v>
      </c>
      <c r="J764">
        <v>10607</v>
      </c>
      <c r="K764" t="s">
        <v>5214</v>
      </c>
      <c r="L764" t="s">
        <v>5215</v>
      </c>
      <c r="M764" t="s">
        <v>5216</v>
      </c>
      <c r="N764" t="s">
        <v>5217</v>
      </c>
      <c r="O764" s="13">
        <v>751200</v>
      </c>
      <c r="P764" s="10">
        <v>760</v>
      </c>
      <c r="Q764" s="10">
        <f t="shared" ca="1" si="92"/>
        <v>81</v>
      </c>
      <c r="R764" t="str">
        <f t="shared" ca="1" si="93"/>
        <v>Aron Pollet</v>
      </c>
      <c r="T764" t="str">
        <f t="shared" ca="1" si="98"/>
        <v>Olivia Shollenberger</v>
      </c>
      <c r="U764" s="10">
        <f t="shared" ca="1" si="94"/>
        <v>236500</v>
      </c>
      <c r="W764" s="10">
        <f t="shared" ca="1" si="95"/>
        <v>0</v>
      </c>
      <c r="X764" s="10">
        <f t="shared" ca="1" si="96"/>
        <v>23600</v>
      </c>
      <c r="Y764" s="10">
        <f t="shared" ca="1" si="97"/>
        <v>23600</v>
      </c>
    </row>
    <row r="765" spans="1:25" x14ac:dyDescent="0.25">
      <c r="A765" s="10">
        <f ca="1">IFERROR(RANK(Y765,$Y$5:$Y$1006,0)+COUNTIF(Y$4:$Y764,Y765),"")</f>
        <v>561</v>
      </c>
      <c r="B765">
        <f ca="1">IFERROR(RANK(C765,$C$5:$C$5001, 1) + COUNTIF(C$4:$C764, C765), "")</f>
        <v>561</v>
      </c>
      <c r="C765">
        <f t="shared" ca="1" si="91"/>
        <v>6</v>
      </c>
      <c r="D765" s="1" t="s">
        <v>7506</v>
      </c>
      <c r="E765" t="s">
        <v>5218</v>
      </c>
      <c r="F765" t="s">
        <v>5219</v>
      </c>
      <c r="G765" t="s">
        <v>1253</v>
      </c>
      <c r="H765" t="s">
        <v>178</v>
      </c>
      <c r="I765" t="s">
        <v>12</v>
      </c>
      <c r="J765">
        <v>90503</v>
      </c>
      <c r="K765" t="s">
        <v>5220</v>
      </c>
      <c r="L765" t="s">
        <v>5221</v>
      </c>
      <c r="M765" t="s">
        <v>5222</v>
      </c>
      <c r="N765" t="s">
        <v>5223</v>
      </c>
      <c r="O765" s="13">
        <v>297600</v>
      </c>
      <c r="P765" s="10">
        <v>761</v>
      </c>
      <c r="Q765" s="10">
        <f t="shared" ca="1" si="92"/>
        <v>151</v>
      </c>
      <c r="R765" t="str">
        <f t="shared" ca="1" si="93"/>
        <v>Caitlin Canelo</v>
      </c>
      <c r="T765" t="str">
        <f t="shared" ca="1" si="98"/>
        <v>Olivia Venetos</v>
      </c>
      <c r="U765" s="10">
        <f t="shared" ca="1" si="94"/>
        <v>200300</v>
      </c>
      <c r="W765" s="10">
        <f t="shared" ca="1" si="95"/>
        <v>0</v>
      </c>
      <c r="X765" s="10">
        <f t="shared" ca="1" si="96"/>
        <v>23500</v>
      </c>
      <c r="Y765" s="10">
        <f t="shared" ca="1" si="97"/>
        <v>23500</v>
      </c>
    </row>
    <row r="766" spans="1:25" x14ac:dyDescent="0.25">
      <c r="A766" s="10">
        <f ca="1">IFERROR(RANK(Y766,$Y$5:$Y$1006,0)+COUNTIF(Y$4:$Y765,Y766),"")</f>
        <v>614</v>
      </c>
      <c r="B766">
        <f ca="1">IFERROR(RANK(C766,$C$5:$C$5001, 1) + COUNTIF(C$4:$C765, C766), "")</f>
        <v>614</v>
      </c>
      <c r="C766">
        <f t="shared" ca="1" si="91"/>
        <v>7</v>
      </c>
      <c r="D766" s="1" t="s">
        <v>7507</v>
      </c>
      <c r="E766" t="s">
        <v>5224</v>
      </c>
      <c r="F766" t="s">
        <v>5225</v>
      </c>
      <c r="G766" t="s">
        <v>5226</v>
      </c>
      <c r="H766" t="s">
        <v>178</v>
      </c>
      <c r="I766" t="s">
        <v>12</v>
      </c>
      <c r="J766">
        <v>90274</v>
      </c>
      <c r="K766" t="s">
        <v>5227</v>
      </c>
      <c r="L766" t="s">
        <v>5228</v>
      </c>
      <c r="M766" t="s">
        <v>5229</v>
      </c>
      <c r="N766" t="s">
        <v>5230</v>
      </c>
      <c r="O766" s="13">
        <v>314000</v>
      </c>
      <c r="P766" s="10">
        <v>762</v>
      </c>
      <c r="Q766" s="10">
        <f t="shared" ca="1" si="92"/>
        <v>286</v>
      </c>
      <c r="R766" t="str">
        <f t="shared" ca="1" si="93"/>
        <v>Dominick Giesy</v>
      </c>
      <c r="T766" t="str">
        <f t="shared" ca="1" si="98"/>
        <v>Ollie Ausley</v>
      </c>
      <c r="U766" s="10">
        <f t="shared" ca="1" si="94"/>
        <v>122500</v>
      </c>
      <c r="W766" s="10">
        <f t="shared" ca="1" si="95"/>
        <v>0</v>
      </c>
      <c r="X766" s="10">
        <f t="shared" ca="1" si="96"/>
        <v>18200</v>
      </c>
      <c r="Y766" s="10">
        <f t="shared" ca="1" si="97"/>
        <v>18200</v>
      </c>
    </row>
    <row r="767" spans="1:25" x14ac:dyDescent="0.25">
      <c r="A767" s="10">
        <f ca="1">IFERROR(RANK(Y767,$Y$5:$Y$1006,0)+COUNTIF(Y$4:$Y766,Y767),"")</f>
        <v>438</v>
      </c>
      <c r="B767">
        <f ca="1">IFERROR(RANK(C767,$C$5:$C$5001, 1) + COUNTIF(C$4:$C766, C767), "")</f>
        <v>438</v>
      </c>
      <c r="C767">
        <f t="shared" ca="1" si="91"/>
        <v>4</v>
      </c>
      <c r="D767" s="1" t="s">
        <v>7508</v>
      </c>
      <c r="E767" t="s">
        <v>5231</v>
      </c>
      <c r="F767" t="s">
        <v>5232</v>
      </c>
      <c r="G767" t="s">
        <v>2683</v>
      </c>
      <c r="H767" t="s">
        <v>2684</v>
      </c>
      <c r="I767" t="s">
        <v>12</v>
      </c>
      <c r="J767">
        <v>94518</v>
      </c>
      <c r="K767" t="s">
        <v>5233</v>
      </c>
      <c r="L767" t="s">
        <v>5234</v>
      </c>
      <c r="M767" t="s">
        <v>5235</v>
      </c>
      <c r="N767" t="s">
        <v>5236</v>
      </c>
      <c r="O767" s="13">
        <v>82100</v>
      </c>
      <c r="P767" s="10">
        <v>763</v>
      </c>
      <c r="Q767" s="10">
        <f t="shared" ca="1" si="92"/>
        <v>368</v>
      </c>
      <c r="R767" t="str">
        <f t="shared" ca="1" si="93"/>
        <v>Francis Eisenbarth</v>
      </c>
      <c r="T767" t="str">
        <f t="shared" ca="1" si="98"/>
        <v>Orlando Dibbern</v>
      </c>
      <c r="U767" s="10">
        <f t="shared" ca="1" si="94"/>
        <v>400300</v>
      </c>
      <c r="W767" s="10">
        <f t="shared" ca="1" si="95"/>
        <v>0</v>
      </c>
      <c r="X767" s="10">
        <f t="shared" ca="1" si="96"/>
        <v>35800</v>
      </c>
      <c r="Y767" s="10">
        <f t="shared" ca="1" si="97"/>
        <v>35800</v>
      </c>
    </row>
    <row r="768" spans="1:25" x14ac:dyDescent="0.25">
      <c r="A768" s="10">
        <f ca="1">IFERROR(RANK(Y768,$Y$5:$Y$1006,0)+COUNTIF(Y$4:$Y767,Y768),"")</f>
        <v>439</v>
      </c>
      <c r="B768">
        <f ca="1">IFERROR(RANK(C768,$C$5:$C$5001, 1) + COUNTIF(C$4:$C767, C768), "")</f>
        <v>439</v>
      </c>
      <c r="C768">
        <f t="shared" ca="1" si="91"/>
        <v>4</v>
      </c>
      <c r="D768" s="1" t="s">
        <v>7509</v>
      </c>
      <c r="E768" t="s">
        <v>5237</v>
      </c>
      <c r="F768" t="s">
        <v>5238</v>
      </c>
      <c r="G768" t="s">
        <v>2916</v>
      </c>
      <c r="H768" t="s">
        <v>1472</v>
      </c>
      <c r="I768" t="s">
        <v>12</v>
      </c>
      <c r="J768">
        <v>92270</v>
      </c>
      <c r="K768" t="s">
        <v>5239</v>
      </c>
      <c r="L768" t="s">
        <v>5240</v>
      </c>
      <c r="M768" t="s">
        <v>5241</v>
      </c>
      <c r="N768" t="s">
        <v>5242</v>
      </c>
      <c r="O768" s="13">
        <v>93400</v>
      </c>
      <c r="P768" s="10">
        <v>764</v>
      </c>
      <c r="Q768" s="10">
        <f t="shared" ca="1" si="92"/>
        <v>226</v>
      </c>
      <c r="R768" t="str">
        <f t="shared" ca="1" si="93"/>
        <v>Corinne Arnholtz</v>
      </c>
      <c r="T768" t="str">
        <f t="shared" ca="1" si="98"/>
        <v>Orval Chiarini</v>
      </c>
      <c r="U768" s="10">
        <f t="shared" ca="1" si="94"/>
        <v>182300</v>
      </c>
      <c r="W768" s="10">
        <f t="shared" ca="1" si="95"/>
        <v>0</v>
      </c>
      <c r="X768" s="10">
        <f t="shared" ca="1" si="96"/>
        <v>35700</v>
      </c>
      <c r="Y768" s="10">
        <f t="shared" ca="1" si="97"/>
        <v>35700</v>
      </c>
    </row>
    <row r="769" spans="1:25" x14ac:dyDescent="0.25">
      <c r="A769" s="10">
        <f ca="1">IFERROR(RANK(Y769,$Y$5:$Y$1006,0)+COUNTIF(Y$4:$Y768,Y769),"")</f>
        <v>440</v>
      </c>
      <c r="B769">
        <f ca="1">IFERROR(RANK(C769,$C$5:$C$5001, 1) + COUNTIF(C$4:$C768, C769), "")</f>
        <v>440</v>
      </c>
      <c r="C769">
        <f t="shared" ca="1" si="91"/>
        <v>4</v>
      </c>
      <c r="D769" s="1" t="s">
        <v>7510</v>
      </c>
      <c r="E769" t="s">
        <v>5243</v>
      </c>
      <c r="F769" t="s">
        <v>5244</v>
      </c>
      <c r="G769" t="s">
        <v>948</v>
      </c>
      <c r="H769" t="s">
        <v>949</v>
      </c>
      <c r="I769" t="s">
        <v>229</v>
      </c>
      <c r="J769">
        <v>14618</v>
      </c>
      <c r="K769" t="s">
        <v>5245</v>
      </c>
      <c r="L769" t="s">
        <v>5246</v>
      </c>
      <c r="M769" t="s">
        <v>5247</v>
      </c>
      <c r="N769" t="s">
        <v>5248</v>
      </c>
      <c r="O769" s="13">
        <v>537500</v>
      </c>
      <c r="P769" s="10">
        <v>765</v>
      </c>
      <c r="Q769" s="10">
        <f t="shared" ca="1" si="92"/>
        <v>539</v>
      </c>
      <c r="R769" t="str">
        <f t="shared" ca="1" si="93"/>
        <v>Kelley Carosiello</v>
      </c>
      <c r="T769" t="str">
        <f t="shared" ca="1" si="98"/>
        <v>Oscar Madge</v>
      </c>
      <c r="U769" s="10">
        <f t="shared" ca="1" si="94"/>
        <v>136000</v>
      </c>
      <c r="W769" s="10">
        <f t="shared" ca="1" si="95"/>
        <v>0</v>
      </c>
      <c r="X769" s="10">
        <f t="shared" ca="1" si="96"/>
        <v>35600</v>
      </c>
      <c r="Y769" s="10">
        <f t="shared" ca="1" si="97"/>
        <v>35600</v>
      </c>
    </row>
    <row r="770" spans="1:25" x14ac:dyDescent="0.25">
      <c r="A770" s="10">
        <f ca="1">IFERROR(RANK(Y770,$Y$5:$Y$1006,0)+COUNTIF(Y$4:$Y769,Y770),"")</f>
        <v>441</v>
      </c>
      <c r="B770">
        <f ca="1">IFERROR(RANK(C770,$C$5:$C$5001, 1) + COUNTIF(C$4:$C769, C770), "")</f>
        <v>441</v>
      </c>
      <c r="C770">
        <f t="shared" ca="1" si="91"/>
        <v>4</v>
      </c>
      <c r="D770" s="1" t="s">
        <v>7511</v>
      </c>
      <c r="E770" t="s">
        <v>5249</v>
      </c>
      <c r="F770" t="s">
        <v>5250</v>
      </c>
      <c r="G770" t="s">
        <v>380</v>
      </c>
      <c r="H770" t="s">
        <v>380</v>
      </c>
      <c r="I770" t="s">
        <v>252</v>
      </c>
      <c r="J770">
        <v>19114</v>
      </c>
      <c r="K770" t="s">
        <v>5251</v>
      </c>
      <c r="L770" t="s">
        <v>5252</v>
      </c>
      <c r="M770" t="s">
        <v>5253</v>
      </c>
      <c r="N770" t="s">
        <v>5254</v>
      </c>
      <c r="O770" s="13">
        <v>55500</v>
      </c>
      <c r="P770" s="10">
        <v>766</v>
      </c>
      <c r="Q770" s="10">
        <f t="shared" ca="1" si="92"/>
        <v>674</v>
      </c>
      <c r="R770" t="str">
        <f t="shared" ca="1" si="93"/>
        <v>Marisol Mcmannus</v>
      </c>
      <c r="T770" t="str">
        <f t="shared" ca="1" si="98"/>
        <v>Otha Simi</v>
      </c>
      <c r="U770" s="10">
        <f t="shared" ca="1" si="94"/>
        <v>730500</v>
      </c>
      <c r="W770" s="10">
        <f t="shared" ca="1" si="95"/>
        <v>0</v>
      </c>
      <c r="X770" s="10">
        <f t="shared" ca="1" si="96"/>
        <v>35500</v>
      </c>
      <c r="Y770" s="10">
        <f t="shared" ca="1" si="97"/>
        <v>35500</v>
      </c>
    </row>
    <row r="771" spans="1:25" x14ac:dyDescent="0.25">
      <c r="A771" s="10">
        <f ca="1">IFERROR(RANK(Y771,$Y$5:$Y$1006,0)+COUNTIF(Y$4:$Y770,Y771),"")</f>
        <v>615</v>
      </c>
      <c r="B771">
        <f ca="1">IFERROR(RANK(C771,$C$5:$C$5001, 1) + COUNTIF(C$4:$C770, C771), "")</f>
        <v>615</v>
      </c>
      <c r="C771">
        <f t="shared" ca="1" si="91"/>
        <v>7</v>
      </c>
      <c r="D771" s="1" t="s">
        <v>7512</v>
      </c>
      <c r="E771" t="s">
        <v>5255</v>
      </c>
      <c r="F771" t="s">
        <v>5256</v>
      </c>
      <c r="G771" t="s">
        <v>5257</v>
      </c>
      <c r="H771" t="s">
        <v>359</v>
      </c>
      <c r="I771" t="s">
        <v>229</v>
      </c>
      <c r="J771">
        <v>11704</v>
      </c>
      <c r="K771" t="s">
        <v>5258</v>
      </c>
      <c r="L771" t="s">
        <v>5259</v>
      </c>
      <c r="M771" t="s">
        <v>5260</v>
      </c>
      <c r="N771" t="s">
        <v>5261</v>
      </c>
      <c r="O771" s="13">
        <v>746900</v>
      </c>
      <c r="P771" s="10">
        <v>767</v>
      </c>
      <c r="Q771" s="10">
        <f t="shared" ca="1" si="92"/>
        <v>382</v>
      </c>
      <c r="R771" t="str">
        <f t="shared" ca="1" si="93"/>
        <v>Gayle Argue</v>
      </c>
      <c r="T771" t="str">
        <f t="shared" ca="1" si="98"/>
        <v>Owen Carstarphen</v>
      </c>
      <c r="U771" s="10">
        <f t="shared" ca="1" si="94"/>
        <v>21900</v>
      </c>
      <c r="W771" s="10">
        <f t="shared" ca="1" si="95"/>
        <v>0</v>
      </c>
      <c r="X771" s="10">
        <f t="shared" ca="1" si="96"/>
        <v>18100</v>
      </c>
      <c r="Y771" s="10">
        <f t="shared" ca="1" si="97"/>
        <v>18100</v>
      </c>
    </row>
    <row r="772" spans="1:25" x14ac:dyDescent="0.25">
      <c r="A772" s="10">
        <f ca="1">IFERROR(RANK(Y772,$Y$5:$Y$1006,0)+COUNTIF(Y$4:$Y771,Y772),"")</f>
        <v>269</v>
      </c>
      <c r="B772">
        <f ca="1">IFERROR(RANK(C772,$C$5:$C$5001, 1) + COUNTIF(C$4:$C771, C772), "")</f>
        <v>269</v>
      </c>
      <c r="C772">
        <f t="shared" ca="1" si="91"/>
        <v>2</v>
      </c>
      <c r="D772" s="1" t="s">
        <v>7513</v>
      </c>
      <c r="E772" t="s">
        <v>5262</v>
      </c>
      <c r="F772" t="s">
        <v>5263</v>
      </c>
      <c r="G772" t="s">
        <v>1909</v>
      </c>
      <c r="H772" t="s">
        <v>2529</v>
      </c>
      <c r="I772" t="s">
        <v>170</v>
      </c>
      <c r="J772">
        <v>8619</v>
      </c>
      <c r="K772" t="s">
        <v>5264</v>
      </c>
      <c r="L772" t="s">
        <v>5265</v>
      </c>
      <c r="M772" t="s">
        <v>5266</v>
      </c>
      <c r="N772" t="s">
        <v>5267</v>
      </c>
      <c r="O772" s="13">
        <v>459500</v>
      </c>
      <c r="P772" s="10">
        <v>768</v>
      </c>
      <c r="Q772" s="10">
        <f t="shared" ca="1" si="92"/>
        <v>733</v>
      </c>
      <c r="R772" t="str">
        <f t="shared" ca="1" si="93"/>
        <v>Nanette Parslow</v>
      </c>
      <c r="T772" t="str">
        <f t="shared" ca="1" si="98"/>
        <v>Pablo Halsall</v>
      </c>
      <c r="U772" s="10">
        <f t="shared" ca="1" si="94"/>
        <v>787300</v>
      </c>
      <c r="W772" s="10">
        <f t="shared" ca="1" si="95"/>
        <v>0</v>
      </c>
      <c r="X772" s="10">
        <f t="shared" ca="1" si="96"/>
        <v>52700</v>
      </c>
      <c r="Y772" s="10">
        <f t="shared" ca="1" si="97"/>
        <v>52700</v>
      </c>
    </row>
    <row r="773" spans="1:25" x14ac:dyDescent="0.25">
      <c r="A773" s="10">
        <f ca="1">IFERROR(RANK(Y773,$Y$5:$Y$1006,0)+COUNTIF(Y$4:$Y772,Y773),"")</f>
        <v>270</v>
      </c>
      <c r="B773">
        <f ca="1">IFERROR(RANK(C773,$C$5:$C$5001, 1) + COUNTIF(C$4:$C772, C773), "")</f>
        <v>270</v>
      </c>
      <c r="C773">
        <f t="shared" ca="1" si="91"/>
        <v>2</v>
      </c>
      <c r="D773" s="1" t="s">
        <v>7514</v>
      </c>
      <c r="E773" t="s">
        <v>5268</v>
      </c>
      <c r="F773" t="s">
        <v>5269</v>
      </c>
      <c r="G773" t="s">
        <v>406</v>
      </c>
      <c r="H773" t="s">
        <v>178</v>
      </c>
      <c r="I773" t="s">
        <v>12</v>
      </c>
      <c r="J773">
        <v>91202</v>
      </c>
      <c r="K773" t="s">
        <v>5270</v>
      </c>
      <c r="L773" t="s">
        <v>5271</v>
      </c>
      <c r="M773" t="s">
        <v>5272</v>
      </c>
      <c r="N773" t="s">
        <v>5273</v>
      </c>
      <c r="O773" s="13">
        <v>125700</v>
      </c>
      <c r="P773" s="10">
        <v>769</v>
      </c>
      <c r="Q773" s="10">
        <f t="shared" ca="1" si="92"/>
        <v>124</v>
      </c>
      <c r="R773" t="str">
        <f t="shared" ca="1" si="93"/>
        <v>Bob Mowatt</v>
      </c>
      <c r="T773" t="str">
        <f t="shared" ca="1" si="98"/>
        <v>Pablo Pikula</v>
      </c>
      <c r="U773" s="10">
        <f t="shared" ca="1" si="94"/>
        <v>500100</v>
      </c>
      <c r="W773" s="10">
        <f t="shared" ca="1" si="95"/>
        <v>0</v>
      </c>
      <c r="X773" s="10">
        <f t="shared" ca="1" si="96"/>
        <v>52600</v>
      </c>
      <c r="Y773" s="10">
        <f t="shared" ca="1" si="97"/>
        <v>52600</v>
      </c>
    </row>
    <row r="774" spans="1:25" x14ac:dyDescent="0.25">
      <c r="A774" s="10">
        <f ca="1">IFERROR(RANK(Y774,$Y$5:$Y$1006,0)+COUNTIF(Y$4:$Y773,Y774),"")</f>
        <v>271</v>
      </c>
      <c r="B774">
        <f ca="1">IFERROR(RANK(C774,$C$5:$C$5001, 1) + COUNTIF(C$4:$C773, C774), "")</f>
        <v>271</v>
      </c>
      <c r="C774">
        <f t="shared" ref="C774:C837" ca="1" si="99">IFERROR(SEARCH($C$2,T774,1),"")</f>
        <v>2</v>
      </c>
      <c r="D774" s="1" t="s">
        <v>7515</v>
      </c>
      <c r="E774" t="s">
        <v>5274</v>
      </c>
      <c r="F774" t="s">
        <v>5275</v>
      </c>
      <c r="G774" t="s">
        <v>2334</v>
      </c>
      <c r="H774" t="s">
        <v>1616</v>
      </c>
      <c r="I774" t="s">
        <v>170</v>
      </c>
      <c r="J774">
        <v>7206</v>
      </c>
      <c r="K774" t="s">
        <v>5276</v>
      </c>
      <c r="L774" t="s">
        <v>5277</v>
      </c>
      <c r="M774" t="s">
        <v>5278</v>
      </c>
      <c r="N774" t="s">
        <v>5279</v>
      </c>
      <c r="O774" s="13">
        <v>42700</v>
      </c>
      <c r="P774" s="10">
        <v>770</v>
      </c>
      <c r="Q774" s="10">
        <f t="shared" ref="Q774:Q837" ca="1" si="100">COUNTIF($R$5:$R$1005,"&lt;"&amp;R774)+1</f>
        <v>987</v>
      </c>
      <c r="R774" t="str">
        <f t="shared" ref="R774:R837" ca="1" si="101">INDIRECT($B$2&amp;ROW())</f>
        <v>William Guffey</v>
      </c>
      <c r="T774" t="str">
        <f t="shared" ca="1" si="98"/>
        <v>Paige Dirico</v>
      </c>
      <c r="U774" s="10">
        <f t="shared" ref="U774:U837" ca="1" si="102">IFERROR(VLOOKUP(T774,INDIRECT($B$2&amp;5&amp;":"&amp;ADDRESS(3000, COLUMN($O$3))), COLUMN($O$3)-COLUMN(INDIRECT($B$2&amp;5))+1, FALSE),0)</f>
        <v>698700</v>
      </c>
      <c r="W774" s="10">
        <f t="shared" ref="W774:W837" ca="1" si="103">IFERROR(RANK(U774,$U$5:$U$1006,1)*$W$3,"")</f>
        <v>0</v>
      </c>
      <c r="X774" s="10">
        <f t="shared" ref="X774:X837" ca="1" si="104">IFERROR(RANK(B774,$B$5:$B$1006,0)*$X$3,"")</f>
        <v>52500</v>
      </c>
      <c r="Y774" s="10">
        <f t="shared" ref="Y774:Y837" ca="1" si="105">IFERROR(W774+X774,"")</f>
        <v>52500</v>
      </c>
    </row>
    <row r="775" spans="1:25" x14ac:dyDescent="0.25">
      <c r="A775" s="10">
        <f ca="1">IFERROR(RANK(Y775,$Y$5:$Y$1006,0)+COUNTIF(Y$4:$Y774,Y775),"")</f>
        <v>272</v>
      </c>
      <c r="B775">
        <f ca="1">IFERROR(RANK(C775,$C$5:$C$5001, 1) + COUNTIF(C$4:$C774, C775), "")</f>
        <v>272</v>
      </c>
      <c r="C775">
        <f t="shared" ca="1" si="99"/>
        <v>2</v>
      </c>
      <c r="D775" s="1" t="s">
        <v>7516</v>
      </c>
      <c r="E775" t="s">
        <v>5280</v>
      </c>
      <c r="F775" t="s">
        <v>5281</v>
      </c>
      <c r="G775" t="s">
        <v>5282</v>
      </c>
      <c r="H775" t="s">
        <v>1421</v>
      </c>
      <c r="I775" t="s">
        <v>75</v>
      </c>
      <c r="J775">
        <v>48126</v>
      </c>
      <c r="K775" t="s">
        <v>5283</v>
      </c>
      <c r="L775" t="s">
        <v>5284</v>
      </c>
      <c r="M775" t="s">
        <v>5285</v>
      </c>
      <c r="N775" t="s">
        <v>5286</v>
      </c>
      <c r="O775" s="13">
        <v>190600</v>
      </c>
      <c r="P775" s="10">
        <v>771</v>
      </c>
      <c r="Q775" s="10">
        <f t="shared" ca="1" si="100"/>
        <v>927</v>
      </c>
      <c r="R775" t="str">
        <f t="shared" ca="1" si="101"/>
        <v>Thad Loosle</v>
      </c>
      <c r="T775" t="str">
        <f t="shared" ca="1" si="98"/>
        <v>Pam Zamora</v>
      </c>
      <c r="U775" s="10">
        <f t="shared" ca="1" si="102"/>
        <v>129200</v>
      </c>
      <c r="W775" s="10">
        <f t="shared" ca="1" si="103"/>
        <v>0</v>
      </c>
      <c r="X775" s="10">
        <f t="shared" ca="1" si="104"/>
        <v>52400</v>
      </c>
      <c r="Y775" s="10">
        <f t="shared" ca="1" si="105"/>
        <v>52400</v>
      </c>
    </row>
    <row r="776" spans="1:25" x14ac:dyDescent="0.25">
      <c r="A776" s="10">
        <f ca="1">IFERROR(RANK(Y776,$Y$5:$Y$1006,0)+COUNTIF(Y$4:$Y775,Y776),"")</f>
        <v>273</v>
      </c>
      <c r="B776">
        <f ca="1">IFERROR(RANK(C776,$C$5:$C$5001, 1) + COUNTIF(C$4:$C775, C776), "")</f>
        <v>273</v>
      </c>
      <c r="C776">
        <f t="shared" ca="1" si="99"/>
        <v>2</v>
      </c>
      <c r="D776" s="1" t="s">
        <v>7517</v>
      </c>
      <c r="E776" t="s">
        <v>5287</v>
      </c>
      <c r="F776" t="s">
        <v>5288</v>
      </c>
      <c r="G776" t="s">
        <v>5289</v>
      </c>
      <c r="H776" t="s">
        <v>2762</v>
      </c>
      <c r="I776" t="s">
        <v>75</v>
      </c>
      <c r="J776">
        <v>48317</v>
      </c>
      <c r="K776" t="s">
        <v>5290</v>
      </c>
      <c r="L776" t="s">
        <v>5291</v>
      </c>
      <c r="M776" t="s">
        <v>5292</v>
      </c>
      <c r="N776" t="s">
        <v>5293</v>
      </c>
      <c r="O776" s="13">
        <v>917600</v>
      </c>
      <c r="P776" s="10">
        <v>772</v>
      </c>
      <c r="Q776" s="10">
        <f t="shared" ca="1" si="100"/>
        <v>982</v>
      </c>
      <c r="R776" t="str">
        <f t="shared" ca="1" si="101"/>
        <v>Wilburn Dexter</v>
      </c>
      <c r="T776" t="str">
        <f t="shared" ca="1" si="98"/>
        <v>Pamala Bedson</v>
      </c>
      <c r="U776" s="10">
        <f t="shared" ca="1" si="102"/>
        <v>78400</v>
      </c>
      <c r="W776" s="10">
        <f t="shared" ca="1" si="103"/>
        <v>0</v>
      </c>
      <c r="X776" s="10">
        <f t="shared" ca="1" si="104"/>
        <v>52300</v>
      </c>
      <c r="Y776" s="10">
        <f t="shared" ca="1" si="105"/>
        <v>52300</v>
      </c>
    </row>
    <row r="777" spans="1:25" x14ac:dyDescent="0.25">
      <c r="A777" s="10">
        <f ca="1">IFERROR(RANK(Y777,$Y$5:$Y$1006,0)+COUNTIF(Y$4:$Y776,Y777),"")</f>
        <v>274</v>
      </c>
      <c r="B777">
        <f ca="1">IFERROR(RANK(C777,$C$5:$C$5001, 1) + COUNTIF(C$4:$C776, C777), "")</f>
        <v>274</v>
      </c>
      <c r="C777">
        <f t="shared" ca="1" si="99"/>
        <v>2</v>
      </c>
      <c r="D777" s="1" t="s">
        <v>7518</v>
      </c>
      <c r="E777" t="s">
        <v>5294</v>
      </c>
      <c r="F777" t="s">
        <v>5295</v>
      </c>
      <c r="G777" t="s">
        <v>2698</v>
      </c>
      <c r="H777" t="s">
        <v>2699</v>
      </c>
      <c r="I777" t="s">
        <v>229</v>
      </c>
      <c r="J777">
        <v>12180</v>
      </c>
      <c r="K777" t="s">
        <v>5296</v>
      </c>
      <c r="L777" t="s">
        <v>5297</v>
      </c>
      <c r="M777" t="s">
        <v>5298</v>
      </c>
      <c r="N777" t="s">
        <v>5299</v>
      </c>
      <c r="O777" s="13">
        <v>973400</v>
      </c>
      <c r="P777" s="10">
        <v>773</v>
      </c>
      <c r="Q777" s="10">
        <f t="shared" ca="1" si="100"/>
        <v>636</v>
      </c>
      <c r="R777" t="str">
        <f t="shared" ca="1" si="101"/>
        <v>Lucius Stehlin</v>
      </c>
      <c r="T777" t="str">
        <f t="shared" ca="1" si="98"/>
        <v>Paris Zeanah</v>
      </c>
      <c r="U777" s="10">
        <f t="shared" ca="1" si="102"/>
        <v>342400</v>
      </c>
      <c r="W777" s="10">
        <f t="shared" ca="1" si="103"/>
        <v>0</v>
      </c>
      <c r="X777" s="10">
        <f t="shared" ca="1" si="104"/>
        <v>52200</v>
      </c>
      <c r="Y777" s="10">
        <f t="shared" ca="1" si="105"/>
        <v>52200</v>
      </c>
    </row>
    <row r="778" spans="1:25" x14ac:dyDescent="0.25">
      <c r="A778" s="10">
        <f ca="1">IFERROR(RANK(Y778,$Y$5:$Y$1006,0)+COUNTIF(Y$4:$Y777,Y778),"")</f>
        <v>275</v>
      </c>
      <c r="B778">
        <f ca="1">IFERROR(RANK(C778,$C$5:$C$5001, 1) + COUNTIF(C$4:$C777, C778), "")</f>
        <v>275</v>
      </c>
      <c r="C778">
        <f t="shared" ca="1" si="99"/>
        <v>2</v>
      </c>
      <c r="D778" s="1" t="s">
        <v>7519</v>
      </c>
      <c r="E778" t="s">
        <v>5300</v>
      </c>
      <c r="F778" t="s">
        <v>5301</v>
      </c>
      <c r="G778" t="s">
        <v>5302</v>
      </c>
      <c r="H778" t="s">
        <v>5302</v>
      </c>
      <c r="I778" t="s">
        <v>229</v>
      </c>
      <c r="J778">
        <v>12209</v>
      </c>
      <c r="K778" t="s">
        <v>5303</v>
      </c>
      <c r="L778" t="s">
        <v>5304</v>
      </c>
      <c r="M778" t="s">
        <v>5305</v>
      </c>
      <c r="N778" t="s">
        <v>5306</v>
      </c>
      <c r="O778" s="13">
        <v>91800</v>
      </c>
      <c r="P778" s="10">
        <v>774</v>
      </c>
      <c r="Q778" s="10">
        <f t="shared" ca="1" si="100"/>
        <v>457</v>
      </c>
      <c r="R778" t="str">
        <f t="shared" ca="1" si="101"/>
        <v>Iva Sculley</v>
      </c>
      <c r="T778" t="str">
        <f t="shared" ca="1" si="98"/>
        <v>Parker Brodersen</v>
      </c>
      <c r="U778" s="10">
        <f t="shared" ca="1" si="102"/>
        <v>223300</v>
      </c>
      <c r="W778" s="10">
        <f t="shared" ca="1" si="103"/>
        <v>0</v>
      </c>
      <c r="X778" s="10">
        <f t="shared" ca="1" si="104"/>
        <v>52100</v>
      </c>
      <c r="Y778" s="10">
        <f t="shared" ca="1" si="105"/>
        <v>52100</v>
      </c>
    </row>
    <row r="779" spans="1:25" x14ac:dyDescent="0.25">
      <c r="A779" s="10">
        <f ca="1">IFERROR(RANK(Y779,$Y$5:$Y$1006,0)+COUNTIF(Y$4:$Y778,Y779),"")</f>
        <v>276</v>
      </c>
      <c r="B779">
        <f ca="1">IFERROR(RANK(C779,$C$5:$C$5001, 1) + COUNTIF(C$4:$C778, C779), "")</f>
        <v>276</v>
      </c>
      <c r="C779">
        <f t="shared" ca="1" si="99"/>
        <v>2</v>
      </c>
      <c r="D779" s="1" t="s">
        <v>7520</v>
      </c>
      <c r="E779" t="s">
        <v>5307</v>
      </c>
      <c r="F779" t="s">
        <v>5308</v>
      </c>
      <c r="G779" t="s">
        <v>1552</v>
      </c>
      <c r="H779" t="s">
        <v>536</v>
      </c>
      <c r="I779" t="s">
        <v>458</v>
      </c>
      <c r="J779">
        <v>60639</v>
      </c>
      <c r="K779" t="s">
        <v>5309</v>
      </c>
      <c r="L779" t="s">
        <v>5310</v>
      </c>
      <c r="M779" t="s">
        <v>5311</v>
      </c>
      <c r="N779" t="s">
        <v>5312</v>
      </c>
      <c r="O779" s="13">
        <v>46200</v>
      </c>
      <c r="P779" s="10">
        <v>775</v>
      </c>
      <c r="Q779" s="10">
        <f t="shared" ca="1" si="100"/>
        <v>233</v>
      </c>
      <c r="R779" t="str">
        <f t="shared" ca="1" si="101"/>
        <v>Cruz Cragle</v>
      </c>
      <c r="T779" t="str">
        <f t="shared" ca="1" si="98"/>
        <v>Parker Durante</v>
      </c>
      <c r="U779" s="10">
        <f t="shared" ca="1" si="102"/>
        <v>933000</v>
      </c>
      <c r="W779" s="10">
        <f t="shared" ca="1" si="103"/>
        <v>0</v>
      </c>
      <c r="X779" s="10">
        <f t="shared" ca="1" si="104"/>
        <v>52000</v>
      </c>
      <c r="Y779" s="10">
        <f t="shared" ca="1" si="105"/>
        <v>52000</v>
      </c>
    </row>
    <row r="780" spans="1:25" x14ac:dyDescent="0.25">
      <c r="A780" s="10">
        <f ca="1">IFERROR(RANK(Y780,$Y$5:$Y$1006,0)+COUNTIF(Y$4:$Y779,Y780),"")</f>
        <v>277</v>
      </c>
      <c r="B780">
        <f ca="1">IFERROR(RANK(C780,$C$5:$C$5001, 1) + COUNTIF(C$4:$C779, C780), "")</f>
        <v>277</v>
      </c>
      <c r="C780">
        <f t="shared" ca="1" si="99"/>
        <v>2</v>
      </c>
      <c r="D780" s="1" t="s">
        <v>7521</v>
      </c>
      <c r="E780" t="s">
        <v>5313</v>
      </c>
      <c r="F780" t="s">
        <v>5314</v>
      </c>
      <c r="G780" t="s">
        <v>5315</v>
      </c>
      <c r="H780" t="s">
        <v>1289</v>
      </c>
      <c r="I780" t="s">
        <v>229</v>
      </c>
      <c r="J780">
        <v>11106</v>
      </c>
      <c r="K780" t="s">
        <v>5316</v>
      </c>
      <c r="L780" t="s">
        <v>5317</v>
      </c>
      <c r="M780" t="s">
        <v>5318</v>
      </c>
      <c r="N780" t="s">
        <v>5319</v>
      </c>
      <c r="O780" s="13">
        <v>577700</v>
      </c>
      <c r="P780" s="10">
        <v>776</v>
      </c>
      <c r="Q780" s="10">
        <f t="shared" ca="1" si="100"/>
        <v>598</v>
      </c>
      <c r="R780" t="str">
        <f t="shared" ca="1" si="101"/>
        <v>Leona Goltz</v>
      </c>
      <c r="T780" t="str">
        <f t="shared" ca="1" si="98"/>
        <v>Patricia Bunner</v>
      </c>
      <c r="U780" s="10">
        <f t="shared" ca="1" si="102"/>
        <v>227600</v>
      </c>
      <c r="W780" s="10">
        <f t="shared" ca="1" si="103"/>
        <v>0</v>
      </c>
      <c r="X780" s="10">
        <f t="shared" ca="1" si="104"/>
        <v>51900</v>
      </c>
      <c r="Y780" s="10">
        <f t="shared" ca="1" si="105"/>
        <v>51900</v>
      </c>
    </row>
    <row r="781" spans="1:25" x14ac:dyDescent="0.25">
      <c r="A781" s="10">
        <f ca="1">IFERROR(RANK(Y781,$Y$5:$Y$1006,0)+COUNTIF(Y$4:$Y780,Y781),"")</f>
        <v>278</v>
      </c>
      <c r="B781">
        <f ca="1">IFERROR(RANK(C781,$C$5:$C$5001, 1) + COUNTIF(C$4:$C780, C781), "")</f>
        <v>278</v>
      </c>
      <c r="C781">
        <f t="shared" ca="1" si="99"/>
        <v>2</v>
      </c>
      <c r="D781" s="1" t="s">
        <v>7522</v>
      </c>
      <c r="E781" t="s">
        <v>5320</v>
      </c>
      <c r="F781" t="s">
        <v>5321</v>
      </c>
      <c r="G781" t="s">
        <v>5322</v>
      </c>
      <c r="H781" t="s">
        <v>1289</v>
      </c>
      <c r="I781" t="s">
        <v>229</v>
      </c>
      <c r="J781">
        <v>11101</v>
      </c>
      <c r="K781" t="s">
        <v>5323</v>
      </c>
      <c r="L781" t="s">
        <v>5324</v>
      </c>
      <c r="M781" t="s">
        <v>5325</v>
      </c>
      <c r="N781" t="s">
        <v>5326</v>
      </c>
      <c r="O781" s="13">
        <v>981500</v>
      </c>
      <c r="P781" s="10">
        <v>777</v>
      </c>
      <c r="Q781" s="10">
        <f t="shared" ca="1" si="100"/>
        <v>404</v>
      </c>
      <c r="R781" t="str">
        <f t="shared" ca="1" si="101"/>
        <v>Grace Kile</v>
      </c>
      <c r="T781" t="str">
        <f t="shared" ca="1" si="98"/>
        <v>Patricia Gesselli</v>
      </c>
      <c r="U781" s="10">
        <f t="shared" ca="1" si="102"/>
        <v>66300</v>
      </c>
      <c r="W781" s="10">
        <f t="shared" ca="1" si="103"/>
        <v>0</v>
      </c>
      <c r="X781" s="10">
        <f t="shared" ca="1" si="104"/>
        <v>51800</v>
      </c>
      <c r="Y781" s="10">
        <f t="shared" ca="1" si="105"/>
        <v>51800</v>
      </c>
    </row>
    <row r="782" spans="1:25" x14ac:dyDescent="0.25">
      <c r="A782" s="10">
        <f ca="1">IFERROR(RANK(Y782,$Y$5:$Y$1006,0)+COUNTIF(Y$4:$Y781,Y782),"")</f>
        <v>279</v>
      </c>
      <c r="B782">
        <f ca="1">IFERROR(RANK(C782,$C$5:$C$5001, 1) + COUNTIF(C$4:$C781, C782), "")</f>
        <v>279</v>
      </c>
      <c r="C782">
        <f t="shared" ca="1" si="99"/>
        <v>2</v>
      </c>
      <c r="D782" s="1" t="s">
        <v>7523</v>
      </c>
      <c r="E782" t="s">
        <v>5327</v>
      </c>
      <c r="F782" t="s">
        <v>5328</v>
      </c>
      <c r="G782" t="s">
        <v>227</v>
      </c>
      <c r="H782" t="s">
        <v>228</v>
      </c>
      <c r="I782" t="s">
        <v>229</v>
      </c>
      <c r="J782">
        <v>11223</v>
      </c>
      <c r="K782" t="s">
        <v>5329</v>
      </c>
      <c r="L782" t="s">
        <v>5330</v>
      </c>
      <c r="M782" t="s">
        <v>5331</v>
      </c>
      <c r="N782" t="s">
        <v>5332</v>
      </c>
      <c r="O782" s="13">
        <v>639400</v>
      </c>
      <c r="P782" s="10">
        <v>778</v>
      </c>
      <c r="Q782" s="10">
        <f t="shared" ca="1" si="100"/>
        <v>249</v>
      </c>
      <c r="R782" t="str">
        <f t="shared" ca="1" si="101"/>
        <v>Darla Foulger</v>
      </c>
      <c r="T782" t="str">
        <f t="shared" ca="1" si="98"/>
        <v>Patti Scharr</v>
      </c>
      <c r="U782" s="10">
        <f t="shared" ca="1" si="102"/>
        <v>25900</v>
      </c>
      <c r="W782" s="10">
        <f t="shared" ca="1" si="103"/>
        <v>0</v>
      </c>
      <c r="X782" s="10">
        <f t="shared" ca="1" si="104"/>
        <v>51700</v>
      </c>
      <c r="Y782" s="10">
        <f t="shared" ca="1" si="105"/>
        <v>51700</v>
      </c>
    </row>
    <row r="783" spans="1:25" x14ac:dyDescent="0.25">
      <c r="A783" s="10">
        <f ca="1">IFERROR(RANK(Y783,$Y$5:$Y$1006,0)+COUNTIF(Y$4:$Y782,Y783),"")</f>
        <v>280</v>
      </c>
      <c r="B783">
        <f ca="1">IFERROR(RANK(C783,$C$5:$C$5001, 1) + COUNTIF(C$4:$C782, C783), "")</f>
        <v>280</v>
      </c>
      <c r="C783">
        <f t="shared" ca="1" si="99"/>
        <v>2</v>
      </c>
      <c r="D783" s="1" t="s">
        <v>7524</v>
      </c>
      <c r="E783" t="s">
        <v>5333</v>
      </c>
      <c r="F783" t="s">
        <v>5334</v>
      </c>
      <c r="G783" t="s">
        <v>5335</v>
      </c>
      <c r="H783" t="s">
        <v>706</v>
      </c>
      <c r="I783" t="s">
        <v>1768</v>
      </c>
      <c r="J783">
        <v>89102</v>
      </c>
      <c r="K783" t="s">
        <v>5336</v>
      </c>
      <c r="L783" t="s">
        <v>5337</v>
      </c>
      <c r="M783" t="s">
        <v>5338</v>
      </c>
      <c r="N783" t="s">
        <v>5339</v>
      </c>
      <c r="O783" s="13">
        <v>694400</v>
      </c>
      <c r="P783" s="10">
        <v>779</v>
      </c>
      <c r="Q783" s="10">
        <f t="shared" ca="1" si="100"/>
        <v>364</v>
      </c>
      <c r="R783" t="str">
        <f t="shared" ca="1" si="101"/>
        <v>Foster Vy</v>
      </c>
      <c r="T783" t="str">
        <f t="shared" ca="1" si="98"/>
        <v>Pattie Brudnicki</v>
      </c>
      <c r="U783" s="10">
        <f t="shared" ca="1" si="102"/>
        <v>773900</v>
      </c>
      <c r="W783" s="10">
        <f t="shared" ca="1" si="103"/>
        <v>0</v>
      </c>
      <c r="X783" s="10">
        <f t="shared" ca="1" si="104"/>
        <v>51600</v>
      </c>
      <c r="Y783" s="10">
        <f t="shared" ca="1" si="105"/>
        <v>51600</v>
      </c>
    </row>
    <row r="784" spans="1:25" x14ac:dyDescent="0.25">
      <c r="A784" s="10">
        <f ca="1">IFERROR(RANK(Y784,$Y$5:$Y$1006,0)+COUNTIF(Y$4:$Y783,Y784),"")</f>
        <v>281</v>
      </c>
      <c r="B784">
        <f ca="1">IFERROR(RANK(C784,$C$5:$C$5001, 1) + COUNTIF(C$4:$C783, C784), "")</f>
        <v>281</v>
      </c>
      <c r="C784">
        <f t="shared" ca="1" si="99"/>
        <v>2</v>
      </c>
      <c r="D784" s="1" t="s">
        <v>7525</v>
      </c>
      <c r="E784" t="s">
        <v>5340</v>
      </c>
      <c r="F784" t="s">
        <v>5341</v>
      </c>
      <c r="G784" t="s">
        <v>5342</v>
      </c>
      <c r="H784" t="s">
        <v>1023</v>
      </c>
      <c r="I784" t="s">
        <v>252</v>
      </c>
      <c r="J784">
        <v>15216</v>
      </c>
      <c r="K784" t="s">
        <v>5343</v>
      </c>
      <c r="L784" t="s">
        <v>5344</v>
      </c>
      <c r="M784" t="s">
        <v>5345</v>
      </c>
      <c r="N784" t="s">
        <v>5346</v>
      </c>
      <c r="O784" s="13">
        <v>633200</v>
      </c>
      <c r="P784" s="10">
        <v>780</v>
      </c>
      <c r="Q784" s="10">
        <f t="shared" ca="1" si="100"/>
        <v>369</v>
      </c>
      <c r="R784" t="str">
        <f t="shared" ca="1" si="101"/>
        <v>Frankie Aurich</v>
      </c>
      <c r="T784" t="str">
        <f t="shared" ca="1" si="98"/>
        <v>Patty Yarzabal</v>
      </c>
      <c r="U784" s="10">
        <f t="shared" ca="1" si="102"/>
        <v>32600</v>
      </c>
      <c r="W784" s="10">
        <f t="shared" ca="1" si="103"/>
        <v>0</v>
      </c>
      <c r="X784" s="10">
        <f t="shared" ca="1" si="104"/>
        <v>51500</v>
      </c>
      <c r="Y784" s="10">
        <f t="shared" ca="1" si="105"/>
        <v>51500</v>
      </c>
    </row>
    <row r="785" spans="1:25" x14ac:dyDescent="0.25">
      <c r="A785" s="10">
        <f ca="1">IFERROR(RANK(Y785,$Y$5:$Y$1006,0)+COUNTIF(Y$4:$Y784,Y785),"")</f>
        <v>282</v>
      </c>
      <c r="B785">
        <f ca="1">IFERROR(RANK(C785,$C$5:$C$5001, 1) + COUNTIF(C$4:$C784, C785), "")</f>
        <v>282</v>
      </c>
      <c r="C785">
        <f t="shared" ca="1" si="99"/>
        <v>2</v>
      </c>
      <c r="D785" s="1" t="s">
        <v>7526</v>
      </c>
      <c r="E785" t="s">
        <v>5347</v>
      </c>
      <c r="F785" t="s">
        <v>5348</v>
      </c>
      <c r="G785" t="s">
        <v>1822</v>
      </c>
      <c r="H785" t="s">
        <v>1131</v>
      </c>
      <c r="I785" t="s">
        <v>170</v>
      </c>
      <c r="J785">
        <v>7105</v>
      </c>
      <c r="K785" t="s">
        <v>5349</v>
      </c>
      <c r="L785" t="s">
        <v>5350</v>
      </c>
      <c r="M785" t="s">
        <v>5351</v>
      </c>
      <c r="N785" t="s">
        <v>5352</v>
      </c>
      <c r="O785" s="13">
        <v>377300</v>
      </c>
      <c r="P785" s="10">
        <v>781</v>
      </c>
      <c r="Q785" s="10">
        <f t="shared" ca="1" si="100"/>
        <v>225</v>
      </c>
      <c r="R785" t="str">
        <f t="shared" ca="1" si="101"/>
        <v>Corine Dettinger</v>
      </c>
      <c r="T785" t="str">
        <f t="shared" ca="1" si="98"/>
        <v>Paula Motts</v>
      </c>
      <c r="U785" s="10">
        <f t="shared" ca="1" si="102"/>
        <v>573400</v>
      </c>
      <c r="W785" s="10">
        <f t="shared" ca="1" si="103"/>
        <v>0</v>
      </c>
      <c r="X785" s="10">
        <f t="shared" ca="1" si="104"/>
        <v>51400</v>
      </c>
      <c r="Y785" s="10">
        <f t="shared" ca="1" si="105"/>
        <v>51400</v>
      </c>
    </row>
    <row r="786" spans="1:25" x14ac:dyDescent="0.25">
      <c r="A786" s="10">
        <f ca="1">IFERROR(RANK(Y786,$Y$5:$Y$1006,0)+COUNTIF(Y$4:$Y785,Y786),"")</f>
        <v>283</v>
      </c>
      <c r="B786">
        <f ca="1">IFERROR(RANK(C786,$C$5:$C$5001, 1) + COUNTIF(C$4:$C785, C786), "")</f>
        <v>283</v>
      </c>
      <c r="C786">
        <f t="shared" ca="1" si="99"/>
        <v>2</v>
      </c>
      <c r="D786" s="1" t="s">
        <v>7527</v>
      </c>
      <c r="E786" t="s">
        <v>5353</v>
      </c>
      <c r="F786" t="s">
        <v>5354</v>
      </c>
      <c r="G786" t="s">
        <v>1616</v>
      </c>
      <c r="H786" t="s">
        <v>1616</v>
      </c>
      <c r="I786" t="s">
        <v>170</v>
      </c>
      <c r="J786">
        <v>7083</v>
      </c>
      <c r="K786" t="s">
        <v>5355</v>
      </c>
      <c r="L786" t="s">
        <v>5356</v>
      </c>
      <c r="M786" t="s">
        <v>5357</v>
      </c>
      <c r="N786" t="s">
        <v>5358</v>
      </c>
      <c r="O786" s="13">
        <v>873800</v>
      </c>
      <c r="P786" s="10">
        <v>782</v>
      </c>
      <c r="Q786" s="10">
        <f t="shared" ca="1" si="100"/>
        <v>581</v>
      </c>
      <c r="R786" t="str">
        <f t="shared" ca="1" si="101"/>
        <v>Lavern Histand</v>
      </c>
      <c r="T786" t="str">
        <f t="shared" ca="1" si="98"/>
        <v>Paulette Lagonia</v>
      </c>
      <c r="U786" s="10">
        <f t="shared" ca="1" si="102"/>
        <v>391100</v>
      </c>
      <c r="W786" s="10">
        <f t="shared" ca="1" si="103"/>
        <v>0</v>
      </c>
      <c r="X786" s="10">
        <f t="shared" ca="1" si="104"/>
        <v>51300</v>
      </c>
      <c r="Y786" s="10">
        <f t="shared" ca="1" si="105"/>
        <v>51300</v>
      </c>
    </row>
    <row r="787" spans="1:25" x14ac:dyDescent="0.25">
      <c r="A787" s="10">
        <f ca="1">IFERROR(RANK(Y787,$Y$5:$Y$1006,0)+COUNTIF(Y$4:$Y786,Y787),"")</f>
        <v>284</v>
      </c>
      <c r="B787">
        <f ca="1">IFERROR(RANK(C787,$C$5:$C$5001, 1) + COUNTIF(C$4:$C786, C787), "")</f>
        <v>284</v>
      </c>
      <c r="C787">
        <f t="shared" ca="1" si="99"/>
        <v>2</v>
      </c>
      <c r="D787" s="1" t="s">
        <v>7528</v>
      </c>
      <c r="E787" t="s">
        <v>5359</v>
      </c>
      <c r="F787" t="s">
        <v>5360</v>
      </c>
      <c r="G787" t="s">
        <v>275</v>
      </c>
      <c r="H787" t="s">
        <v>275</v>
      </c>
      <c r="I787" t="s">
        <v>170</v>
      </c>
      <c r="J787">
        <v>8846</v>
      </c>
      <c r="K787" t="s">
        <v>5361</v>
      </c>
      <c r="L787" t="s">
        <v>5362</v>
      </c>
      <c r="M787" t="s">
        <v>5363</v>
      </c>
      <c r="N787" t="s">
        <v>5364</v>
      </c>
      <c r="O787" s="13">
        <v>599200</v>
      </c>
      <c r="P787" s="10">
        <v>783</v>
      </c>
      <c r="Q787" s="10">
        <f t="shared" ca="1" si="100"/>
        <v>460</v>
      </c>
      <c r="R787" t="str">
        <f t="shared" ca="1" si="101"/>
        <v>Ivory Mansour</v>
      </c>
      <c r="T787" t="str">
        <f t="shared" ca="1" si="98"/>
        <v>Paulina Wertheimer</v>
      </c>
      <c r="U787" s="10">
        <f t="shared" ca="1" si="102"/>
        <v>570400</v>
      </c>
      <c r="W787" s="10">
        <f t="shared" ca="1" si="103"/>
        <v>0</v>
      </c>
      <c r="X787" s="10">
        <f t="shared" ca="1" si="104"/>
        <v>51200</v>
      </c>
      <c r="Y787" s="10">
        <f t="shared" ca="1" si="105"/>
        <v>51200</v>
      </c>
    </row>
    <row r="788" spans="1:25" x14ac:dyDescent="0.25">
      <c r="A788" s="10">
        <f ca="1">IFERROR(RANK(Y788,$Y$5:$Y$1006,0)+COUNTIF(Y$4:$Y787,Y788),"")</f>
        <v>383</v>
      </c>
      <c r="B788">
        <f ca="1">IFERROR(RANK(C788,$C$5:$C$5001, 1) + COUNTIF(C$4:$C787, C788), "")</f>
        <v>383</v>
      </c>
      <c r="C788">
        <f t="shared" ca="1" si="99"/>
        <v>3</v>
      </c>
      <c r="D788" s="1" t="s">
        <v>7529</v>
      </c>
      <c r="E788" t="s">
        <v>5365</v>
      </c>
      <c r="F788" t="s">
        <v>5366</v>
      </c>
      <c r="G788" t="s">
        <v>4967</v>
      </c>
      <c r="H788" t="s">
        <v>4968</v>
      </c>
      <c r="I788" t="s">
        <v>75</v>
      </c>
      <c r="J788">
        <v>49120</v>
      </c>
      <c r="K788" t="s">
        <v>5367</v>
      </c>
      <c r="L788" t="s">
        <v>5368</v>
      </c>
      <c r="M788" t="s">
        <v>5369</v>
      </c>
      <c r="N788" t="s">
        <v>5370</v>
      </c>
      <c r="O788" s="13">
        <v>652600</v>
      </c>
      <c r="P788" s="10">
        <v>784</v>
      </c>
      <c r="Q788" s="10">
        <f t="shared" ca="1" si="100"/>
        <v>607</v>
      </c>
      <c r="R788" t="str">
        <f t="shared" ca="1" si="101"/>
        <v>Leslie Mazzoni</v>
      </c>
      <c r="T788" t="str">
        <f t="shared" ca="1" si="98"/>
        <v>Pearl Altsisi</v>
      </c>
      <c r="U788" s="10">
        <f t="shared" ca="1" si="102"/>
        <v>53900</v>
      </c>
      <c r="W788" s="10">
        <f t="shared" ca="1" si="103"/>
        <v>0</v>
      </c>
      <c r="X788" s="10">
        <f t="shared" ca="1" si="104"/>
        <v>41300</v>
      </c>
      <c r="Y788" s="10">
        <f t="shared" ca="1" si="105"/>
        <v>41300</v>
      </c>
    </row>
    <row r="789" spans="1:25" x14ac:dyDescent="0.25">
      <c r="A789" s="10">
        <f ca="1">IFERROR(RANK(Y789,$Y$5:$Y$1006,0)+COUNTIF(Y$4:$Y788,Y789),"")</f>
        <v>683</v>
      </c>
      <c r="B789">
        <f ca="1">IFERROR(RANK(C789,$C$5:$C$5001, 1) + COUNTIF(C$4:$C788, C789), "")</f>
        <v>683</v>
      </c>
      <c r="C789">
        <f t="shared" ca="1" si="99"/>
        <v>9</v>
      </c>
      <c r="D789" s="1" t="s">
        <v>7530</v>
      </c>
      <c r="E789" t="s">
        <v>5371</v>
      </c>
      <c r="F789" t="s">
        <v>5372</v>
      </c>
      <c r="G789" t="s">
        <v>4554</v>
      </c>
      <c r="H789" t="s">
        <v>359</v>
      </c>
      <c r="I789" t="s">
        <v>49</v>
      </c>
      <c r="J789">
        <v>2125</v>
      </c>
      <c r="K789" t="s">
        <v>5373</v>
      </c>
      <c r="L789" t="s">
        <v>5374</v>
      </c>
      <c r="M789" t="s">
        <v>5375</v>
      </c>
      <c r="N789" t="s">
        <v>5376</v>
      </c>
      <c r="O789" s="13">
        <v>135700</v>
      </c>
      <c r="P789" s="10">
        <v>785</v>
      </c>
      <c r="Q789" s="10">
        <f t="shared" ca="1" si="100"/>
        <v>714</v>
      </c>
      <c r="R789" t="str">
        <f t="shared" ca="1" si="101"/>
        <v>Mildred Coody</v>
      </c>
      <c r="T789" t="str">
        <f t="shared" ca="1" si="98"/>
        <v>Peggy Blackwelder</v>
      </c>
      <c r="U789" s="10">
        <f t="shared" ca="1" si="102"/>
        <v>990900</v>
      </c>
      <c r="W789" s="10">
        <f t="shared" ca="1" si="103"/>
        <v>0</v>
      </c>
      <c r="X789" s="10">
        <f t="shared" ca="1" si="104"/>
        <v>11300</v>
      </c>
      <c r="Y789" s="10">
        <f t="shared" ca="1" si="105"/>
        <v>11300</v>
      </c>
    </row>
    <row r="790" spans="1:25" x14ac:dyDescent="0.25">
      <c r="A790" s="10">
        <f ca="1">IFERROR(RANK(Y790,$Y$5:$Y$1006,0)+COUNTIF(Y$4:$Y789,Y790),"")</f>
        <v>756</v>
      </c>
      <c r="B790">
        <f ca="1">IFERROR(RANK(C790,$C$5:$C$5001, 1) + COUNTIF(C$4:$C789, C790), "")</f>
        <v>756</v>
      </c>
      <c r="C790">
        <f t="shared" ca="1" si="99"/>
        <v>12</v>
      </c>
      <c r="D790" s="1" t="s">
        <v>7531</v>
      </c>
      <c r="E790" t="s">
        <v>5377</v>
      </c>
      <c r="F790" t="s">
        <v>5378</v>
      </c>
      <c r="G790" t="s">
        <v>380</v>
      </c>
      <c r="H790" t="s">
        <v>380</v>
      </c>
      <c r="I790" t="s">
        <v>252</v>
      </c>
      <c r="J790">
        <v>19137</v>
      </c>
      <c r="K790" t="s">
        <v>5379</v>
      </c>
      <c r="L790" t="s">
        <v>5380</v>
      </c>
      <c r="M790" t="s">
        <v>5381</v>
      </c>
      <c r="N790" t="s">
        <v>5382</v>
      </c>
      <c r="O790" s="13">
        <v>658500</v>
      </c>
      <c r="P790" s="10">
        <v>786</v>
      </c>
      <c r="Q790" s="10">
        <f t="shared" ca="1" si="100"/>
        <v>752</v>
      </c>
      <c r="R790" t="str">
        <f t="shared" ca="1" si="101"/>
        <v>Nora Truesdell</v>
      </c>
      <c r="T790" t="str">
        <f t="shared" ca="1" si="98"/>
        <v>Penelope Graw</v>
      </c>
      <c r="U790" s="10">
        <f t="shared" ca="1" si="102"/>
        <v>273100</v>
      </c>
      <c r="W790" s="10">
        <f t="shared" ca="1" si="103"/>
        <v>0</v>
      </c>
      <c r="X790" s="10">
        <f t="shared" ca="1" si="104"/>
        <v>4000</v>
      </c>
      <c r="Y790" s="10">
        <f t="shared" ca="1" si="105"/>
        <v>4000</v>
      </c>
    </row>
    <row r="791" spans="1:25" x14ac:dyDescent="0.25">
      <c r="A791" s="10">
        <f ca="1">IFERROR(RANK(Y791,$Y$5:$Y$1006,0)+COUNTIF(Y$4:$Y790,Y791),"")</f>
        <v>506</v>
      </c>
      <c r="B791">
        <f ca="1">IFERROR(RANK(C791,$C$5:$C$5001, 1) + COUNTIF(C$4:$C790, C791), "")</f>
        <v>506</v>
      </c>
      <c r="C791">
        <f t="shared" ca="1" si="99"/>
        <v>5</v>
      </c>
      <c r="D791" s="1" t="s">
        <v>7532</v>
      </c>
      <c r="E791" t="s">
        <v>5383</v>
      </c>
      <c r="F791" t="s">
        <v>5384</v>
      </c>
      <c r="G791" t="s">
        <v>5385</v>
      </c>
      <c r="H791" t="s">
        <v>5385</v>
      </c>
      <c r="I791" t="s">
        <v>90</v>
      </c>
      <c r="J791">
        <v>78611</v>
      </c>
      <c r="K791" t="s">
        <v>5386</v>
      </c>
      <c r="L791" t="s">
        <v>5387</v>
      </c>
      <c r="M791" t="s">
        <v>5388</v>
      </c>
      <c r="N791" t="s">
        <v>5389</v>
      </c>
      <c r="O791" s="13">
        <v>179000</v>
      </c>
      <c r="P791" s="10">
        <v>787</v>
      </c>
      <c r="Q791" s="10">
        <f t="shared" ca="1" si="100"/>
        <v>994</v>
      </c>
      <c r="R791" t="str">
        <f t="shared" ca="1" si="101"/>
        <v>Yesenia Cease</v>
      </c>
      <c r="T791" t="str">
        <f t="shared" ca="1" si="98"/>
        <v>Petra Cangey</v>
      </c>
      <c r="U791" s="10">
        <f t="shared" ca="1" si="102"/>
        <v>283000</v>
      </c>
      <c r="W791" s="10">
        <f t="shared" ca="1" si="103"/>
        <v>0</v>
      </c>
      <c r="X791" s="10">
        <f t="shared" ca="1" si="104"/>
        <v>29000</v>
      </c>
      <c r="Y791" s="10">
        <f t="shared" ca="1" si="105"/>
        <v>29000</v>
      </c>
    </row>
    <row r="792" spans="1:25" x14ac:dyDescent="0.25">
      <c r="A792" s="10" t="str">
        <f ca="1">IFERROR(RANK(Y792,$Y$5:$Y$1006,0)+COUNTIF(Y$4:$Y791,Y792),"")</f>
        <v/>
      </c>
      <c r="B792" t="str">
        <f ca="1">IFERROR(RANK(C792,$C$5:$C$5001, 1) + COUNTIF(C$4:$C791, C792), "")</f>
        <v/>
      </c>
      <c r="C792" t="str">
        <f t="shared" ca="1" si="99"/>
        <v/>
      </c>
      <c r="D792" s="1" t="s">
        <v>7533</v>
      </c>
      <c r="E792" t="s">
        <v>5390</v>
      </c>
      <c r="F792" t="s">
        <v>5391</v>
      </c>
      <c r="G792" t="s">
        <v>693</v>
      </c>
      <c r="H792" t="s">
        <v>693</v>
      </c>
      <c r="I792" t="s">
        <v>136</v>
      </c>
      <c r="J792">
        <v>80216</v>
      </c>
      <c r="K792" t="s">
        <v>5392</v>
      </c>
      <c r="L792" t="s">
        <v>5393</v>
      </c>
      <c r="M792" t="s">
        <v>5394</v>
      </c>
      <c r="N792" t="s">
        <v>5395</v>
      </c>
      <c r="O792" s="13">
        <v>28000</v>
      </c>
      <c r="P792" s="10">
        <v>788</v>
      </c>
      <c r="Q792" s="10">
        <f t="shared" ca="1" si="100"/>
        <v>664</v>
      </c>
      <c r="R792" t="str">
        <f t="shared" ca="1" si="101"/>
        <v>Maria Antenor</v>
      </c>
      <c r="T792" t="str">
        <f t="shared" ca="1" si="98"/>
        <v>Phoebe Ketler</v>
      </c>
      <c r="U792" s="10">
        <f t="shared" ca="1" si="102"/>
        <v>449300</v>
      </c>
      <c r="W792" s="10">
        <f t="shared" ca="1" si="103"/>
        <v>0</v>
      </c>
      <c r="X792" s="10" t="str">
        <f t="shared" ca="1" si="104"/>
        <v/>
      </c>
      <c r="Y792" s="10" t="str">
        <f t="shared" ca="1" si="105"/>
        <v/>
      </c>
    </row>
    <row r="793" spans="1:25" x14ac:dyDescent="0.25">
      <c r="A793" s="10" t="str">
        <f ca="1">IFERROR(RANK(Y793,$Y$5:$Y$1006,0)+COUNTIF(Y$4:$Y792,Y793),"")</f>
        <v/>
      </c>
      <c r="B793" t="str">
        <f ca="1">IFERROR(RANK(C793,$C$5:$C$5001, 1) + COUNTIF(C$4:$C792, C793), "")</f>
        <v/>
      </c>
      <c r="C793" t="str">
        <f t="shared" ca="1" si="99"/>
        <v/>
      </c>
      <c r="D793" s="1" t="s">
        <v>7534</v>
      </c>
      <c r="E793" t="s">
        <v>5396</v>
      </c>
      <c r="F793" t="s">
        <v>5397</v>
      </c>
      <c r="G793" t="s">
        <v>1747</v>
      </c>
      <c r="H793" t="s">
        <v>1747</v>
      </c>
      <c r="I793" t="s">
        <v>229</v>
      </c>
      <c r="J793">
        <v>10019</v>
      </c>
      <c r="K793" t="s">
        <v>5398</v>
      </c>
      <c r="L793" t="s">
        <v>5399</v>
      </c>
      <c r="M793" t="s">
        <v>5400</v>
      </c>
      <c r="N793" t="s">
        <v>5401</v>
      </c>
      <c r="O793" s="13">
        <v>21900</v>
      </c>
      <c r="P793" s="10">
        <v>789</v>
      </c>
      <c r="Q793" s="10">
        <f t="shared" ca="1" si="100"/>
        <v>767</v>
      </c>
      <c r="R793" t="str">
        <f t="shared" ca="1" si="101"/>
        <v>Owen Carstarphen</v>
      </c>
      <c r="T793" t="str">
        <f t="shared" ref="T793:T856" ca="1" si="106">VLOOKUP(P793,$Q:$R,2,FALSE)</f>
        <v>Phyllis Jeskie</v>
      </c>
      <c r="U793" s="10">
        <f t="shared" ca="1" si="102"/>
        <v>312200</v>
      </c>
      <c r="W793" s="10">
        <f t="shared" ca="1" si="103"/>
        <v>0</v>
      </c>
      <c r="X793" s="10" t="str">
        <f t="shared" ca="1" si="104"/>
        <v/>
      </c>
      <c r="Y793" s="10" t="str">
        <f t="shared" ca="1" si="105"/>
        <v/>
      </c>
    </row>
    <row r="794" spans="1:25" x14ac:dyDescent="0.25">
      <c r="A794" s="10" t="str">
        <f ca="1">IFERROR(RANK(Y794,$Y$5:$Y$1006,0)+COUNTIF(Y$4:$Y793,Y794),"")</f>
        <v/>
      </c>
      <c r="B794" t="str">
        <f ca="1">IFERROR(RANK(C794,$C$5:$C$5001, 1) + COUNTIF(C$4:$C793, C794), "")</f>
        <v/>
      </c>
      <c r="C794" t="str">
        <f t="shared" ca="1" si="99"/>
        <v/>
      </c>
      <c r="D794" s="1" t="s">
        <v>7535</v>
      </c>
      <c r="E794" t="s">
        <v>5402</v>
      </c>
      <c r="F794" t="s">
        <v>5403</v>
      </c>
      <c r="G794" t="s">
        <v>380</v>
      </c>
      <c r="H794" t="s">
        <v>380</v>
      </c>
      <c r="I794" t="s">
        <v>252</v>
      </c>
      <c r="J794">
        <v>19129</v>
      </c>
      <c r="K794" t="s">
        <v>5404</v>
      </c>
      <c r="L794" t="s">
        <v>5405</v>
      </c>
      <c r="M794" t="s">
        <v>5406</v>
      </c>
      <c r="N794" t="s">
        <v>5407</v>
      </c>
      <c r="O794" s="13">
        <v>97900</v>
      </c>
      <c r="P794" s="10">
        <v>790</v>
      </c>
      <c r="Q794" s="10">
        <f t="shared" ca="1" si="100"/>
        <v>155</v>
      </c>
      <c r="R794" t="str">
        <f t="shared" ca="1" si="101"/>
        <v>Cari Reddic</v>
      </c>
      <c r="T794" t="str">
        <f t="shared" ca="1" si="106"/>
        <v>Phyllis Schmerer</v>
      </c>
      <c r="U794" s="10">
        <f t="shared" ca="1" si="102"/>
        <v>380100</v>
      </c>
      <c r="W794" s="10">
        <f t="shared" ca="1" si="103"/>
        <v>0</v>
      </c>
      <c r="X794" s="10" t="str">
        <f t="shared" ca="1" si="104"/>
        <v/>
      </c>
      <c r="Y794" s="10" t="str">
        <f t="shared" ca="1" si="105"/>
        <v/>
      </c>
    </row>
    <row r="795" spans="1:25" x14ac:dyDescent="0.25">
      <c r="A795" s="10">
        <f ca="1">IFERROR(RANK(Y795,$Y$5:$Y$1006,0)+COUNTIF(Y$4:$Y794,Y795),"")</f>
        <v>442</v>
      </c>
      <c r="B795">
        <f ca="1">IFERROR(RANK(C795,$C$5:$C$5001, 1) + COUNTIF(C$4:$C794, C795), "")</f>
        <v>442</v>
      </c>
      <c r="C795">
        <f t="shared" ca="1" si="99"/>
        <v>4</v>
      </c>
      <c r="D795" s="1" t="s">
        <v>7536</v>
      </c>
      <c r="E795" t="s">
        <v>5408</v>
      </c>
      <c r="F795" t="s">
        <v>5409</v>
      </c>
      <c r="G795" t="s">
        <v>2683</v>
      </c>
      <c r="H795" t="s">
        <v>2684</v>
      </c>
      <c r="I795" t="s">
        <v>12</v>
      </c>
      <c r="J795">
        <v>94520</v>
      </c>
      <c r="K795" t="s">
        <v>5410</v>
      </c>
      <c r="L795" t="s">
        <v>5411</v>
      </c>
      <c r="M795" t="s">
        <v>5412</v>
      </c>
      <c r="N795" t="s">
        <v>5413</v>
      </c>
      <c r="O795" s="13">
        <v>768800</v>
      </c>
      <c r="P795" s="10">
        <v>791</v>
      </c>
      <c r="Q795" s="10">
        <f t="shared" ca="1" si="100"/>
        <v>417</v>
      </c>
      <c r="R795" t="str">
        <f t="shared" ca="1" si="101"/>
        <v>Harry Catello</v>
      </c>
      <c r="T795" t="str">
        <f t="shared" ca="1" si="106"/>
        <v>Pilar Axon</v>
      </c>
      <c r="U795" s="10">
        <f t="shared" ca="1" si="102"/>
        <v>255100</v>
      </c>
      <c r="W795" s="10">
        <f t="shared" ca="1" si="103"/>
        <v>0</v>
      </c>
      <c r="X795" s="10">
        <f t="shared" ca="1" si="104"/>
        <v>35400</v>
      </c>
      <c r="Y795" s="10">
        <f t="shared" ca="1" si="105"/>
        <v>35400</v>
      </c>
    </row>
    <row r="796" spans="1:25" x14ac:dyDescent="0.25">
      <c r="A796" s="10">
        <f ca="1">IFERROR(RANK(Y796,$Y$5:$Y$1006,0)+COUNTIF(Y$4:$Y795,Y796),"")</f>
        <v>443</v>
      </c>
      <c r="B796">
        <f ca="1">IFERROR(RANK(C796,$C$5:$C$5001, 1) + COUNTIF(C$4:$C795, C796), "")</f>
        <v>443</v>
      </c>
      <c r="C796">
        <f t="shared" ca="1" si="99"/>
        <v>4</v>
      </c>
      <c r="D796" s="1" t="s">
        <v>7537</v>
      </c>
      <c r="E796" t="s">
        <v>5414</v>
      </c>
      <c r="F796" t="s">
        <v>5415</v>
      </c>
      <c r="G796" t="s">
        <v>889</v>
      </c>
      <c r="H796" t="s">
        <v>212</v>
      </c>
      <c r="I796" t="s">
        <v>12</v>
      </c>
      <c r="J796">
        <v>92801</v>
      </c>
      <c r="K796" t="s">
        <v>5416</v>
      </c>
      <c r="L796" t="s">
        <v>5417</v>
      </c>
      <c r="M796" t="s">
        <v>5418</v>
      </c>
      <c r="N796" t="s">
        <v>5419</v>
      </c>
      <c r="O796" s="13">
        <v>689500</v>
      </c>
      <c r="P796" s="10">
        <v>792</v>
      </c>
      <c r="Q796" s="10">
        <f t="shared" ca="1" si="100"/>
        <v>976</v>
      </c>
      <c r="R796" t="str">
        <f t="shared" ca="1" si="101"/>
        <v>Wes Wicka</v>
      </c>
      <c r="T796" t="str">
        <f t="shared" ca="1" si="106"/>
        <v>Pilar Gotsche</v>
      </c>
      <c r="U796" s="10">
        <f t="shared" ca="1" si="102"/>
        <v>341800</v>
      </c>
      <c r="W796" s="10">
        <f t="shared" ca="1" si="103"/>
        <v>0</v>
      </c>
      <c r="X796" s="10">
        <f t="shared" ca="1" si="104"/>
        <v>35300</v>
      </c>
      <c r="Y796" s="10">
        <f t="shared" ca="1" si="105"/>
        <v>35300</v>
      </c>
    </row>
    <row r="797" spans="1:25" x14ac:dyDescent="0.25">
      <c r="A797" s="10">
        <f ca="1">IFERROR(RANK(Y797,$Y$5:$Y$1006,0)+COUNTIF(Y$4:$Y796,Y797),"")</f>
        <v>444</v>
      </c>
      <c r="B797">
        <f ca="1">IFERROR(RANK(C797,$C$5:$C$5001, 1) + COUNTIF(C$4:$C796, C797), "")</f>
        <v>444</v>
      </c>
      <c r="C797">
        <f t="shared" ca="1" si="99"/>
        <v>4</v>
      </c>
      <c r="D797" s="1" t="s">
        <v>7538</v>
      </c>
      <c r="E797" t="s">
        <v>5420</v>
      </c>
      <c r="F797" t="s">
        <v>5421</v>
      </c>
      <c r="G797" t="s">
        <v>3025</v>
      </c>
      <c r="H797" t="s">
        <v>3026</v>
      </c>
      <c r="I797" t="s">
        <v>90</v>
      </c>
      <c r="J797">
        <v>78041</v>
      </c>
      <c r="K797" t="s">
        <v>5422</v>
      </c>
      <c r="L797" t="s">
        <v>5423</v>
      </c>
      <c r="M797" t="s">
        <v>5424</v>
      </c>
      <c r="N797" t="s">
        <v>5425</v>
      </c>
      <c r="O797" s="13">
        <v>766100</v>
      </c>
      <c r="P797" s="10">
        <v>793</v>
      </c>
      <c r="Q797" s="10">
        <f t="shared" ca="1" si="100"/>
        <v>694</v>
      </c>
      <c r="R797" t="str">
        <f t="shared" ca="1" si="101"/>
        <v>Mayra Grismore</v>
      </c>
      <c r="T797" t="str">
        <f t="shared" ca="1" si="106"/>
        <v>Pilar Handsaker</v>
      </c>
      <c r="U797" s="10">
        <f t="shared" ca="1" si="102"/>
        <v>334200</v>
      </c>
      <c r="W797" s="10">
        <f t="shared" ca="1" si="103"/>
        <v>0</v>
      </c>
      <c r="X797" s="10">
        <f t="shared" ca="1" si="104"/>
        <v>35200</v>
      </c>
      <c r="Y797" s="10">
        <f t="shared" ca="1" si="105"/>
        <v>35200</v>
      </c>
    </row>
    <row r="798" spans="1:25" x14ac:dyDescent="0.25">
      <c r="A798" s="10" t="str">
        <f ca="1">IFERROR(RANK(Y798,$Y$5:$Y$1006,0)+COUNTIF(Y$4:$Y797,Y798),"")</f>
        <v/>
      </c>
      <c r="B798" t="str">
        <f ca="1">IFERROR(RANK(C798,$C$5:$C$5001, 1) + COUNTIF(C$4:$C797, C798), "")</f>
        <v/>
      </c>
      <c r="C798" t="str">
        <f t="shared" ca="1" si="99"/>
        <v/>
      </c>
      <c r="D798" s="1" t="s">
        <v>7539</v>
      </c>
      <c r="E798" t="s">
        <v>5426</v>
      </c>
      <c r="F798" t="s">
        <v>5427</v>
      </c>
      <c r="G798" t="s">
        <v>693</v>
      </c>
      <c r="H798" t="s">
        <v>693</v>
      </c>
      <c r="I798" t="s">
        <v>136</v>
      </c>
      <c r="J798">
        <v>80205</v>
      </c>
      <c r="K798" t="s">
        <v>5428</v>
      </c>
      <c r="L798" t="s">
        <v>5429</v>
      </c>
      <c r="M798" t="s">
        <v>5430</v>
      </c>
      <c r="N798" t="s">
        <v>5431</v>
      </c>
      <c r="O798" s="13">
        <v>34200</v>
      </c>
      <c r="P798" s="10">
        <v>794</v>
      </c>
      <c r="Q798" s="10">
        <f t="shared" ca="1" si="100"/>
        <v>191</v>
      </c>
      <c r="R798" t="str">
        <f t="shared" ca="1" si="101"/>
        <v>Chelsea Strevell</v>
      </c>
      <c r="T798" t="str">
        <f t="shared" ca="1" si="106"/>
        <v>Porfirio Loftus</v>
      </c>
      <c r="U798" s="10">
        <f t="shared" ca="1" si="102"/>
        <v>929900</v>
      </c>
      <c r="W798" s="10">
        <f t="shared" ca="1" si="103"/>
        <v>0</v>
      </c>
      <c r="X798" s="10" t="str">
        <f t="shared" ca="1" si="104"/>
        <v/>
      </c>
      <c r="Y798" s="10" t="str">
        <f t="shared" ca="1" si="105"/>
        <v/>
      </c>
    </row>
    <row r="799" spans="1:25" x14ac:dyDescent="0.25">
      <c r="A799" s="10">
        <f ca="1">IFERROR(RANK(Y799,$Y$5:$Y$1006,0)+COUNTIF(Y$4:$Y798,Y799),"")</f>
        <v>562</v>
      </c>
      <c r="B799">
        <f ca="1">IFERROR(RANK(C799,$C$5:$C$5001, 1) + COUNTIF(C$4:$C798, C799), "")</f>
        <v>562</v>
      </c>
      <c r="C799">
        <f t="shared" ca="1" si="99"/>
        <v>6</v>
      </c>
      <c r="D799" s="1" t="s">
        <v>7540</v>
      </c>
      <c r="E799" t="s">
        <v>5432</v>
      </c>
      <c r="F799" t="s">
        <v>5433</v>
      </c>
      <c r="G799" t="s">
        <v>744</v>
      </c>
      <c r="H799" t="s">
        <v>5434</v>
      </c>
      <c r="I799" t="s">
        <v>1111</v>
      </c>
      <c r="J799">
        <v>22309</v>
      </c>
      <c r="K799" t="s">
        <v>5435</v>
      </c>
      <c r="L799" t="s">
        <v>5436</v>
      </c>
      <c r="M799" t="s">
        <v>5437</v>
      </c>
      <c r="N799" t="s">
        <v>5438</v>
      </c>
      <c r="O799" s="13">
        <v>416200</v>
      </c>
      <c r="P799" s="10">
        <v>795</v>
      </c>
      <c r="Q799" s="10">
        <f t="shared" ca="1" si="100"/>
        <v>506</v>
      </c>
      <c r="R799" t="str">
        <f t="shared" ca="1" si="101"/>
        <v>Joel Mccullen</v>
      </c>
      <c r="T799" t="str">
        <f t="shared" ca="1" si="106"/>
        <v>Portia Mcfann</v>
      </c>
      <c r="U799" s="10">
        <f t="shared" ca="1" si="102"/>
        <v>192300</v>
      </c>
      <c r="W799" s="10">
        <f t="shared" ca="1" si="103"/>
        <v>0</v>
      </c>
      <c r="X799" s="10">
        <f t="shared" ca="1" si="104"/>
        <v>23400</v>
      </c>
      <c r="Y799" s="10">
        <f t="shared" ca="1" si="105"/>
        <v>23400</v>
      </c>
    </row>
    <row r="800" spans="1:25" x14ac:dyDescent="0.25">
      <c r="A800" s="10" t="str">
        <f ca="1">IFERROR(RANK(Y800,$Y$5:$Y$1006,0)+COUNTIF(Y$4:$Y799,Y800),"")</f>
        <v/>
      </c>
      <c r="B800" t="str">
        <f ca="1">IFERROR(RANK(C800,$C$5:$C$5001, 1) + COUNTIF(C$4:$C799, C800), "")</f>
        <v/>
      </c>
      <c r="C800" t="str">
        <f t="shared" ca="1" si="99"/>
        <v/>
      </c>
      <c r="D800" s="1" t="s">
        <v>7541</v>
      </c>
      <c r="E800" t="s">
        <v>5439</v>
      </c>
      <c r="F800" t="s">
        <v>5440</v>
      </c>
      <c r="G800" t="s">
        <v>5441</v>
      </c>
      <c r="H800" t="s">
        <v>212</v>
      </c>
      <c r="I800" t="s">
        <v>12</v>
      </c>
      <c r="J800">
        <v>92626</v>
      </c>
      <c r="K800" t="s">
        <v>5442</v>
      </c>
      <c r="L800" t="s">
        <v>5443</v>
      </c>
      <c r="M800" t="s">
        <v>5444</v>
      </c>
      <c r="N800" t="s">
        <v>5445</v>
      </c>
      <c r="O800" s="13">
        <v>239200</v>
      </c>
      <c r="P800" s="10">
        <v>796</v>
      </c>
      <c r="Q800" s="10">
        <f t="shared" ca="1" si="100"/>
        <v>697</v>
      </c>
      <c r="R800" t="str">
        <f t="shared" ca="1" si="101"/>
        <v>Melba Halma</v>
      </c>
      <c r="T800" t="str">
        <f t="shared" ca="1" si="106"/>
        <v>Preston Topolski</v>
      </c>
      <c r="U800" s="10">
        <f t="shared" ca="1" si="102"/>
        <v>226800</v>
      </c>
      <c r="W800" s="10">
        <f t="shared" ca="1" si="103"/>
        <v>0</v>
      </c>
      <c r="X800" s="10" t="str">
        <f t="shared" ca="1" si="104"/>
        <v/>
      </c>
      <c r="Y800" s="10" t="str">
        <f t="shared" ca="1" si="105"/>
        <v/>
      </c>
    </row>
    <row r="801" spans="1:25" x14ac:dyDescent="0.25">
      <c r="A801" s="10" t="str">
        <f ca="1">IFERROR(RANK(Y801,$Y$5:$Y$1006,0)+COUNTIF(Y$4:$Y800,Y801),"")</f>
        <v/>
      </c>
      <c r="B801" t="str">
        <f ca="1">IFERROR(RANK(C801,$C$5:$C$5001, 1) + COUNTIF(C$4:$C800, C801), "")</f>
        <v/>
      </c>
      <c r="C801" t="str">
        <f t="shared" ca="1" si="99"/>
        <v/>
      </c>
      <c r="D801" s="1" t="s">
        <v>7542</v>
      </c>
      <c r="E801" t="s">
        <v>5446</v>
      </c>
      <c r="F801" t="s">
        <v>5447</v>
      </c>
      <c r="G801" t="s">
        <v>2706</v>
      </c>
      <c r="H801" t="s">
        <v>178</v>
      </c>
      <c r="I801" t="s">
        <v>12</v>
      </c>
      <c r="J801">
        <v>91304</v>
      </c>
      <c r="K801" t="s">
        <v>5448</v>
      </c>
      <c r="L801" t="s">
        <v>5449</v>
      </c>
      <c r="M801" t="s">
        <v>5450</v>
      </c>
      <c r="N801" t="s">
        <v>5451</v>
      </c>
      <c r="O801" s="13">
        <v>334600</v>
      </c>
      <c r="P801" s="10">
        <v>797</v>
      </c>
      <c r="Q801" s="10">
        <f t="shared" ca="1" si="100"/>
        <v>129</v>
      </c>
      <c r="R801" t="str">
        <f t="shared" ca="1" si="101"/>
        <v>Brad Buike</v>
      </c>
      <c r="T801" t="str">
        <f t="shared" ca="1" si="106"/>
        <v>Prince Kisselburg</v>
      </c>
      <c r="U801" s="10">
        <f t="shared" ca="1" si="102"/>
        <v>621100</v>
      </c>
      <c r="W801" s="10">
        <f t="shared" ca="1" si="103"/>
        <v>0</v>
      </c>
      <c r="X801" s="10" t="str">
        <f t="shared" ca="1" si="104"/>
        <v/>
      </c>
      <c r="Y801" s="10" t="str">
        <f t="shared" ca="1" si="105"/>
        <v/>
      </c>
    </row>
    <row r="802" spans="1:25" x14ac:dyDescent="0.25">
      <c r="A802" s="10" t="str">
        <f ca="1">IFERROR(RANK(Y802,$Y$5:$Y$1006,0)+COUNTIF(Y$4:$Y801,Y802),"")</f>
        <v/>
      </c>
      <c r="B802" t="str">
        <f ca="1">IFERROR(RANK(C802,$C$5:$C$5001, 1) + COUNTIF(C$4:$C801, C802), "")</f>
        <v/>
      </c>
      <c r="C802" t="str">
        <f t="shared" ca="1" si="99"/>
        <v/>
      </c>
      <c r="D802" s="1" t="s">
        <v>7543</v>
      </c>
      <c r="E802" t="s">
        <v>5452</v>
      </c>
      <c r="F802" t="s">
        <v>5453</v>
      </c>
      <c r="G802" t="s">
        <v>5454</v>
      </c>
      <c r="H802" t="s">
        <v>5455</v>
      </c>
      <c r="I802" t="s">
        <v>12</v>
      </c>
      <c r="J802">
        <v>95404</v>
      </c>
      <c r="K802" t="s">
        <v>5456</v>
      </c>
      <c r="L802" t="s">
        <v>5457</v>
      </c>
      <c r="M802" t="s">
        <v>5458</v>
      </c>
      <c r="N802" t="s">
        <v>5459</v>
      </c>
      <c r="O802" s="13">
        <v>391000</v>
      </c>
      <c r="P802" s="10">
        <v>798</v>
      </c>
      <c r="Q802" s="10">
        <f t="shared" ca="1" si="100"/>
        <v>212</v>
      </c>
      <c r="R802" t="str">
        <f t="shared" ca="1" si="101"/>
        <v>Cliff Gottwald</v>
      </c>
      <c r="T802" t="str">
        <f t="shared" ca="1" si="106"/>
        <v>Quentin Petrouits</v>
      </c>
      <c r="U802" s="10">
        <f t="shared" ca="1" si="102"/>
        <v>138600</v>
      </c>
      <c r="W802" s="10">
        <f t="shared" ca="1" si="103"/>
        <v>0</v>
      </c>
      <c r="X802" s="10" t="str">
        <f t="shared" ca="1" si="104"/>
        <v/>
      </c>
      <c r="Y802" s="10" t="str">
        <f t="shared" ca="1" si="105"/>
        <v/>
      </c>
    </row>
    <row r="803" spans="1:25" x14ac:dyDescent="0.25">
      <c r="A803" s="10">
        <f ca="1">IFERROR(RANK(Y803,$Y$5:$Y$1006,0)+COUNTIF(Y$4:$Y802,Y803),"")</f>
        <v>738</v>
      </c>
      <c r="B803">
        <f ca="1">IFERROR(RANK(C803,$C$5:$C$5001, 1) + COUNTIF(C$4:$C802, C803), "")</f>
        <v>738</v>
      </c>
      <c r="C803">
        <f t="shared" ca="1" si="99"/>
        <v>11</v>
      </c>
      <c r="D803" s="1" t="s">
        <v>7544</v>
      </c>
      <c r="E803" t="s">
        <v>5460</v>
      </c>
      <c r="F803" t="s">
        <v>5461</v>
      </c>
      <c r="G803" t="s">
        <v>1360</v>
      </c>
      <c r="H803" t="s">
        <v>178</v>
      </c>
      <c r="I803" t="s">
        <v>12</v>
      </c>
      <c r="J803">
        <v>90232</v>
      </c>
      <c r="K803" t="s">
        <v>5462</v>
      </c>
      <c r="L803" t="s">
        <v>5463</v>
      </c>
      <c r="M803" t="s">
        <v>5464</v>
      </c>
      <c r="N803" t="s">
        <v>5465</v>
      </c>
      <c r="O803" s="13">
        <v>467700</v>
      </c>
      <c r="P803" s="10">
        <v>799</v>
      </c>
      <c r="Q803" s="10">
        <f t="shared" ca="1" si="100"/>
        <v>498</v>
      </c>
      <c r="R803" t="str">
        <f t="shared" ca="1" si="101"/>
        <v>Jerrell Gronowski</v>
      </c>
      <c r="T803" t="str">
        <f t="shared" ca="1" si="106"/>
        <v>Quincy Lebaron</v>
      </c>
      <c r="U803" s="10">
        <f t="shared" ca="1" si="102"/>
        <v>430100</v>
      </c>
      <c r="W803" s="10">
        <f t="shared" ca="1" si="103"/>
        <v>0</v>
      </c>
      <c r="X803" s="10">
        <f t="shared" ca="1" si="104"/>
        <v>5800</v>
      </c>
      <c r="Y803" s="10">
        <f t="shared" ca="1" si="105"/>
        <v>5800</v>
      </c>
    </row>
    <row r="804" spans="1:25" x14ac:dyDescent="0.25">
      <c r="A804" s="10">
        <f ca="1">IFERROR(RANK(Y804,$Y$5:$Y$1006,0)+COUNTIF(Y$4:$Y803,Y804),"")</f>
        <v>757</v>
      </c>
      <c r="B804">
        <f ca="1">IFERROR(RANK(C804,$C$5:$C$5001, 1) + COUNTIF(C$4:$C803, C804), "")</f>
        <v>757</v>
      </c>
      <c r="C804">
        <f t="shared" ca="1" si="99"/>
        <v>12</v>
      </c>
      <c r="D804" s="1" t="s">
        <v>7545</v>
      </c>
      <c r="E804" t="s">
        <v>5466</v>
      </c>
      <c r="F804" t="s">
        <v>5467</v>
      </c>
      <c r="G804" t="s">
        <v>1747</v>
      </c>
      <c r="H804" t="s">
        <v>1747</v>
      </c>
      <c r="I804" t="s">
        <v>229</v>
      </c>
      <c r="J804">
        <v>10010</v>
      </c>
      <c r="K804" t="s">
        <v>5468</v>
      </c>
      <c r="L804" t="s">
        <v>5469</v>
      </c>
      <c r="M804" t="s">
        <v>5470</v>
      </c>
      <c r="N804" t="s">
        <v>5471</v>
      </c>
      <c r="O804" s="13">
        <v>311700</v>
      </c>
      <c r="P804" s="10">
        <v>800</v>
      </c>
      <c r="Q804" s="10">
        <f t="shared" ca="1" si="100"/>
        <v>749</v>
      </c>
      <c r="R804" t="str">
        <f t="shared" ca="1" si="101"/>
        <v>Noe Shams</v>
      </c>
      <c r="T804" t="str">
        <f t="shared" ca="1" si="106"/>
        <v>Quinn Fridman</v>
      </c>
      <c r="U804" s="10">
        <f t="shared" ca="1" si="102"/>
        <v>903700</v>
      </c>
      <c r="W804" s="10">
        <f t="shared" ca="1" si="103"/>
        <v>0</v>
      </c>
      <c r="X804" s="10">
        <f t="shared" ca="1" si="104"/>
        <v>3900</v>
      </c>
      <c r="Y804" s="10">
        <f t="shared" ca="1" si="105"/>
        <v>3900</v>
      </c>
    </row>
    <row r="805" spans="1:25" x14ac:dyDescent="0.25">
      <c r="A805" s="10">
        <f ca="1">IFERROR(RANK(Y805,$Y$5:$Y$1006,0)+COUNTIF(Y$4:$Y804,Y805),"")</f>
        <v>684</v>
      </c>
      <c r="B805">
        <f ca="1">IFERROR(RANK(C805,$C$5:$C$5001, 1) + COUNTIF(C$4:$C804, C805), "")</f>
        <v>684</v>
      </c>
      <c r="C805">
        <f t="shared" ca="1" si="99"/>
        <v>9</v>
      </c>
      <c r="D805" s="1" t="s">
        <v>7546</v>
      </c>
      <c r="E805" t="s">
        <v>5472</v>
      </c>
      <c r="F805" t="s">
        <v>5473</v>
      </c>
      <c r="G805" t="s">
        <v>5474</v>
      </c>
      <c r="H805" t="s">
        <v>5475</v>
      </c>
      <c r="I805" t="s">
        <v>20</v>
      </c>
      <c r="J805">
        <v>32536</v>
      </c>
      <c r="K805" t="s">
        <v>5476</v>
      </c>
      <c r="L805" t="s">
        <v>5477</v>
      </c>
      <c r="M805" t="s">
        <v>5478</v>
      </c>
      <c r="N805" t="s">
        <v>5479</v>
      </c>
      <c r="O805" s="13">
        <v>262400</v>
      </c>
      <c r="P805" s="10">
        <v>801</v>
      </c>
      <c r="Q805" s="10">
        <f t="shared" ca="1" si="100"/>
        <v>175</v>
      </c>
      <c r="R805" t="str">
        <f t="shared" ca="1" si="101"/>
        <v>Celestine Niederhauser</v>
      </c>
      <c r="T805" t="str">
        <f t="shared" ca="1" si="106"/>
        <v>Quinn Prazak</v>
      </c>
      <c r="U805" s="10">
        <f t="shared" ca="1" si="102"/>
        <v>660700</v>
      </c>
      <c r="W805" s="10">
        <f t="shared" ca="1" si="103"/>
        <v>0</v>
      </c>
      <c r="X805" s="10">
        <f t="shared" ca="1" si="104"/>
        <v>11200</v>
      </c>
      <c r="Y805" s="10">
        <f t="shared" ca="1" si="105"/>
        <v>11200</v>
      </c>
    </row>
    <row r="806" spans="1:25" x14ac:dyDescent="0.25">
      <c r="A806" s="10">
        <f ca="1">IFERROR(RANK(Y806,$Y$5:$Y$1006,0)+COUNTIF(Y$4:$Y805,Y806),"")</f>
        <v>285</v>
      </c>
      <c r="B806">
        <f ca="1">IFERROR(RANK(C806,$C$5:$C$5001, 1) + COUNTIF(C$4:$C805, C806), "")</f>
        <v>285</v>
      </c>
      <c r="C806">
        <f t="shared" ca="1" si="99"/>
        <v>2</v>
      </c>
      <c r="D806" s="1" t="s">
        <v>7547</v>
      </c>
      <c r="E806" t="s">
        <v>5480</v>
      </c>
      <c r="F806" t="s">
        <v>5481</v>
      </c>
      <c r="G806" t="s">
        <v>2027</v>
      </c>
      <c r="H806" t="s">
        <v>2028</v>
      </c>
      <c r="I806" t="s">
        <v>2029</v>
      </c>
      <c r="J806">
        <v>84115</v>
      </c>
      <c r="K806" t="s">
        <v>5482</v>
      </c>
      <c r="L806" t="s">
        <v>5483</v>
      </c>
      <c r="M806" t="s">
        <v>5484</v>
      </c>
      <c r="N806" t="s">
        <v>5485</v>
      </c>
      <c r="O806" s="13">
        <v>717700</v>
      </c>
      <c r="P806" s="10">
        <v>802</v>
      </c>
      <c r="Q806" s="10">
        <f t="shared" ca="1" si="100"/>
        <v>478</v>
      </c>
      <c r="R806" t="str">
        <f t="shared" ca="1" si="101"/>
        <v>Jared Penhall</v>
      </c>
      <c r="T806" t="str">
        <f t="shared" ca="1" si="106"/>
        <v>Rafael Correia</v>
      </c>
      <c r="U806" s="10">
        <f t="shared" ca="1" si="102"/>
        <v>266900</v>
      </c>
      <c r="W806" s="10">
        <f t="shared" ca="1" si="103"/>
        <v>0</v>
      </c>
      <c r="X806" s="10">
        <f t="shared" ca="1" si="104"/>
        <v>51100</v>
      </c>
      <c r="Y806" s="10">
        <f t="shared" ca="1" si="105"/>
        <v>51100</v>
      </c>
    </row>
    <row r="807" spans="1:25" x14ac:dyDescent="0.25">
      <c r="A807" s="10">
        <f ca="1">IFERROR(RANK(Y807,$Y$5:$Y$1006,0)+COUNTIF(Y$4:$Y806,Y807),"")</f>
        <v>286</v>
      </c>
      <c r="B807">
        <f ca="1">IFERROR(RANK(C807,$C$5:$C$5001, 1) + COUNTIF(C$4:$C806, C807), "")</f>
        <v>286</v>
      </c>
      <c r="C807">
        <f t="shared" ca="1" si="99"/>
        <v>2</v>
      </c>
      <c r="D807" s="1" t="s">
        <v>7548</v>
      </c>
      <c r="E807" t="s">
        <v>5486</v>
      </c>
      <c r="F807" t="s">
        <v>5487</v>
      </c>
      <c r="G807" t="s">
        <v>5488</v>
      </c>
      <c r="H807" t="s">
        <v>5489</v>
      </c>
      <c r="I807" t="s">
        <v>98</v>
      </c>
      <c r="J807">
        <v>87110</v>
      </c>
      <c r="K807" t="s">
        <v>5490</v>
      </c>
      <c r="L807" t="s">
        <v>5491</v>
      </c>
      <c r="M807" t="s">
        <v>5492</v>
      </c>
      <c r="N807" t="s">
        <v>5493</v>
      </c>
      <c r="O807" s="13">
        <v>77500</v>
      </c>
      <c r="P807" s="10">
        <v>803</v>
      </c>
      <c r="Q807" s="10">
        <f t="shared" ca="1" si="100"/>
        <v>335</v>
      </c>
      <c r="R807" t="str">
        <f t="shared" ca="1" si="101"/>
        <v>Estelle Shore</v>
      </c>
      <c r="T807" t="str">
        <f t="shared" ca="1" si="106"/>
        <v>Ralph Gerland</v>
      </c>
      <c r="U807" s="10">
        <f t="shared" ca="1" si="102"/>
        <v>78800</v>
      </c>
      <c r="W807" s="10">
        <f t="shared" ca="1" si="103"/>
        <v>0</v>
      </c>
      <c r="X807" s="10">
        <f t="shared" ca="1" si="104"/>
        <v>51000</v>
      </c>
      <c r="Y807" s="10">
        <f t="shared" ca="1" si="105"/>
        <v>51000</v>
      </c>
    </row>
    <row r="808" spans="1:25" x14ac:dyDescent="0.25">
      <c r="A808" s="10">
        <f ca="1">IFERROR(RANK(Y808,$Y$5:$Y$1006,0)+COUNTIF(Y$4:$Y807,Y808),"")</f>
        <v>287</v>
      </c>
      <c r="B808">
        <f ca="1">IFERROR(RANK(C808,$C$5:$C$5001, 1) + COUNTIF(C$4:$C807, C808), "")</f>
        <v>287</v>
      </c>
      <c r="C808">
        <f t="shared" ca="1" si="99"/>
        <v>2</v>
      </c>
      <c r="D808" s="1" t="s">
        <v>7549</v>
      </c>
      <c r="E808" t="s">
        <v>5494</v>
      </c>
      <c r="F808" t="s">
        <v>5495</v>
      </c>
      <c r="G808" t="s">
        <v>5496</v>
      </c>
      <c r="H808" t="s">
        <v>2691</v>
      </c>
      <c r="I808" t="s">
        <v>229</v>
      </c>
      <c r="J808">
        <v>13205</v>
      </c>
      <c r="K808" t="s">
        <v>5497</v>
      </c>
      <c r="L808" t="s">
        <v>5498</v>
      </c>
      <c r="M808" t="s">
        <v>5499</v>
      </c>
      <c r="N808" t="s">
        <v>5500</v>
      </c>
      <c r="O808" s="13">
        <v>48200</v>
      </c>
      <c r="P808" s="10">
        <v>804</v>
      </c>
      <c r="Q808" s="10">
        <f t="shared" ca="1" si="100"/>
        <v>262</v>
      </c>
      <c r="R808" t="str">
        <f t="shared" ca="1" si="101"/>
        <v>Deirdre Croutch</v>
      </c>
      <c r="T808" t="str">
        <f t="shared" ca="1" si="106"/>
        <v>Randal Hochman</v>
      </c>
      <c r="U808" s="10">
        <f t="shared" ca="1" si="102"/>
        <v>422500</v>
      </c>
      <c r="W808" s="10">
        <f t="shared" ca="1" si="103"/>
        <v>0</v>
      </c>
      <c r="X808" s="10">
        <f t="shared" ca="1" si="104"/>
        <v>50900</v>
      </c>
      <c r="Y808" s="10">
        <f t="shared" ca="1" si="105"/>
        <v>50900</v>
      </c>
    </row>
    <row r="809" spans="1:25" x14ac:dyDescent="0.25">
      <c r="A809" s="10">
        <f ca="1">IFERROR(RANK(Y809,$Y$5:$Y$1006,0)+COUNTIF(Y$4:$Y808,Y809),"")</f>
        <v>288</v>
      </c>
      <c r="B809">
        <f ca="1">IFERROR(RANK(C809,$C$5:$C$5001, 1) + COUNTIF(C$4:$C808, C809), "")</f>
        <v>288</v>
      </c>
      <c r="C809">
        <f t="shared" ca="1" si="99"/>
        <v>2</v>
      </c>
      <c r="D809" s="1" t="s">
        <v>7550</v>
      </c>
      <c r="E809" t="s">
        <v>5501</v>
      </c>
      <c r="F809" t="s">
        <v>5502</v>
      </c>
      <c r="G809" t="s">
        <v>5503</v>
      </c>
      <c r="H809" t="s">
        <v>5503</v>
      </c>
      <c r="I809" t="s">
        <v>75</v>
      </c>
      <c r="J809">
        <v>48607</v>
      </c>
      <c r="K809" t="s">
        <v>5504</v>
      </c>
      <c r="L809" t="s">
        <v>5505</v>
      </c>
      <c r="M809" t="s">
        <v>5506</v>
      </c>
      <c r="N809" t="s">
        <v>5507</v>
      </c>
      <c r="O809" s="13">
        <v>948600</v>
      </c>
      <c r="P809" s="10">
        <v>805</v>
      </c>
      <c r="Q809" s="10">
        <f t="shared" ca="1" si="100"/>
        <v>134</v>
      </c>
      <c r="R809" t="str">
        <f t="shared" ca="1" si="101"/>
        <v>Brenton Pedone</v>
      </c>
      <c r="T809" t="str">
        <f t="shared" ca="1" si="106"/>
        <v>Randall Pacubas</v>
      </c>
      <c r="U809" s="10">
        <f t="shared" ca="1" si="102"/>
        <v>213300</v>
      </c>
      <c r="W809" s="10">
        <f t="shared" ca="1" si="103"/>
        <v>0</v>
      </c>
      <c r="X809" s="10">
        <f t="shared" ca="1" si="104"/>
        <v>50800</v>
      </c>
      <c r="Y809" s="10">
        <f t="shared" ca="1" si="105"/>
        <v>50800</v>
      </c>
    </row>
    <row r="810" spans="1:25" x14ac:dyDescent="0.25">
      <c r="A810" s="10">
        <f ca="1">IFERROR(RANK(Y810,$Y$5:$Y$1006,0)+COUNTIF(Y$4:$Y809,Y810),"")</f>
        <v>289</v>
      </c>
      <c r="B810">
        <f ca="1">IFERROR(RANK(C810,$C$5:$C$5001, 1) + COUNTIF(C$4:$C809, C810), "")</f>
        <v>289</v>
      </c>
      <c r="C810">
        <f t="shared" ca="1" si="99"/>
        <v>2</v>
      </c>
      <c r="D810" s="1" t="s">
        <v>7551</v>
      </c>
      <c r="E810" t="s">
        <v>5508</v>
      </c>
      <c r="F810" t="s">
        <v>5509</v>
      </c>
      <c r="G810" t="s">
        <v>178</v>
      </c>
      <c r="H810" t="s">
        <v>178</v>
      </c>
      <c r="I810" t="s">
        <v>12</v>
      </c>
      <c r="J810">
        <v>90023</v>
      </c>
      <c r="K810" t="s">
        <v>5510</v>
      </c>
      <c r="L810" t="s">
        <v>5511</v>
      </c>
      <c r="M810" t="s">
        <v>5512</v>
      </c>
      <c r="N810" t="s">
        <v>5513</v>
      </c>
      <c r="O810" s="13">
        <v>951100</v>
      </c>
      <c r="P810" s="10">
        <v>806</v>
      </c>
      <c r="Q810" s="10">
        <f t="shared" ca="1" si="100"/>
        <v>476</v>
      </c>
      <c r="R810" t="str">
        <f t="shared" ca="1" si="101"/>
        <v>Janine Schornick</v>
      </c>
      <c r="T810" t="str">
        <f t="shared" ca="1" si="106"/>
        <v>Raul Keltz</v>
      </c>
      <c r="U810" s="10">
        <f t="shared" ca="1" si="102"/>
        <v>805500</v>
      </c>
      <c r="W810" s="10">
        <f t="shared" ca="1" si="103"/>
        <v>0</v>
      </c>
      <c r="X810" s="10">
        <f t="shared" ca="1" si="104"/>
        <v>50700</v>
      </c>
      <c r="Y810" s="10">
        <f t="shared" ca="1" si="105"/>
        <v>50700</v>
      </c>
    </row>
    <row r="811" spans="1:25" x14ac:dyDescent="0.25">
      <c r="A811" s="10">
        <f ca="1">IFERROR(RANK(Y811,$Y$5:$Y$1006,0)+COUNTIF(Y$4:$Y810,Y811),"")</f>
        <v>290</v>
      </c>
      <c r="B811">
        <f ca="1">IFERROR(RANK(C811,$C$5:$C$5001, 1) + COUNTIF(C$4:$C810, C811), "")</f>
        <v>290</v>
      </c>
      <c r="C811">
        <f t="shared" ca="1" si="99"/>
        <v>2</v>
      </c>
      <c r="D811" s="1" t="s">
        <v>7552</v>
      </c>
      <c r="E811" t="s">
        <v>5514</v>
      </c>
      <c r="F811" t="s">
        <v>5515</v>
      </c>
      <c r="G811" t="s">
        <v>5516</v>
      </c>
      <c r="H811" t="s">
        <v>292</v>
      </c>
      <c r="I811" t="s">
        <v>12</v>
      </c>
      <c r="J811">
        <v>95070</v>
      </c>
      <c r="K811" t="s">
        <v>5517</v>
      </c>
      <c r="L811" t="s">
        <v>5518</v>
      </c>
      <c r="M811" t="s">
        <v>5519</v>
      </c>
      <c r="N811" t="s">
        <v>5520</v>
      </c>
      <c r="O811" s="13">
        <v>304100</v>
      </c>
      <c r="P811" s="10">
        <v>807</v>
      </c>
      <c r="Q811" s="10">
        <f t="shared" ca="1" si="100"/>
        <v>877</v>
      </c>
      <c r="R811" t="str">
        <f t="shared" ca="1" si="101"/>
        <v>Shaun Knowlton</v>
      </c>
      <c r="T811" t="str">
        <f t="shared" ca="1" si="106"/>
        <v>Ray Pinchbeck</v>
      </c>
      <c r="U811" s="10">
        <f t="shared" ca="1" si="102"/>
        <v>244900</v>
      </c>
      <c r="W811" s="10">
        <f t="shared" ca="1" si="103"/>
        <v>0</v>
      </c>
      <c r="X811" s="10">
        <f t="shared" ca="1" si="104"/>
        <v>50600</v>
      </c>
      <c r="Y811" s="10">
        <f t="shared" ca="1" si="105"/>
        <v>50600</v>
      </c>
    </row>
    <row r="812" spans="1:25" x14ac:dyDescent="0.25">
      <c r="A812" s="10">
        <f ca="1">IFERROR(RANK(Y812,$Y$5:$Y$1006,0)+COUNTIF(Y$4:$Y811,Y812),"")</f>
        <v>291</v>
      </c>
      <c r="B812">
        <f ca="1">IFERROR(RANK(C812,$C$5:$C$5001, 1) + COUNTIF(C$4:$C811, C812), "")</f>
        <v>291</v>
      </c>
      <c r="C812">
        <f t="shared" ca="1" si="99"/>
        <v>2</v>
      </c>
      <c r="D812" s="1" t="s">
        <v>7553</v>
      </c>
      <c r="E812" t="s">
        <v>5521</v>
      </c>
      <c r="F812" t="s">
        <v>5522</v>
      </c>
      <c r="G812" t="s">
        <v>1747</v>
      </c>
      <c r="H812" t="s">
        <v>1747</v>
      </c>
      <c r="I812" t="s">
        <v>229</v>
      </c>
      <c r="J812">
        <v>10018</v>
      </c>
      <c r="K812" t="s">
        <v>5523</v>
      </c>
      <c r="L812" t="s">
        <v>5524</v>
      </c>
      <c r="M812" t="s">
        <v>5525</v>
      </c>
      <c r="N812" t="s">
        <v>5526</v>
      </c>
      <c r="O812" s="13">
        <v>776600</v>
      </c>
      <c r="P812" s="10">
        <v>808</v>
      </c>
      <c r="Q812" s="10">
        <f t="shared" ca="1" si="100"/>
        <v>516</v>
      </c>
      <c r="R812" t="str">
        <f t="shared" ca="1" si="101"/>
        <v>Jude Medlock</v>
      </c>
      <c r="T812" t="str">
        <f t="shared" ca="1" si="106"/>
        <v>Raymond Catanzaro</v>
      </c>
      <c r="U812" s="10">
        <f t="shared" ca="1" si="102"/>
        <v>331700</v>
      </c>
      <c r="W812" s="10">
        <f t="shared" ca="1" si="103"/>
        <v>0</v>
      </c>
      <c r="X812" s="10">
        <f t="shared" ca="1" si="104"/>
        <v>50500</v>
      </c>
      <c r="Y812" s="10">
        <f t="shared" ca="1" si="105"/>
        <v>50500</v>
      </c>
    </row>
    <row r="813" spans="1:25" x14ac:dyDescent="0.25">
      <c r="A813" s="10">
        <f ca="1">IFERROR(RANK(Y813,$Y$5:$Y$1006,0)+COUNTIF(Y$4:$Y812,Y813),"")</f>
        <v>292</v>
      </c>
      <c r="B813">
        <f ca="1">IFERROR(RANK(C813,$C$5:$C$5001, 1) + COUNTIF(C$4:$C812, C813), "")</f>
        <v>292</v>
      </c>
      <c r="C813">
        <f t="shared" ca="1" si="99"/>
        <v>2</v>
      </c>
      <c r="D813" s="1" t="s">
        <v>7554</v>
      </c>
      <c r="E813" t="s">
        <v>5527</v>
      </c>
      <c r="F813" t="s">
        <v>5528</v>
      </c>
      <c r="G813" t="s">
        <v>3557</v>
      </c>
      <c r="H813" t="s">
        <v>3557</v>
      </c>
      <c r="I813" t="s">
        <v>12</v>
      </c>
      <c r="J813">
        <v>93704</v>
      </c>
      <c r="K813" t="s">
        <v>5529</v>
      </c>
      <c r="L813" t="s">
        <v>5530</v>
      </c>
      <c r="M813" t="s">
        <v>5531</v>
      </c>
      <c r="N813" t="s">
        <v>5532</v>
      </c>
      <c r="O813" s="13">
        <v>26900</v>
      </c>
      <c r="P813" s="10">
        <v>809</v>
      </c>
      <c r="Q813" s="10">
        <f t="shared" ca="1" si="100"/>
        <v>997</v>
      </c>
      <c r="R813" t="str">
        <f t="shared" ca="1" si="101"/>
        <v>Yvette Falconer</v>
      </c>
      <c r="T813" t="str">
        <f t="shared" ca="1" si="106"/>
        <v>Raymond Kleeman</v>
      </c>
      <c r="U813" s="10">
        <f t="shared" ca="1" si="102"/>
        <v>189500</v>
      </c>
      <c r="W813" s="10">
        <f t="shared" ca="1" si="103"/>
        <v>0</v>
      </c>
      <c r="X813" s="10">
        <f t="shared" ca="1" si="104"/>
        <v>50400</v>
      </c>
      <c r="Y813" s="10">
        <f t="shared" ca="1" si="105"/>
        <v>50400</v>
      </c>
    </row>
    <row r="814" spans="1:25" x14ac:dyDescent="0.25">
      <c r="A814" s="10">
        <f ca="1">IFERROR(RANK(Y814,$Y$5:$Y$1006,0)+COUNTIF(Y$4:$Y813,Y814),"")</f>
        <v>563</v>
      </c>
      <c r="B814">
        <f ca="1">IFERROR(RANK(C814,$C$5:$C$5001, 1) + COUNTIF(C$4:$C813, C814), "")</f>
        <v>563</v>
      </c>
      <c r="C814">
        <f t="shared" ca="1" si="99"/>
        <v>6</v>
      </c>
      <c r="D814" s="1" t="s">
        <v>7555</v>
      </c>
      <c r="E814" t="s">
        <v>5533</v>
      </c>
      <c r="F814" t="s">
        <v>5534</v>
      </c>
      <c r="G814" t="s">
        <v>566</v>
      </c>
      <c r="H814" t="s">
        <v>106</v>
      </c>
      <c r="I814" t="s">
        <v>20</v>
      </c>
      <c r="J814">
        <v>33136</v>
      </c>
      <c r="K814" t="s">
        <v>5535</v>
      </c>
      <c r="L814" t="s">
        <v>5536</v>
      </c>
      <c r="M814" t="s">
        <v>5537</v>
      </c>
      <c r="N814" t="s">
        <v>5538</v>
      </c>
      <c r="O814" s="13">
        <v>594800</v>
      </c>
      <c r="P814" s="10">
        <v>810</v>
      </c>
      <c r="Q814" s="10">
        <f t="shared" ca="1" si="100"/>
        <v>195</v>
      </c>
      <c r="R814" t="str">
        <f t="shared" ca="1" si="101"/>
        <v>Chet Weinmann</v>
      </c>
      <c r="T814" t="str">
        <f t="shared" ca="1" si="106"/>
        <v>Rebeca Brabson</v>
      </c>
      <c r="U814" s="10">
        <f t="shared" ca="1" si="102"/>
        <v>996600</v>
      </c>
      <c r="W814" s="10">
        <f t="shared" ca="1" si="103"/>
        <v>0</v>
      </c>
      <c r="X814" s="10">
        <f t="shared" ca="1" si="104"/>
        <v>23300</v>
      </c>
      <c r="Y814" s="10">
        <f t="shared" ca="1" si="105"/>
        <v>23300</v>
      </c>
    </row>
    <row r="815" spans="1:25" x14ac:dyDescent="0.25">
      <c r="A815" s="10">
        <f ca="1">IFERROR(RANK(Y815,$Y$5:$Y$1006,0)+COUNTIF(Y$4:$Y814,Y815),"")</f>
        <v>616</v>
      </c>
      <c r="B815">
        <f ca="1">IFERROR(RANK(C815,$C$5:$C$5001, 1) + COUNTIF(C$4:$C814, C815), "")</f>
        <v>616</v>
      </c>
      <c r="C815">
        <f t="shared" ca="1" si="99"/>
        <v>7</v>
      </c>
      <c r="D815" s="1" t="s">
        <v>7556</v>
      </c>
      <c r="E815" t="s">
        <v>5539</v>
      </c>
      <c r="F815" t="s">
        <v>5540</v>
      </c>
      <c r="G815" t="s">
        <v>5541</v>
      </c>
      <c r="H815" t="s">
        <v>2126</v>
      </c>
      <c r="I815" t="s">
        <v>75</v>
      </c>
      <c r="J815">
        <v>48067</v>
      </c>
      <c r="K815" t="s">
        <v>5542</v>
      </c>
      <c r="L815" t="s">
        <v>5543</v>
      </c>
      <c r="M815" t="s">
        <v>5544</v>
      </c>
      <c r="N815" t="s">
        <v>5545</v>
      </c>
      <c r="O815" s="13">
        <v>249800</v>
      </c>
      <c r="P815" s="10">
        <v>811</v>
      </c>
      <c r="Q815" s="10">
        <f t="shared" ca="1" si="100"/>
        <v>278</v>
      </c>
      <c r="R815" t="str">
        <f t="shared" ca="1" si="101"/>
        <v>Dewey Beser</v>
      </c>
      <c r="T815" t="str">
        <f t="shared" ca="1" si="106"/>
        <v>Rebecca Imada</v>
      </c>
      <c r="U815" s="10">
        <f t="shared" ca="1" si="102"/>
        <v>749300</v>
      </c>
      <c r="W815" s="10">
        <f t="shared" ca="1" si="103"/>
        <v>0</v>
      </c>
      <c r="X815" s="10">
        <f t="shared" ca="1" si="104"/>
        <v>18000</v>
      </c>
      <c r="Y815" s="10">
        <f t="shared" ca="1" si="105"/>
        <v>18000</v>
      </c>
    </row>
    <row r="816" spans="1:25" x14ac:dyDescent="0.25">
      <c r="A816" s="10">
        <f ca="1">IFERROR(RANK(Y816,$Y$5:$Y$1006,0)+COUNTIF(Y$4:$Y815,Y816),"")</f>
        <v>774</v>
      </c>
      <c r="B816">
        <f ca="1">IFERROR(RANK(C816,$C$5:$C$5001, 1) + COUNTIF(C$4:$C815, C816), "")</f>
        <v>774</v>
      </c>
      <c r="C816">
        <f t="shared" ca="1" si="99"/>
        <v>13</v>
      </c>
      <c r="D816" s="1" t="s">
        <v>7557</v>
      </c>
      <c r="E816" t="s">
        <v>5546</v>
      </c>
      <c r="F816" t="s">
        <v>5547</v>
      </c>
      <c r="G816" t="s">
        <v>566</v>
      </c>
      <c r="H816" t="s">
        <v>106</v>
      </c>
      <c r="I816" t="s">
        <v>20</v>
      </c>
      <c r="J816">
        <v>33135</v>
      </c>
      <c r="K816" t="s">
        <v>5548</v>
      </c>
      <c r="L816" t="s">
        <v>5549</v>
      </c>
      <c r="M816" t="s">
        <v>5550</v>
      </c>
      <c r="N816" t="s">
        <v>5551</v>
      </c>
      <c r="O816" s="13">
        <v>846500</v>
      </c>
      <c r="P816" s="10">
        <v>812</v>
      </c>
      <c r="Q816" s="10">
        <f t="shared" ca="1" si="100"/>
        <v>920</v>
      </c>
      <c r="R816" t="str">
        <f t="shared" ca="1" si="101"/>
        <v>Taryn Flynn</v>
      </c>
      <c r="T816" t="str">
        <f t="shared" ca="1" si="106"/>
        <v>Refugio Dornak</v>
      </c>
      <c r="U816" s="10">
        <f t="shared" ca="1" si="102"/>
        <v>264600</v>
      </c>
      <c r="W816" s="10">
        <f t="shared" ca="1" si="103"/>
        <v>0</v>
      </c>
      <c r="X816" s="10">
        <f t="shared" ca="1" si="104"/>
        <v>2200</v>
      </c>
      <c r="Y816" s="10">
        <f t="shared" ca="1" si="105"/>
        <v>2200</v>
      </c>
    </row>
    <row r="817" spans="1:25" x14ac:dyDescent="0.25">
      <c r="A817" s="10">
        <f ca="1">IFERROR(RANK(Y817,$Y$5:$Y$1006,0)+COUNTIF(Y$4:$Y816,Y817),"")</f>
        <v>507</v>
      </c>
      <c r="B817">
        <f ca="1">IFERROR(RANK(C817,$C$5:$C$5001, 1) + COUNTIF(C$4:$C816, C817), "")</f>
        <v>507</v>
      </c>
      <c r="C817">
        <f t="shared" ca="1" si="99"/>
        <v>5</v>
      </c>
      <c r="D817" s="1" t="s">
        <v>7558</v>
      </c>
      <c r="E817" t="s">
        <v>5552</v>
      </c>
      <c r="F817" t="s">
        <v>5553</v>
      </c>
      <c r="G817" t="s">
        <v>1552</v>
      </c>
      <c r="H817" t="s">
        <v>536</v>
      </c>
      <c r="I817" t="s">
        <v>458</v>
      </c>
      <c r="J817">
        <v>60639</v>
      </c>
      <c r="K817" t="s">
        <v>5554</v>
      </c>
      <c r="L817" t="s">
        <v>5555</v>
      </c>
      <c r="M817" t="s">
        <v>5556</v>
      </c>
      <c r="N817" t="s">
        <v>5557</v>
      </c>
      <c r="O817" s="13">
        <v>842100</v>
      </c>
      <c r="P817" s="10">
        <v>813</v>
      </c>
      <c r="Q817" s="10">
        <f t="shared" ca="1" si="100"/>
        <v>27</v>
      </c>
      <c r="R817" t="str">
        <f t="shared" ca="1" si="101"/>
        <v>Aline Norgard</v>
      </c>
      <c r="T817" t="str">
        <f t="shared" ca="1" si="106"/>
        <v>Reina Latos</v>
      </c>
      <c r="U817" s="10">
        <f t="shared" ca="1" si="102"/>
        <v>879600</v>
      </c>
      <c r="W817" s="10">
        <f t="shared" ca="1" si="103"/>
        <v>0</v>
      </c>
      <c r="X817" s="10">
        <f t="shared" ca="1" si="104"/>
        <v>28900</v>
      </c>
      <c r="Y817" s="10">
        <f t="shared" ca="1" si="105"/>
        <v>28900</v>
      </c>
    </row>
    <row r="818" spans="1:25" x14ac:dyDescent="0.25">
      <c r="A818" s="10">
        <f ca="1">IFERROR(RANK(Y818,$Y$5:$Y$1006,0)+COUNTIF(Y$4:$Y817,Y818),"")</f>
        <v>508</v>
      </c>
      <c r="B818">
        <f ca="1">IFERROR(RANK(C818,$C$5:$C$5001, 1) + COUNTIF(C$4:$C817, C818), "")</f>
        <v>508</v>
      </c>
      <c r="C818">
        <f t="shared" ca="1" si="99"/>
        <v>5</v>
      </c>
      <c r="D818" s="1" t="s">
        <v>7559</v>
      </c>
      <c r="E818" t="s">
        <v>5558</v>
      </c>
      <c r="F818" t="s">
        <v>5559</v>
      </c>
      <c r="G818" t="s">
        <v>2058</v>
      </c>
      <c r="H818" t="s">
        <v>2059</v>
      </c>
      <c r="I818" t="s">
        <v>75</v>
      </c>
      <c r="J818">
        <v>48103</v>
      </c>
      <c r="K818" t="s">
        <v>5560</v>
      </c>
      <c r="L818" t="s">
        <v>5561</v>
      </c>
      <c r="M818" t="s">
        <v>5562</v>
      </c>
      <c r="N818" t="s">
        <v>5563</v>
      </c>
      <c r="O818" s="13">
        <v>604000</v>
      </c>
      <c r="P818" s="10">
        <v>814</v>
      </c>
      <c r="Q818" s="10">
        <f t="shared" ca="1" si="100"/>
        <v>114</v>
      </c>
      <c r="R818" t="str">
        <f t="shared" ca="1" si="101"/>
        <v>Bessie Delille</v>
      </c>
      <c r="T818" t="str">
        <f t="shared" ca="1" si="106"/>
        <v>Reinaldo Wiederholt</v>
      </c>
      <c r="U818" s="10">
        <f t="shared" ca="1" si="102"/>
        <v>874300</v>
      </c>
      <c r="W818" s="10">
        <f t="shared" ca="1" si="103"/>
        <v>0</v>
      </c>
      <c r="X818" s="10">
        <f t="shared" ca="1" si="104"/>
        <v>28800</v>
      </c>
      <c r="Y818" s="10">
        <f t="shared" ca="1" si="105"/>
        <v>28800</v>
      </c>
    </row>
    <row r="819" spans="1:25" x14ac:dyDescent="0.25">
      <c r="A819" s="10">
        <f ca="1">IFERROR(RANK(Y819,$Y$5:$Y$1006,0)+COUNTIF(Y$4:$Y818,Y819),"")</f>
        <v>445</v>
      </c>
      <c r="B819">
        <f ca="1">IFERROR(RANK(C819,$C$5:$C$5001, 1) + COUNTIF(C$4:$C818, C819), "")</f>
        <v>445</v>
      </c>
      <c r="C819">
        <f t="shared" ca="1" si="99"/>
        <v>4</v>
      </c>
      <c r="D819" s="1" t="s">
        <v>7560</v>
      </c>
      <c r="E819" t="s">
        <v>5564</v>
      </c>
      <c r="F819" t="s">
        <v>5565</v>
      </c>
      <c r="G819" t="s">
        <v>5566</v>
      </c>
      <c r="H819" t="s">
        <v>212</v>
      </c>
      <c r="I819" t="s">
        <v>12</v>
      </c>
      <c r="J819">
        <v>92708</v>
      </c>
      <c r="K819" t="s">
        <v>5567</v>
      </c>
      <c r="L819" t="s">
        <v>5568</v>
      </c>
      <c r="M819" t="s">
        <v>5569</v>
      </c>
      <c r="N819" t="s">
        <v>5570</v>
      </c>
      <c r="O819" s="13">
        <v>95300</v>
      </c>
      <c r="P819" s="10">
        <v>815</v>
      </c>
      <c r="Q819" s="10">
        <f t="shared" ca="1" si="100"/>
        <v>504</v>
      </c>
      <c r="R819" t="str">
        <f t="shared" ca="1" si="101"/>
        <v>Jody Boileau</v>
      </c>
      <c r="T819" t="str">
        <f t="shared" ca="1" si="106"/>
        <v>Rena Rushen</v>
      </c>
      <c r="U819" s="10">
        <f t="shared" ca="1" si="102"/>
        <v>246100</v>
      </c>
      <c r="W819" s="10">
        <f t="shared" ca="1" si="103"/>
        <v>0</v>
      </c>
      <c r="X819" s="10">
        <f t="shared" ca="1" si="104"/>
        <v>35100</v>
      </c>
      <c r="Y819" s="10">
        <f t="shared" ca="1" si="105"/>
        <v>35100</v>
      </c>
    </row>
    <row r="820" spans="1:25" x14ac:dyDescent="0.25">
      <c r="A820" s="10">
        <f ca="1">IFERROR(RANK(Y820,$Y$5:$Y$1006,0)+COUNTIF(Y$4:$Y819,Y820),"")</f>
        <v>446</v>
      </c>
      <c r="B820">
        <f ca="1">IFERROR(RANK(C820,$C$5:$C$5001, 1) + COUNTIF(C$4:$C819, C820), "")</f>
        <v>446</v>
      </c>
      <c r="C820">
        <f t="shared" ca="1" si="99"/>
        <v>4</v>
      </c>
      <c r="D820" s="1" t="s">
        <v>7561</v>
      </c>
      <c r="E820" t="s">
        <v>5571</v>
      </c>
      <c r="F820" t="s">
        <v>5572</v>
      </c>
      <c r="G820" t="s">
        <v>5573</v>
      </c>
      <c r="H820" t="s">
        <v>759</v>
      </c>
      <c r="I820" t="s">
        <v>760</v>
      </c>
      <c r="J820">
        <v>6811</v>
      </c>
      <c r="K820" t="s">
        <v>5574</v>
      </c>
      <c r="L820" t="s">
        <v>5575</v>
      </c>
      <c r="M820" t="s">
        <v>5576</v>
      </c>
      <c r="N820" t="s">
        <v>5577</v>
      </c>
      <c r="O820" s="13">
        <v>180300</v>
      </c>
      <c r="P820" s="10">
        <v>816</v>
      </c>
      <c r="Q820" s="10">
        <f t="shared" ca="1" si="100"/>
        <v>450</v>
      </c>
      <c r="R820" t="str">
        <f t="shared" ca="1" si="101"/>
        <v>Ione Gallion</v>
      </c>
      <c r="T820" t="str">
        <f t="shared" ca="1" si="106"/>
        <v>Renaldo Blanchfield</v>
      </c>
      <c r="U820" s="10">
        <f t="shared" ca="1" si="102"/>
        <v>219400</v>
      </c>
      <c r="W820" s="10">
        <f t="shared" ca="1" si="103"/>
        <v>0</v>
      </c>
      <c r="X820" s="10">
        <f t="shared" ca="1" si="104"/>
        <v>35000</v>
      </c>
      <c r="Y820" s="10">
        <f t="shared" ca="1" si="105"/>
        <v>35000</v>
      </c>
    </row>
    <row r="821" spans="1:25" x14ac:dyDescent="0.25">
      <c r="A821" s="10" t="str">
        <f ca="1">IFERROR(RANK(Y821,$Y$5:$Y$1006,0)+COUNTIF(Y$4:$Y820,Y821),"")</f>
        <v/>
      </c>
      <c r="B821" t="str">
        <f ca="1">IFERROR(RANK(C821,$C$5:$C$5001, 1) + COUNTIF(C$4:$C820, C821), "")</f>
        <v/>
      </c>
      <c r="C821" t="str">
        <f t="shared" ca="1" si="99"/>
        <v/>
      </c>
      <c r="D821" s="1" t="s">
        <v>7562</v>
      </c>
      <c r="E821" t="s">
        <v>5578</v>
      </c>
      <c r="F821" t="s">
        <v>5579</v>
      </c>
      <c r="G821" t="s">
        <v>5580</v>
      </c>
      <c r="H821" t="s">
        <v>178</v>
      </c>
      <c r="I821" t="s">
        <v>12</v>
      </c>
      <c r="J821">
        <v>90222</v>
      </c>
      <c r="K821" t="s">
        <v>5581</v>
      </c>
      <c r="L821" t="s">
        <v>5582</v>
      </c>
      <c r="M821" t="s">
        <v>5583</v>
      </c>
      <c r="N821" t="s">
        <v>5584</v>
      </c>
      <c r="O821" s="13">
        <v>573400</v>
      </c>
      <c r="P821" s="10">
        <v>817</v>
      </c>
      <c r="Q821" s="10">
        <f t="shared" ca="1" si="100"/>
        <v>408</v>
      </c>
      <c r="R821" t="str">
        <f t="shared" ca="1" si="101"/>
        <v>Guillermina Westenbarger</v>
      </c>
      <c r="T821" t="str">
        <f t="shared" ca="1" si="106"/>
        <v>Rex Top</v>
      </c>
      <c r="U821" s="10">
        <f t="shared" ca="1" si="102"/>
        <v>199300</v>
      </c>
      <c r="W821" s="10">
        <f t="shared" ca="1" si="103"/>
        <v>0</v>
      </c>
      <c r="X821" s="10" t="str">
        <f t="shared" ca="1" si="104"/>
        <v/>
      </c>
      <c r="Y821" s="10" t="str">
        <f t="shared" ca="1" si="105"/>
        <v/>
      </c>
    </row>
    <row r="822" spans="1:25" x14ac:dyDescent="0.25">
      <c r="A822" s="10" t="str">
        <f ca="1">IFERROR(RANK(Y822,$Y$5:$Y$1006,0)+COUNTIF(Y$4:$Y821,Y822),"")</f>
        <v/>
      </c>
      <c r="B822" t="str">
        <f ca="1">IFERROR(RANK(C822,$C$5:$C$5001, 1) + COUNTIF(C$4:$C821, C822), "")</f>
        <v/>
      </c>
      <c r="C822" t="str">
        <f t="shared" ca="1" si="99"/>
        <v/>
      </c>
      <c r="D822" s="1" t="s">
        <v>7563</v>
      </c>
      <c r="E822" t="s">
        <v>5585</v>
      </c>
      <c r="F822" t="s">
        <v>5586</v>
      </c>
      <c r="G822" t="s">
        <v>896</v>
      </c>
      <c r="H822" t="s">
        <v>897</v>
      </c>
      <c r="I822" t="s">
        <v>229</v>
      </c>
      <c r="J822">
        <v>10314</v>
      </c>
      <c r="K822" t="s">
        <v>5587</v>
      </c>
      <c r="L822" t="s">
        <v>5588</v>
      </c>
      <c r="M822" t="s">
        <v>5589</v>
      </c>
      <c r="N822" t="s">
        <v>5590</v>
      </c>
      <c r="O822" s="13">
        <v>809800</v>
      </c>
      <c r="P822" s="10">
        <v>818</v>
      </c>
      <c r="Q822" s="10">
        <f t="shared" ca="1" si="100"/>
        <v>680</v>
      </c>
      <c r="R822" t="str">
        <f t="shared" ca="1" si="101"/>
        <v>Mary Bolon</v>
      </c>
      <c r="T822" t="str">
        <f t="shared" ca="1" si="106"/>
        <v>Reyes Gudgell</v>
      </c>
      <c r="U822" s="10">
        <f t="shared" ca="1" si="102"/>
        <v>316500</v>
      </c>
      <c r="W822" s="10">
        <f t="shared" ca="1" si="103"/>
        <v>0</v>
      </c>
      <c r="X822" s="10" t="str">
        <f t="shared" ca="1" si="104"/>
        <v/>
      </c>
      <c r="Y822" s="10" t="str">
        <f t="shared" ca="1" si="105"/>
        <v/>
      </c>
    </row>
    <row r="823" spans="1:25" x14ac:dyDescent="0.25">
      <c r="A823" s="10" t="str">
        <f ca="1">IFERROR(RANK(Y823,$Y$5:$Y$1006,0)+COUNTIF(Y$4:$Y822,Y823),"")</f>
        <v/>
      </c>
      <c r="B823" t="str">
        <f ca="1">IFERROR(RANK(C823,$C$5:$C$5001, 1) + COUNTIF(C$4:$C822, C823), "")</f>
        <v/>
      </c>
      <c r="C823" t="str">
        <f t="shared" ca="1" si="99"/>
        <v/>
      </c>
      <c r="D823" s="1" t="s">
        <v>7564</v>
      </c>
      <c r="E823" t="s">
        <v>5591</v>
      </c>
      <c r="F823" t="s">
        <v>5592</v>
      </c>
      <c r="G823" t="s">
        <v>1421</v>
      </c>
      <c r="H823" t="s">
        <v>169</v>
      </c>
      <c r="I823" t="s">
        <v>170</v>
      </c>
      <c r="J823">
        <v>7470</v>
      </c>
      <c r="K823" t="s">
        <v>5593</v>
      </c>
      <c r="L823" t="s">
        <v>5594</v>
      </c>
      <c r="M823" t="s">
        <v>5595</v>
      </c>
      <c r="N823" t="s">
        <v>5596</v>
      </c>
      <c r="O823" s="13">
        <v>197200</v>
      </c>
      <c r="P823" s="10">
        <v>819</v>
      </c>
      <c r="Q823" s="10">
        <f t="shared" ca="1" si="100"/>
        <v>589</v>
      </c>
      <c r="R823" t="str">
        <f t="shared" ca="1" si="101"/>
        <v>Leif Tingle</v>
      </c>
      <c r="T823" t="str">
        <f t="shared" ca="1" si="106"/>
        <v>Rhett Lenser</v>
      </c>
      <c r="U823" s="10">
        <f t="shared" ca="1" si="102"/>
        <v>375400</v>
      </c>
      <c r="W823" s="10">
        <f t="shared" ca="1" si="103"/>
        <v>0</v>
      </c>
      <c r="X823" s="10" t="str">
        <f t="shared" ca="1" si="104"/>
        <v/>
      </c>
      <c r="Y823" s="10" t="str">
        <f t="shared" ca="1" si="105"/>
        <v/>
      </c>
    </row>
    <row r="824" spans="1:25" x14ac:dyDescent="0.25">
      <c r="A824" s="10">
        <f ca="1">IFERROR(RANK(Y824,$Y$5:$Y$1006,0)+COUNTIF(Y$4:$Y823,Y824),"")</f>
        <v>653</v>
      </c>
      <c r="B824">
        <f ca="1">IFERROR(RANK(C824,$C$5:$C$5001, 1) + COUNTIF(C$4:$C823, C824), "")</f>
        <v>653</v>
      </c>
      <c r="C824">
        <f t="shared" ca="1" si="99"/>
        <v>8</v>
      </c>
      <c r="D824" s="1" t="s">
        <v>7565</v>
      </c>
      <c r="E824" t="s">
        <v>5597</v>
      </c>
      <c r="F824" t="s">
        <v>5598</v>
      </c>
      <c r="G824" t="s">
        <v>5599</v>
      </c>
      <c r="H824" t="s">
        <v>2684</v>
      </c>
      <c r="I824" t="s">
        <v>12</v>
      </c>
      <c r="J824">
        <v>94509</v>
      </c>
      <c r="K824" t="s">
        <v>5600</v>
      </c>
      <c r="L824" t="s">
        <v>5601</v>
      </c>
      <c r="M824" t="s">
        <v>5602</v>
      </c>
      <c r="N824" t="s">
        <v>5603</v>
      </c>
      <c r="O824" s="13">
        <v>28900</v>
      </c>
      <c r="P824" s="10">
        <v>820</v>
      </c>
      <c r="Q824" s="10">
        <f t="shared" ca="1" si="100"/>
        <v>652</v>
      </c>
      <c r="R824" t="str">
        <f t="shared" ca="1" si="101"/>
        <v>Malissa Eisert</v>
      </c>
      <c r="T824" t="str">
        <f t="shared" ca="1" si="106"/>
        <v>Rhett Malena</v>
      </c>
      <c r="U824" s="10">
        <f t="shared" ca="1" si="102"/>
        <v>993300</v>
      </c>
      <c r="W824" s="10">
        <f t="shared" ca="1" si="103"/>
        <v>0</v>
      </c>
      <c r="X824" s="10">
        <f t="shared" ca="1" si="104"/>
        <v>14300</v>
      </c>
      <c r="Y824" s="10">
        <f t="shared" ca="1" si="105"/>
        <v>14300</v>
      </c>
    </row>
    <row r="825" spans="1:25" x14ac:dyDescent="0.25">
      <c r="A825" s="10">
        <f ca="1">IFERROR(RANK(Y825,$Y$5:$Y$1006,0)+COUNTIF(Y$4:$Y824,Y825),"")</f>
        <v>564</v>
      </c>
      <c r="B825">
        <f ca="1">IFERROR(RANK(C825,$C$5:$C$5001, 1) + COUNTIF(C$4:$C824, C825), "")</f>
        <v>564</v>
      </c>
      <c r="C825">
        <f t="shared" ca="1" si="99"/>
        <v>6</v>
      </c>
      <c r="D825" s="1" t="s">
        <v>7566</v>
      </c>
      <c r="E825" t="s">
        <v>5604</v>
      </c>
      <c r="F825" t="s">
        <v>5605</v>
      </c>
      <c r="G825" t="s">
        <v>1184</v>
      </c>
      <c r="H825" t="s">
        <v>3353</v>
      </c>
      <c r="I825" t="s">
        <v>1186</v>
      </c>
      <c r="J825">
        <v>55404</v>
      </c>
      <c r="K825" t="s">
        <v>5606</v>
      </c>
      <c r="L825" t="s">
        <v>5607</v>
      </c>
      <c r="M825" t="s">
        <v>5608</v>
      </c>
      <c r="N825" t="s">
        <v>5609</v>
      </c>
      <c r="O825" s="13">
        <v>255500</v>
      </c>
      <c r="P825" s="10">
        <v>821</v>
      </c>
      <c r="Q825" s="10">
        <f t="shared" ca="1" si="100"/>
        <v>732</v>
      </c>
      <c r="R825" t="str">
        <f t="shared" ca="1" si="101"/>
        <v>Nancy Bowin</v>
      </c>
      <c r="T825" t="str">
        <f t="shared" ca="1" si="106"/>
        <v>Rhonda Badura</v>
      </c>
      <c r="U825" s="10">
        <f t="shared" ca="1" si="102"/>
        <v>937800</v>
      </c>
      <c r="W825" s="10">
        <f t="shared" ca="1" si="103"/>
        <v>0</v>
      </c>
      <c r="X825" s="10">
        <f t="shared" ca="1" si="104"/>
        <v>23200</v>
      </c>
      <c r="Y825" s="10">
        <f t="shared" ca="1" si="105"/>
        <v>23200</v>
      </c>
    </row>
    <row r="826" spans="1:25" x14ac:dyDescent="0.25">
      <c r="A826" s="10">
        <f ca="1">IFERROR(RANK(Y826,$Y$5:$Y$1006,0)+COUNTIF(Y$4:$Y825,Y826),"")</f>
        <v>565</v>
      </c>
      <c r="B826">
        <f ca="1">IFERROR(RANK(C826,$C$5:$C$5001, 1) + COUNTIF(C$4:$C825, C826), "")</f>
        <v>565</v>
      </c>
      <c r="C826">
        <f t="shared" ca="1" si="99"/>
        <v>6</v>
      </c>
      <c r="D826" s="1" t="s">
        <v>7567</v>
      </c>
      <c r="E826" t="s">
        <v>5610</v>
      </c>
      <c r="F826" t="s">
        <v>5611</v>
      </c>
      <c r="G826" t="s">
        <v>543</v>
      </c>
      <c r="H826" t="s">
        <v>544</v>
      </c>
      <c r="I826" t="s">
        <v>20</v>
      </c>
      <c r="J826">
        <v>32202</v>
      </c>
      <c r="K826" t="s">
        <v>5612</v>
      </c>
      <c r="L826" t="s">
        <v>5613</v>
      </c>
      <c r="M826" t="s">
        <v>5614</v>
      </c>
      <c r="N826" t="s">
        <v>5615</v>
      </c>
      <c r="O826" s="13">
        <v>300600</v>
      </c>
      <c r="P826" s="10">
        <v>822</v>
      </c>
      <c r="Q826" s="10">
        <f t="shared" ca="1" si="100"/>
        <v>407</v>
      </c>
      <c r="R826" t="str">
        <f t="shared" ca="1" si="101"/>
        <v>Gregorio Rheingold</v>
      </c>
      <c r="T826" t="str">
        <f t="shared" ca="1" si="106"/>
        <v>Rhonda Hurdle</v>
      </c>
      <c r="U826" s="10">
        <f t="shared" ca="1" si="102"/>
        <v>956800</v>
      </c>
      <c r="W826" s="10">
        <f t="shared" ca="1" si="103"/>
        <v>0</v>
      </c>
      <c r="X826" s="10">
        <f t="shared" ca="1" si="104"/>
        <v>23100</v>
      </c>
      <c r="Y826" s="10">
        <f t="shared" ca="1" si="105"/>
        <v>23100</v>
      </c>
    </row>
    <row r="827" spans="1:25" x14ac:dyDescent="0.25">
      <c r="A827" s="10" t="str">
        <f ca="1">IFERROR(RANK(Y827,$Y$5:$Y$1006,0)+COUNTIF(Y$4:$Y826,Y827),"")</f>
        <v/>
      </c>
      <c r="B827" t="str">
        <f ca="1">IFERROR(RANK(C827,$C$5:$C$5001, 1) + COUNTIF(C$4:$C826, C827), "")</f>
        <v/>
      </c>
      <c r="C827" t="str">
        <f t="shared" ca="1" si="99"/>
        <v/>
      </c>
      <c r="D827" s="1" t="s">
        <v>7568</v>
      </c>
      <c r="E827" t="s">
        <v>5616</v>
      </c>
      <c r="F827" t="s">
        <v>5617</v>
      </c>
      <c r="G827" t="s">
        <v>2808</v>
      </c>
      <c r="H827" t="s">
        <v>2256</v>
      </c>
      <c r="I827" t="s">
        <v>132</v>
      </c>
      <c r="J827">
        <v>46202</v>
      </c>
      <c r="K827" t="s">
        <v>5618</v>
      </c>
      <c r="L827" t="s">
        <v>5619</v>
      </c>
      <c r="M827" t="s">
        <v>5620</v>
      </c>
      <c r="N827" t="s">
        <v>5621</v>
      </c>
      <c r="O827" s="13">
        <v>396400</v>
      </c>
      <c r="P827" s="10">
        <v>823</v>
      </c>
      <c r="Q827" s="10">
        <f t="shared" ca="1" si="100"/>
        <v>548</v>
      </c>
      <c r="R827" t="str">
        <f t="shared" ca="1" si="101"/>
        <v>Kerri Heckendorf</v>
      </c>
      <c r="T827" t="str">
        <f t="shared" ca="1" si="106"/>
        <v>Richie Goldston</v>
      </c>
      <c r="U827" s="10">
        <f t="shared" ca="1" si="102"/>
        <v>246600</v>
      </c>
      <c r="W827" s="10">
        <f t="shared" ca="1" si="103"/>
        <v>0</v>
      </c>
      <c r="X827" s="10" t="str">
        <f t="shared" ca="1" si="104"/>
        <v/>
      </c>
      <c r="Y827" s="10" t="str">
        <f t="shared" ca="1" si="105"/>
        <v/>
      </c>
    </row>
    <row r="828" spans="1:25" x14ac:dyDescent="0.25">
      <c r="A828" s="10">
        <f ca="1">IFERROR(RANK(Y828,$Y$5:$Y$1006,0)+COUNTIF(Y$4:$Y827,Y828),"")</f>
        <v>617</v>
      </c>
      <c r="B828">
        <f ca="1">IFERROR(RANK(C828,$C$5:$C$5001, 1) + COUNTIF(C$4:$C827, C828), "")</f>
        <v>617</v>
      </c>
      <c r="C828">
        <f t="shared" ca="1" si="99"/>
        <v>7</v>
      </c>
      <c r="D828" s="1" t="s">
        <v>7569</v>
      </c>
      <c r="E828" t="s">
        <v>5622</v>
      </c>
      <c r="F828" t="s">
        <v>5623</v>
      </c>
      <c r="G828" t="s">
        <v>5624</v>
      </c>
      <c r="H828" t="s">
        <v>5625</v>
      </c>
      <c r="I828" t="s">
        <v>75</v>
      </c>
      <c r="J828">
        <v>49601</v>
      </c>
      <c r="K828" t="s">
        <v>5626</v>
      </c>
      <c r="L828" t="s">
        <v>5627</v>
      </c>
      <c r="M828" t="s">
        <v>5628</v>
      </c>
      <c r="N828" t="s">
        <v>5629</v>
      </c>
      <c r="O828" s="13">
        <v>614500</v>
      </c>
      <c r="P828" s="10">
        <v>824</v>
      </c>
      <c r="Q828" s="10">
        <f t="shared" ca="1" si="100"/>
        <v>441</v>
      </c>
      <c r="R828" t="str">
        <f t="shared" ca="1" si="101"/>
        <v>Hugh Pernesky</v>
      </c>
      <c r="T828" t="str">
        <f t="shared" ca="1" si="106"/>
        <v>Rick Garbarini</v>
      </c>
      <c r="U828" s="10">
        <f t="shared" ca="1" si="102"/>
        <v>5600</v>
      </c>
      <c r="W828" s="10">
        <f t="shared" ca="1" si="103"/>
        <v>0</v>
      </c>
      <c r="X828" s="10">
        <f t="shared" ca="1" si="104"/>
        <v>17900</v>
      </c>
      <c r="Y828" s="10">
        <f t="shared" ca="1" si="105"/>
        <v>17900</v>
      </c>
    </row>
    <row r="829" spans="1:25" x14ac:dyDescent="0.25">
      <c r="A829" s="10" t="str">
        <f ca="1">IFERROR(RANK(Y829,$Y$5:$Y$1006,0)+COUNTIF(Y$4:$Y828,Y829),"")</f>
        <v/>
      </c>
      <c r="B829" t="str">
        <f ca="1">IFERROR(RANK(C829,$C$5:$C$5001, 1) + COUNTIF(C$4:$C828, C829), "")</f>
        <v/>
      </c>
      <c r="C829" t="str">
        <f t="shared" ca="1" si="99"/>
        <v/>
      </c>
      <c r="D829" s="1" t="s">
        <v>7570</v>
      </c>
      <c r="E829" t="s">
        <v>5630</v>
      </c>
      <c r="F829" t="s">
        <v>5631</v>
      </c>
      <c r="G829" t="s">
        <v>796</v>
      </c>
      <c r="H829" t="s">
        <v>796</v>
      </c>
      <c r="I829" t="s">
        <v>196</v>
      </c>
      <c r="J829">
        <v>70506</v>
      </c>
      <c r="K829" t="s">
        <v>5632</v>
      </c>
      <c r="L829" t="s">
        <v>5633</v>
      </c>
      <c r="M829" t="s">
        <v>5634</v>
      </c>
      <c r="N829" t="s">
        <v>5635</v>
      </c>
      <c r="O829" s="13">
        <v>654900</v>
      </c>
      <c r="P829" s="10">
        <v>825</v>
      </c>
      <c r="Q829" s="10">
        <f t="shared" ca="1" si="100"/>
        <v>854</v>
      </c>
      <c r="R829" t="str">
        <f t="shared" ca="1" si="101"/>
        <v>Rufus Socorro</v>
      </c>
      <c r="T829" t="str">
        <f t="shared" ca="1" si="106"/>
        <v>Ricky Yielding</v>
      </c>
      <c r="U829" s="10">
        <f t="shared" ca="1" si="102"/>
        <v>889800</v>
      </c>
      <c r="W829" s="10">
        <f t="shared" ca="1" si="103"/>
        <v>0</v>
      </c>
      <c r="X829" s="10" t="str">
        <f t="shared" ca="1" si="104"/>
        <v/>
      </c>
      <c r="Y829" s="10" t="str">
        <f t="shared" ca="1" si="105"/>
        <v/>
      </c>
    </row>
    <row r="830" spans="1:25" x14ac:dyDescent="0.25">
      <c r="A830" s="10" t="str">
        <f ca="1">IFERROR(RANK(Y830,$Y$5:$Y$1006,0)+COUNTIF(Y$4:$Y829,Y830),"")</f>
        <v/>
      </c>
      <c r="B830" t="str">
        <f ca="1">IFERROR(RANK(C830,$C$5:$C$5001, 1) + COUNTIF(C$4:$C829, C830), "")</f>
        <v/>
      </c>
      <c r="C830" t="str">
        <f t="shared" ca="1" si="99"/>
        <v/>
      </c>
      <c r="D830" s="1" t="s">
        <v>7571</v>
      </c>
      <c r="E830" t="s">
        <v>5636</v>
      </c>
      <c r="F830" t="s">
        <v>5637</v>
      </c>
      <c r="G830" t="s">
        <v>143</v>
      </c>
      <c r="H830" t="s">
        <v>144</v>
      </c>
      <c r="I830" t="s">
        <v>28</v>
      </c>
      <c r="J830">
        <v>45403</v>
      </c>
      <c r="K830" t="s">
        <v>5638</v>
      </c>
      <c r="L830" t="s">
        <v>5639</v>
      </c>
      <c r="M830" t="s">
        <v>5640</v>
      </c>
      <c r="N830" t="s">
        <v>5641</v>
      </c>
      <c r="O830" s="13">
        <v>754700</v>
      </c>
      <c r="P830" s="10">
        <v>826</v>
      </c>
      <c r="Q830" s="10">
        <f t="shared" ca="1" si="100"/>
        <v>317</v>
      </c>
      <c r="R830" t="str">
        <f t="shared" ca="1" si="101"/>
        <v>Elsie Cheu</v>
      </c>
      <c r="T830" t="str">
        <f t="shared" ca="1" si="106"/>
        <v>Rico Quinoes</v>
      </c>
      <c r="U830" s="10">
        <f t="shared" ca="1" si="102"/>
        <v>714400</v>
      </c>
      <c r="W830" s="10">
        <f t="shared" ca="1" si="103"/>
        <v>0</v>
      </c>
      <c r="X830" s="10" t="str">
        <f t="shared" ca="1" si="104"/>
        <v/>
      </c>
      <c r="Y830" s="10" t="str">
        <f t="shared" ca="1" si="105"/>
        <v/>
      </c>
    </row>
    <row r="831" spans="1:25" x14ac:dyDescent="0.25">
      <c r="A831" s="10">
        <f ca="1">IFERROR(RANK(Y831,$Y$5:$Y$1006,0)+COUNTIF(Y$4:$Y830,Y831),"")</f>
        <v>447</v>
      </c>
      <c r="B831">
        <f ca="1">IFERROR(RANK(C831,$C$5:$C$5001, 1) + COUNTIF(C$4:$C830, C831), "")</f>
        <v>447</v>
      </c>
      <c r="C831">
        <f t="shared" ca="1" si="99"/>
        <v>4</v>
      </c>
      <c r="D831" s="1" t="s">
        <v>7572</v>
      </c>
      <c r="E831" t="s">
        <v>5642</v>
      </c>
      <c r="F831" t="s">
        <v>5643</v>
      </c>
      <c r="G831" t="s">
        <v>5644</v>
      </c>
      <c r="H831" t="s">
        <v>4261</v>
      </c>
      <c r="I831" t="s">
        <v>122</v>
      </c>
      <c r="J831">
        <v>30060</v>
      </c>
      <c r="K831" t="s">
        <v>5645</v>
      </c>
      <c r="L831" t="s">
        <v>5646</v>
      </c>
      <c r="M831" t="s">
        <v>5647</v>
      </c>
      <c r="N831" t="s">
        <v>5648</v>
      </c>
      <c r="O831" s="13">
        <v>801900</v>
      </c>
      <c r="P831" s="10">
        <v>827</v>
      </c>
      <c r="Q831" s="10">
        <f t="shared" ca="1" si="100"/>
        <v>852</v>
      </c>
      <c r="R831" t="str">
        <f t="shared" ca="1" si="101"/>
        <v>Rudy Demuzio</v>
      </c>
      <c r="T831" t="str">
        <f t="shared" ca="1" si="106"/>
        <v>Rita Untalan</v>
      </c>
      <c r="U831" s="10">
        <f t="shared" ca="1" si="102"/>
        <v>924700</v>
      </c>
      <c r="W831" s="10">
        <f t="shared" ca="1" si="103"/>
        <v>0</v>
      </c>
      <c r="X831" s="10">
        <f t="shared" ca="1" si="104"/>
        <v>34900</v>
      </c>
      <c r="Y831" s="10">
        <f t="shared" ca="1" si="105"/>
        <v>34900</v>
      </c>
    </row>
    <row r="832" spans="1:25" x14ac:dyDescent="0.25">
      <c r="A832" s="10" t="str">
        <f ca="1">IFERROR(RANK(Y832,$Y$5:$Y$1006,0)+COUNTIF(Y$4:$Y831,Y832),"")</f>
        <v/>
      </c>
      <c r="B832" t="str">
        <f ca="1">IFERROR(RANK(C832,$C$5:$C$5001, 1) + COUNTIF(C$4:$C831, C832), "")</f>
        <v/>
      </c>
      <c r="C832" t="str">
        <f t="shared" ca="1" si="99"/>
        <v/>
      </c>
      <c r="D832" s="1" t="s">
        <v>7573</v>
      </c>
      <c r="E832" t="s">
        <v>5649</v>
      </c>
      <c r="F832" t="s">
        <v>5650</v>
      </c>
      <c r="G832" t="s">
        <v>380</v>
      </c>
      <c r="H832" t="s">
        <v>380</v>
      </c>
      <c r="I832" t="s">
        <v>252</v>
      </c>
      <c r="J832">
        <v>19152</v>
      </c>
      <c r="K832" t="s">
        <v>5651</v>
      </c>
      <c r="L832" t="s">
        <v>5652</v>
      </c>
      <c r="M832" t="s">
        <v>5653</v>
      </c>
      <c r="N832" t="s">
        <v>5654</v>
      </c>
      <c r="O832" s="13">
        <v>671700</v>
      </c>
      <c r="P832" s="10">
        <v>828</v>
      </c>
      <c r="Q832" s="10">
        <f t="shared" ca="1" si="100"/>
        <v>341</v>
      </c>
      <c r="R832" t="str">
        <f t="shared" ca="1" si="101"/>
        <v>Eunice Goldfeld</v>
      </c>
      <c r="T832" t="str">
        <f t="shared" ca="1" si="106"/>
        <v>Robbie Poli</v>
      </c>
      <c r="U832" s="10">
        <f t="shared" ca="1" si="102"/>
        <v>441800</v>
      </c>
      <c r="W832" s="10">
        <f t="shared" ca="1" si="103"/>
        <v>0</v>
      </c>
      <c r="X832" s="10" t="str">
        <f t="shared" ca="1" si="104"/>
        <v/>
      </c>
      <c r="Y832" s="10" t="str">
        <f t="shared" ca="1" si="105"/>
        <v/>
      </c>
    </row>
    <row r="833" spans="1:25" x14ac:dyDescent="0.25">
      <c r="A833" s="10">
        <f ca="1">IFERROR(RANK(Y833,$Y$5:$Y$1006,0)+COUNTIF(Y$4:$Y832,Y833),"")</f>
        <v>618</v>
      </c>
      <c r="B833">
        <f ca="1">IFERROR(RANK(C833,$C$5:$C$5001, 1) + COUNTIF(C$4:$C832, C833), "")</f>
        <v>618</v>
      </c>
      <c r="C833">
        <f t="shared" ca="1" si="99"/>
        <v>7</v>
      </c>
      <c r="D833" s="1" t="s">
        <v>7574</v>
      </c>
      <c r="E833" t="s">
        <v>5655</v>
      </c>
      <c r="F833" t="s">
        <v>5656</v>
      </c>
      <c r="G833" t="s">
        <v>5657</v>
      </c>
      <c r="H833" t="s">
        <v>615</v>
      </c>
      <c r="I833" t="s">
        <v>229</v>
      </c>
      <c r="J833">
        <v>11803</v>
      </c>
      <c r="K833" t="s">
        <v>5658</v>
      </c>
      <c r="L833" t="s">
        <v>5659</v>
      </c>
      <c r="M833" t="s">
        <v>5660</v>
      </c>
      <c r="N833" t="s">
        <v>5661</v>
      </c>
      <c r="O833" s="13">
        <v>226800</v>
      </c>
      <c r="P833" s="10">
        <v>829</v>
      </c>
      <c r="Q833" s="10">
        <f t="shared" ca="1" si="100"/>
        <v>796</v>
      </c>
      <c r="R833" t="str">
        <f t="shared" ca="1" si="101"/>
        <v>Preston Topolski</v>
      </c>
      <c r="T833" t="str">
        <f t="shared" ca="1" si="106"/>
        <v>Robby Ardolino</v>
      </c>
      <c r="U833" s="10">
        <f t="shared" ca="1" si="102"/>
        <v>257200</v>
      </c>
      <c r="W833" s="10">
        <f t="shared" ca="1" si="103"/>
        <v>0</v>
      </c>
      <c r="X833" s="10">
        <f t="shared" ca="1" si="104"/>
        <v>17800</v>
      </c>
      <c r="Y833" s="10">
        <f t="shared" ca="1" si="105"/>
        <v>17800</v>
      </c>
    </row>
    <row r="834" spans="1:25" x14ac:dyDescent="0.25">
      <c r="A834" s="10">
        <f ca="1">IFERROR(RANK(Y834,$Y$5:$Y$1006,0)+COUNTIF(Y$4:$Y833,Y834),"")</f>
        <v>685</v>
      </c>
      <c r="B834">
        <f ca="1">IFERROR(RANK(C834,$C$5:$C$5001, 1) + COUNTIF(C$4:$C833, C834), "")</f>
        <v>685</v>
      </c>
      <c r="C834">
        <f t="shared" ca="1" si="99"/>
        <v>9</v>
      </c>
      <c r="D834" s="1" t="s">
        <v>7575</v>
      </c>
      <c r="E834" t="s">
        <v>5662</v>
      </c>
      <c r="F834" t="s">
        <v>5663</v>
      </c>
      <c r="G834" t="s">
        <v>2027</v>
      </c>
      <c r="H834" t="s">
        <v>2028</v>
      </c>
      <c r="I834" t="s">
        <v>2029</v>
      </c>
      <c r="J834">
        <v>84115</v>
      </c>
      <c r="K834" t="s">
        <v>5664</v>
      </c>
      <c r="L834" t="s">
        <v>5665</v>
      </c>
      <c r="M834" t="s">
        <v>5666</v>
      </c>
      <c r="N834" t="s">
        <v>5667</v>
      </c>
      <c r="O834" s="13">
        <v>777100</v>
      </c>
      <c r="P834" s="10">
        <v>830</v>
      </c>
      <c r="Q834" s="10">
        <f t="shared" ca="1" si="100"/>
        <v>430</v>
      </c>
      <c r="R834" t="str">
        <f t="shared" ca="1" si="101"/>
        <v>Hollis Moberley</v>
      </c>
      <c r="T834" t="str">
        <f t="shared" ca="1" si="106"/>
        <v>Robert Lamango</v>
      </c>
      <c r="U834" s="10">
        <f t="shared" ca="1" si="102"/>
        <v>460500</v>
      </c>
      <c r="W834" s="10">
        <f t="shared" ca="1" si="103"/>
        <v>0</v>
      </c>
      <c r="X834" s="10">
        <f t="shared" ca="1" si="104"/>
        <v>11100</v>
      </c>
      <c r="Y834" s="10">
        <f t="shared" ca="1" si="105"/>
        <v>11100</v>
      </c>
    </row>
    <row r="835" spans="1:25" x14ac:dyDescent="0.25">
      <c r="A835" s="10" t="str">
        <f ca="1">IFERROR(RANK(Y835,$Y$5:$Y$1006,0)+COUNTIF(Y$4:$Y834,Y835),"")</f>
        <v/>
      </c>
      <c r="B835" t="str">
        <f ca="1">IFERROR(RANK(C835,$C$5:$C$5001, 1) + COUNTIF(C$4:$C834, C835), "")</f>
        <v/>
      </c>
      <c r="C835" t="str">
        <f t="shared" ca="1" si="99"/>
        <v/>
      </c>
      <c r="D835" s="1" t="s">
        <v>7576</v>
      </c>
      <c r="E835" t="s">
        <v>5668</v>
      </c>
      <c r="F835" t="s">
        <v>5669</v>
      </c>
      <c r="G835" t="s">
        <v>3159</v>
      </c>
      <c r="H835" t="s">
        <v>178</v>
      </c>
      <c r="I835" t="s">
        <v>12</v>
      </c>
      <c r="J835">
        <v>90247</v>
      </c>
      <c r="K835" t="s">
        <v>5670</v>
      </c>
      <c r="L835" t="s">
        <v>5671</v>
      </c>
      <c r="M835" t="s">
        <v>5672</v>
      </c>
      <c r="N835" t="s">
        <v>5673</v>
      </c>
      <c r="O835" s="13">
        <v>201600</v>
      </c>
      <c r="P835" s="10">
        <v>831</v>
      </c>
      <c r="Q835" s="10">
        <f t="shared" ca="1" si="100"/>
        <v>844</v>
      </c>
      <c r="R835" t="str">
        <f t="shared" ca="1" si="101"/>
        <v>Rosella Yellow</v>
      </c>
      <c r="T835" t="str">
        <f t="shared" ca="1" si="106"/>
        <v>Robert Yotter</v>
      </c>
      <c r="U835" s="10">
        <f t="shared" ca="1" si="102"/>
        <v>954400</v>
      </c>
      <c r="W835" s="10">
        <f t="shared" ca="1" si="103"/>
        <v>0</v>
      </c>
      <c r="X835" s="10" t="str">
        <f t="shared" ca="1" si="104"/>
        <v/>
      </c>
      <c r="Y835" s="10" t="str">
        <f t="shared" ca="1" si="105"/>
        <v/>
      </c>
    </row>
    <row r="836" spans="1:25" x14ac:dyDescent="0.25">
      <c r="A836" s="10">
        <f ca="1">IFERROR(RANK(Y836,$Y$5:$Y$1006,0)+COUNTIF(Y$4:$Y835,Y836),"")</f>
        <v>619</v>
      </c>
      <c r="B836">
        <f ca="1">IFERROR(RANK(C836,$C$5:$C$5001, 1) + COUNTIF(C$4:$C835, C836), "")</f>
        <v>619</v>
      </c>
      <c r="C836">
        <f t="shared" ca="1" si="99"/>
        <v>7</v>
      </c>
      <c r="D836" s="1" t="s">
        <v>7577</v>
      </c>
      <c r="E836" t="s">
        <v>5674</v>
      </c>
      <c r="F836" t="s">
        <v>5675</v>
      </c>
      <c r="G836" t="s">
        <v>5676</v>
      </c>
      <c r="H836" t="s">
        <v>630</v>
      </c>
      <c r="I836" t="s">
        <v>90</v>
      </c>
      <c r="J836">
        <v>77707</v>
      </c>
      <c r="K836" t="s">
        <v>5677</v>
      </c>
      <c r="L836" t="s">
        <v>5678</v>
      </c>
      <c r="M836" t="s">
        <v>5679</v>
      </c>
      <c r="N836" t="s">
        <v>5680</v>
      </c>
      <c r="O836" s="13">
        <v>396800</v>
      </c>
      <c r="P836" s="10">
        <v>832</v>
      </c>
      <c r="Q836" s="10">
        <f t="shared" ca="1" si="100"/>
        <v>107</v>
      </c>
      <c r="R836" t="str">
        <f t="shared" ca="1" si="101"/>
        <v>Bernice Kippes</v>
      </c>
      <c r="T836" t="str">
        <f t="shared" ca="1" si="106"/>
        <v>Roberta Petersson</v>
      </c>
      <c r="U836" s="10">
        <f t="shared" ca="1" si="102"/>
        <v>524000</v>
      </c>
      <c r="W836" s="10">
        <f t="shared" ca="1" si="103"/>
        <v>0</v>
      </c>
      <c r="X836" s="10">
        <f t="shared" ca="1" si="104"/>
        <v>17700</v>
      </c>
      <c r="Y836" s="10">
        <f t="shared" ca="1" si="105"/>
        <v>17700</v>
      </c>
    </row>
    <row r="837" spans="1:25" x14ac:dyDescent="0.25">
      <c r="A837" s="10" t="str">
        <f ca="1">IFERROR(RANK(Y837,$Y$5:$Y$1006,0)+COUNTIF(Y$4:$Y836,Y837),"")</f>
        <v/>
      </c>
      <c r="B837" t="str">
        <f ca="1">IFERROR(RANK(C837,$C$5:$C$5001, 1) + COUNTIF(C$4:$C836, C837), "")</f>
        <v/>
      </c>
      <c r="C837" t="str">
        <f t="shared" ca="1" si="99"/>
        <v/>
      </c>
      <c r="D837" s="1" t="s">
        <v>7578</v>
      </c>
      <c r="E837" t="s">
        <v>5681</v>
      </c>
      <c r="F837" t="s">
        <v>5682</v>
      </c>
      <c r="G837" t="s">
        <v>1124</v>
      </c>
      <c r="H837" t="s">
        <v>178</v>
      </c>
      <c r="I837" t="s">
        <v>12</v>
      </c>
      <c r="J837">
        <v>91324</v>
      </c>
      <c r="K837" t="s">
        <v>5683</v>
      </c>
      <c r="L837" t="s">
        <v>5684</v>
      </c>
      <c r="M837" t="s">
        <v>5685</v>
      </c>
      <c r="N837" t="s">
        <v>5686</v>
      </c>
      <c r="O837" s="13">
        <v>321500</v>
      </c>
      <c r="P837" s="10">
        <v>833</v>
      </c>
      <c r="Q837" s="10">
        <f t="shared" ca="1" si="100"/>
        <v>137</v>
      </c>
      <c r="R837" t="str">
        <f t="shared" ca="1" si="101"/>
        <v>Brian Kramarczyk</v>
      </c>
      <c r="T837" t="str">
        <f t="shared" ca="1" si="106"/>
        <v>Roberto Gurwell</v>
      </c>
      <c r="U837" s="10">
        <f t="shared" ca="1" si="102"/>
        <v>874600</v>
      </c>
      <c r="W837" s="10">
        <f t="shared" ca="1" si="103"/>
        <v>0</v>
      </c>
      <c r="X837" s="10" t="str">
        <f t="shared" ca="1" si="104"/>
        <v/>
      </c>
      <c r="Y837" s="10" t="str">
        <f t="shared" ca="1" si="105"/>
        <v/>
      </c>
    </row>
    <row r="838" spans="1:25" x14ac:dyDescent="0.25">
      <c r="A838" s="10" t="str">
        <f ca="1">IFERROR(RANK(Y838,$Y$5:$Y$1006,0)+COUNTIF(Y$4:$Y837,Y838),"")</f>
        <v/>
      </c>
      <c r="B838" t="str">
        <f ca="1">IFERROR(RANK(C838,$C$5:$C$5001, 1) + COUNTIF(C$4:$C837, C838), "")</f>
        <v/>
      </c>
      <c r="C838" t="str">
        <f t="shared" ref="C838:C901" ca="1" si="107">IFERROR(SEARCH($C$2,T838,1),"")</f>
        <v/>
      </c>
      <c r="D838" s="1" t="s">
        <v>7579</v>
      </c>
      <c r="E838" t="s">
        <v>5687</v>
      </c>
      <c r="F838" t="s">
        <v>5688</v>
      </c>
      <c r="G838" t="s">
        <v>5689</v>
      </c>
      <c r="H838" t="s">
        <v>5690</v>
      </c>
      <c r="I838" t="s">
        <v>229</v>
      </c>
      <c r="J838">
        <v>12603</v>
      </c>
      <c r="K838" t="s">
        <v>5691</v>
      </c>
      <c r="L838" t="s">
        <v>5692</v>
      </c>
      <c r="M838" t="s">
        <v>5693</v>
      </c>
      <c r="N838" t="s">
        <v>5694</v>
      </c>
      <c r="O838" s="13">
        <v>37800</v>
      </c>
      <c r="P838" s="10">
        <v>834</v>
      </c>
      <c r="Q838" s="10">
        <f t="shared" ref="Q838:Q901" ca="1" si="108">COUNTIF($R$5:$R$1005,"&lt;"&amp;R838)+1</f>
        <v>864</v>
      </c>
      <c r="R838" t="str">
        <f t="shared" ref="R838:R901" ca="1" si="109">INDIRECT($B$2&amp;ROW())</f>
        <v>Sanford Dodgen</v>
      </c>
      <c r="T838" t="str">
        <f t="shared" ca="1" si="106"/>
        <v>Robyn Covell</v>
      </c>
      <c r="U838" s="10">
        <f t="shared" ref="U838:U901" ca="1" si="110">IFERROR(VLOOKUP(T838,INDIRECT($B$2&amp;5&amp;":"&amp;ADDRESS(3000, COLUMN($O$3))), COLUMN($O$3)-COLUMN(INDIRECT($B$2&amp;5))+1, FALSE),0)</f>
        <v>757000</v>
      </c>
      <c r="W838" s="10">
        <f t="shared" ref="W838:W901" ca="1" si="111">IFERROR(RANK(U838,$U$5:$U$1006,1)*$W$3,"")</f>
        <v>0</v>
      </c>
      <c r="X838" s="10" t="str">
        <f t="shared" ref="X838:X901" ca="1" si="112">IFERROR(RANK(B838,$B$5:$B$1006,0)*$X$3,"")</f>
        <v/>
      </c>
      <c r="Y838" s="10" t="str">
        <f t="shared" ref="Y838:Y901" ca="1" si="113">IFERROR(W838+X838,"")</f>
        <v/>
      </c>
    </row>
    <row r="839" spans="1:25" x14ac:dyDescent="0.25">
      <c r="A839" s="10" t="str">
        <f ca="1">IFERROR(RANK(Y839,$Y$5:$Y$1006,0)+COUNTIF(Y$4:$Y838,Y839),"")</f>
        <v/>
      </c>
      <c r="B839" t="str">
        <f ca="1">IFERROR(RANK(C839,$C$5:$C$5001, 1) + COUNTIF(C$4:$C838, C839), "")</f>
        <v/>
      </c>
      <c r="C839" t="str">
        <f t="shared" ca="1" si="107"/>
        <v/>
      </c>
      <c r="D839" s="1" t="s">
        <v>7580</v>
      </c>
      <c r="E839" t="s">
        <v>5695</v>
      </c>
      <c r="F839" t="s">
        <v>5696</v>
      </c>
      <c r="G839" t="s">
        <v>1747</v>
      </c>
      <c r="H839" t="s">
        <v>1747</v>
      </c>
      <c r="I839" t="s">
        <v>229</v>
      </c>
      <c r="J839">
        <v>10018</v>
      </c>
      <c r="K839" t="s">
        <v>5697</v>
      </c>
      <c r="L839" t="s">
        <v>5698</v>
      </c>
      <c r="M839" t="s">
        <v>5699</v>
      </c>
      <c r="N839" t="s">
        <v>5700</v>
      </c>
      <c r="O839" s="13">
        <v>41800</v>
      </c>
      <c r="P839" s="10">
        <v>835</v>
      </c>
      <c r="Q839" s="10">
        <f t="shared" ca="1" si="108"/>
        <v>609</v>
      </c>
      <c r="R839" t="str">
        <f t="shared" ca="1" si="109"/>
        <v>Lewis Jividen</v>
      </c>
      <c r="T839" t="str">
        <f t="shared" ca="1" si="106"/>
        <v>Rocio Shines</v>
      </c>
      <c r="U839" s="10">
        <f t="shared" ca="1" si="110"/>
        <v>728800</v>
      </c>
      <c r="W839" s="10">
        <f t="shared" ca="1" si="111"/>
        <v>0</v>
      </c>
      <c r="X839" s="10" t="str">
        <f t="shared" ca="1" si="112"/>
        <v/>
      </c>
      <c r="Y839" s="10" t="str">
        <f t="shared" ca="1" si="113"/>
        <v/>
      </c>
    </row>
    <row r="840" spans="1:25" x14ac:dyDescent="0.25">
      <c r="A840" s="10" t="str">
        <f ca="1">IFERROR(RANK(Y840,$Y$5:$Y$1006,0)+COUNTIF(Y$4:$Y839,Y840),"")</f>
        <v/>
      </c>
      <c r="B840" t="str">
        <f ca="1">IFERROR(RANK(C840,$C$5:$C$5001, 1) + COUNTIF(C$4:$C839, C840), "")</f>
        <v/>
      </c>
      <c r="C840" t="str">
        <f t="shared" ca="1" si="107"/>
        <v/>
      </c>
      <c r="D840" s="1" t="s">
        <v>7581</v>
      </c>
      <c r="E840" t="s">
        <v>5701</v>
      </c>
      <c r="F840" t="s">
        <v>5702</v>
      </c>
      <c r="G840" t="s">
        <v>5703</v>
      </c>
      <c r="H840" t="s">
        <v>5703</v>
      </c>
      <c r="I840" t="s">
        <v>117</v>
      </c>
      <c r="J840">
        <v>99204</v>
      </c>
      <c r="K840" t="s">
        <v>5704</v>
      </c>
      <c r="L840" t="s">
        <v>5705</v>
      </c>
      <c r="M840" t="s">
        <v>5706</v>
      </c>
      <c r="N840" t="s">
        <v>5707</v>
      </c>
      <c r="O840" s="13">
        <v>496800</v>
      </c>
      <c r="P840" s="10">
        <v>836</v>
      </c>
      <c r="Q840" s="10">
        <f t="shared" ca="1" si="108"/>
        <v>597</v>
      </c>
      <c r="R840" t="str">
        <f t="shared" ca="1" si="109"/>
        <v>Leon Gubitosi</v>
      </c>
      <c r="T840" t="str">
        <f t="shared" ca="1" si="106"/>
        <v>Rocky Holets</v>
      </c>
      <c r="U840" s="10">
        <f t="shared" ca="1" si="110"/>
        <v>363500</v>
      </c>
      <c r="W840" s="10">
        <f t="shared" ca="1" si="111"/>
        <v>0</v>
      </c>
      <c r="X840" s="10" t="str">
        <f t="shared" ca="1" si="112"/>
        <v/>
      </c>
      <c r="Y840" s="10" t="str">
        <f t="shared" ca="1" si="113"/>
        <v/>
      </c>
    </row>
    <row r="841" spans="1:25" x14ac:dyDescent="0.25">
      <c r="A841" s="10">
        <f ca="1">IFERROR(RANK(Y841,$Y$5:$Y$1006,0)+COUNTIF(Y$4:$Y840,Y841),"")</f>
        <v>448</v>
      </c>
      <c r="B841">
        <f ca="1">IFERROR(RANK(C841,$C$5:$C$5001, 1) + COUNTIF(C$4:$C840, C841), "")</f>
        <v>448</v>
      </c>
      <c r="C841">
        <f t="shared" ca="1" si="107"/>
        <v>4</v>
      </c>
      <c r="D841" s="1" t="s">
        <v>7582</v>
      </c>
      <c r="E841" t="s">
        <v>5708</v>
      </c>
      <c r="F841" t="s">
        <v>5709</v>
      </c>
      <c r="G841" t="s">
        <v>1184</v>
      </c>
      <c r="H841" t="s">
        <v>3353</v>
      </c>
      <c r="I841" t="s">
        <v>1186</v>
      </c>
      <c r="J841">
        <v>55416</v>
      </c>
      <c r="K841" t="s">
        <v>5710</v>
      </c>
      <c r="L841" t="s">
        <v>5711</v>
      </c>
      <c r="M841" t="s">
        <v>5712</v>
      </c>
      <c r="N841" t="s">
        <v>5713</v>
      </c>
      <c r="O841" s="13">
        <v>702300</v>
      </c>
      <c r="P841" s="10">
        <v>837</v>
      </c>
      <c r="Q841" s="10">
        <f t="shared" ca="1" si="108"/>
        <v>237</v>
      </c>
      <c r="R841" t="str">
        <f t="shared" ca="1" si="109"/>
        <v>Daisy Stoudamire</v>
      </c>
      <c r="T841" t="str">
        <f t="shared" ca="1" si="106"/>
        <v>Rolando Charisse</v>
      </c>
      <c r="U841" s="10">
        <f t="shared" ca="1" si="110"/>
        <v>257400</v>
      </c>
      <c r="W841" s="10">
        <f t="shared" ca="1" si="111"/>
        <v>0</v>
      </c>
      <c r="X841" s="10">
        <f t="shared" ca="1" si="112"/>
        <v>34800</v>
      </c>
      <c r="Y841" s="10">
        <f t="shared" ca="1" si="113"/>
        <v>34800</v>
      </c>
    </row>
    <row r="842" spans="1:25" x14ac:dyDescent="0.25">
      <c r="A842" s="10" t="str">
        <f ca="1">IFERROR(RANK(Y842,$Y$5:$Y$1006,0)+COUNTIF(Y$4:$Y841,Y842),"")</f>
        <v/>
      </c>
      <c r="B842" t="str">
        <f ca="1">IFERROR(RANK(C842,$C$5:$C$5001, 1) + COUNTIF(C$4:$C841, C842), "")</f>
        <v/>
      </c>
      <c r="C842" t="str">
        <f t="shared" ca="1" si="107"/>
        <v/>
      </c>
      <c r="D842" s="1" t="s">
        <v>7583</v>
      </c>
      <c r="E842" t="s">
        <v>5714</v>
      </c>
      <c r="F842" t="s">
        <v>5715</v>
      </c>
      <c r="G842" t="s">
        <v>211</v>
      </c>
      <c r="H842" t="s">
        <v>212</v>
      </c>
      <c r="I842" t="s">
        <v>20</v>
      </c>
      <c r="J842">
        <v>32812</v>
      </c>
      <c r="K842" t="s">
        <v>5716</v>
      </c>
      <c r="L842" t="s">
        <v>5717</v>
      </c>
      <c r="M842" t="s">
        <v>5718</v>
      </c>
      <c r="N842" t="s">
        <v>5719</v>
      </c>
      <c r="O842" s="13">
        <v>622400</v>
      </c>
      <c r="P842" s="10">
        <v>838</v>
      </c>
      <c r="Q842" s="10">
        <f t="shared" ca="1" si="108"/>
        <v>718</v>
      </c>
      <c r="R842" t="str">
        <f t="shared" ca="1" si="109"/>
        <v>Misty Kuchinski</v>
      </c>
      <c r="T842" t="str">
        <f t="shared" ca="1" si="106"/>
        <v>Ron Hollimon</v>
      </c>
      <c r="U842" s="10">
        <f t="shared" ca="1" si="110"/>
        <v>628900</v>
      </c>
      <c r="W842" s="10">
        <f t="shared" ca="1" si="111"/>
        <v>0</v>
      </c>
      <c r="X842" s="10" t="str">
        <f t="shared" ca="1" si="112"/>
        <v/>
      </c>
      <c r="Y842" s="10" t="str">
        <f t="shared" ca="1" si="113"/>
        <v/>
      </c>
    </row>
    <row r="843" spans="1:25" x14ac:dyDescent="0.25">
      <c r="A843" s="10">
        <f ca="1">IFERROR(RANK(Y843,$Y$5:$Y$1006,0)+COUNTIF(Y$4:$Y842,Y843),"")</f>
        <v>686</v>
      </c>
      <c r="B843">
        <f ca="1">IFERROR(RANK(C843,$C$5:$C$5001, 1) + COUNTIF(C$4:$C842, C843), "")</f>
        <v>686</v>
      </c>
      <c r="C843">
        <f t="shared" ca="1" si="107"/>
        <v>9</v>
      </c>
      <c r="D843" s="1" t="s">
        <v>7584</v>
      </c>
      <c r="E843" t="s">
        <v>5720</v>
      </c>
      <c r="F843" t="s">
        <v>5721</v>
      </c>
      <c r="G843" t="s">
        <v>211</v>
      </c>
      <c r="H843" t="s">
        <v>212</v>
      </c>
      <c r="I843" t="s">
        <v>20</v>
      </c>
      <c r="J843">
        <v>32801</v>
      </c>
      <c r="K843" t="s">
        <v>5722</v>
      </c>
      <c r="L843" t="s">
        <v>5723</v>
      </c>
      <c r="M843" t="s">
        <v>5724</v>
      </c>
      <c r="N843" t="s">
        <v>5725</v>
      </c>
      <c r="O843" s="13">
        <v>339500</v>
      </c>
      <c r="P843" s="10">
        <v>839</v>
      </c>
      <c r="Q843" s="10">
        <f t="shared" ca="1" si="108"/>
        <v>57</v>
      </c>
      <c r="R843" t="str">
        <f t="shared" ca="1" si="109"/>
        <v>Ann Nocum</v>
      </c>
      <c r="T843" t="str">
        <f t="shared" ca="1" si="106"/>
        <v>Ronnie Latus</v>
      </c>
      <c r="U843" s="10">
        <f t="shared" ca="1" si="110"/>
        <v>713300</v>
      </c>
      <c r="W843" s="10">
        <f t="shared" ca="1" si="111"/>
        <v>0</v>
      </c>
      <c r="X843" s="10">
        <f t="shared" ca="1" si="112"/>
        <v>11000</v>
      </c>
      <c r="Y843" s="10">
        <f t="shared" ca="1" si="113"/>
        <v>11000</v>
      </c>
    </row>
    <row r="844" spans="1:25" x14ac:dyDescent="0.25">
      <c r="A844" s="10">
        <f ca="1">IFERROR(RANK(Y844,$Y$5:$Y$1006,0)+COUNTIF(Y$4:$Y843,Y844),"")</f>
        <v>687</v>
      </c>
      <c r="B844">
        <f ca="1">IFERROR(RANK(C844,$C$5:$C$5001, 1) + COUNTIF(C$4:$C843, C844), "")</f>
        <v>687</v>
      </c>
      <c r="C844">
        <f t="shared" ca="1" si="107"/>
        <v>9</v>
      </c>
      <c r="D844" s="1" t="s">
        <v>7585</v>
      </c>
      <c r="E844" t="s">
        <v>5726</v>
      </c>
      <c r="F844" t="s">
        <v>5727</v>
      </c>
      <c r="G844" t="s">
        <v>5728</v>
      </c>
      <c r="H844" t="s">
        <v>1215</v>
      </c>
      <c r="I844" t="s">
        <v>20</v>
      </c>
      <c r="J844">
        <v>32701</v>
      </c>
      <c r="K844" t="s">
        <v>5729</v>
      </c>
      <c r="L844" t="s">
        <v>5730</v>
      </c>
      <c r="M844" t="s">
        <v>5731</v>
      </c>
      <c r="N844" t="s">
        <v>5732</v>
      </c>
      <c r="O844" s="13">
        <v>520500</v>
      </c>
      <c r="P844" s="10">
        <v>840</v>
      </c>
      <c r="Q844" s="10">
        <f t="shared" ca="1" si="108"/>
        <v>679</v>
      </c>
      <c r="R844" t="str">
        <f t="shared" ca="1" si="109"/>
        <v>Marvin Bugay</v>
      </c>
      <c r="T844" t="str">
        <f t="shared" ca="1" si="106"/>
        <v>Ronny Grahovac</v>
      </c>
      <c r="U844" s="10">
        <f t="shared" ca="1" si="110"/>
        <v>485100</v>
      </c>
      <c r="W844" s="10">
        <f t="shared" ca="1" si="111"/>
        <v>0</v>
      </c>
      <c r="X844" s="10">
        <f t="shared" ca="1" si="112"/>
        <v>10900</v>
      </c>
      <c r="Y844" s="10">
        <f t="shared" ca="1" si="113"/>
        <v>10900</v>
      </c>
    </row>
    <row r="845" spans="1:25" x14ac:dyDescent="0.25">
      <c r="A845" s="10">
        <f ca="1">IFERROR(RANK(Y845,$Y$5:$Y$1006,0)+COUNTIF(Y$4:$Y844,Y845),"")</f>
        <v>739</v>
      </c>
      <c r="B845">
        <f ca="1">IFERROR(RANK(C845,$C$5:$C$5001, 1) + COUNTIF(C$4:$C844, C845), "")</f>
        <v>739</v>
      </c>
      <c r="C845">
        <f t="shared" ca="1" si="107"/>
        <v>11</v>
      </c>
      <c r="D845" s="1" t="s">
        <v>7586</v>
      </c>
      <c r="E845" t="s">
        <v>5733</v>
      </c>
      <c r="F845" t="s">
        <v>5734</v>
      </c>
      <c r="G845" t="s">
        <v>5735</v>
      </c>
      <c r="H845" t="s">
        <v>2126</v>
      </c>
      <c r="I845" t="s">
        <v>75</v>
      </c>
      <c r="J845">
        <v>48075</v>
      </c>
      <c r="K845" t="s">
        <v>5736</v>
      </c>
      <c r="L845" t="s">
        <v>5737</v>
      </c>
      <c r="M845" t="s">
        <v>5738</v>
      </c>
      <c r="N845" t="s">
        <v>5739</v>
      </c>
      <c r="O845" s="13">
        <v>46500</v>
      </c>
      <c r="P845" s="10">
        <v>841</v>
      </c>
      <c r="Q845" s="10">
        <f t="shared" ca="1" si="108"/>
        <v>938</v>
      </c>
      <c r="R845" t="str">
        <f t="shared" ca="1" si="109"/>
        <v>Tommie Booten</v>
      </c>
      <c r="T845" t="str">
        <f t="shared" ca="1" si="106"/>
        <v>Roosevelt Arn</v>
      </c>
      <c r="U845" s="10">
        <f t="shared" ca="1" si="110"/>
        <v>27500</v>
      </c>
      <c r="W845" s="10">
        <f t="shared" ca="1" si="111"/>
        <v>0</v>
      </c>
      <c r="X845" s="10">
        <f t="shared" ca="1" si="112"/>
        <v>5700</v>
      </c>
      <c r="Y845" s="10">
        <f t="shared" ca="1" si="113"/>
        <v>5700</v>
      </c>
    </row>
    <row r="846" spans="1:25" x14ac:dyDescent="0.25">
      <c r="A846" s="10">
        <f ca="1">IFERROR(RANK(Y846,$Y$5:$Y$1006,0)+COUNTIF(Y$4:$Y845,Y846),"")</f>
        <v>449</v>
      </c>
      <c r="B846">
        <f ca="1">IFERROR(RANK(C846,$C$5:$C$5001, 1) + COUNTIF(C$4:$C845, C846), "")</f>
        <v>449</v>
      </c>
      <c r="C846">
        <f t="shared" ca="1" si="107"/>
        <v>4</v>
      </c>
      <c r="D846" s="1" t="s">
        <v>7587</v>
      </c>
      <c r="E846" t="s">
        <v>5740</v>
      </c>
      <c r="F846" t="s">
        <v>5741</v>
      </c>
      <c r="G846" t="s">
        <v>969</v>
      </c>
      <c r="H846" t="s">
        <v>414</v>
      </c>
      <c r="I846" t="s">
        <v>12</v>
      </c>
      <c r="J846">
        <v>94577</v>
      </c>
      <c r="K846" t="s">
        <v>5742</v>
      </c>
      <c r="L846" t="s">
        <v>5743</v>
      </c>
      <c r="M846" t="s">
        <v>5744</v>
      </c>
      <c r="N846" t="s">
        <v>5745</v>
      </c>
      <c r="O846" s="13">
        <v>129300</v>
      </c>
      <c r="P846" s="10">
        <v>842</v>
      </c>
      <c r="Q846" s="10">
        <f t="shared" ca="1" si="108"/>
        <v>273</v>
      </c>
      <c r="R846" t="str">
        <f t="shared" ca="1" si="109"/>
        <v>Denis Tausch</v>
      </c>
      <c r="T846" t="str">
        <f t="shared" ca="1" si="106"/>
        <v>Rosalee Quealy</v>
      </c>
      <c r="U846" s="10">
        <f t="shared" ca="1" si="110"/>
        <v>546200</v>
      </c>
      <c r="W846" s="10">
        <f t="shared" ca="1" si="111"/>
        <v>0</v>
      </c>
      <c r="X846" s="10">
        <f t="shared" ca="1" si="112"/>
        <v>34700</v>
      </c>
      <c r="Y846" s="10">
        <f t="shared" ca="1" si="113"/>
        <v>34700</v>
      </c>
    </row>
    <row r="847" spans="1:25" x14ac:dyDescent="0.25">
      <c r="A847" s="10">
        <f ca="1">IFERROR(RANK(Y847,$Y$5:$Y$1006,0)+COUNTIF(Y$4:$Y846,Y847),"")</f>
        <v>450</v>
      </c>
      <c r="B847">
        <f ca="1">IFERROR(RANK(C847,$C$5:$C$5001, 1) + COUNTIF(C$4:$C846, C847), "")</f>
        <v>450</v>
      </c>
      <c r="C847">
        <f t="shared" ca="1" si="107"/>
        <v>4</v>
      </c>
      <c r="D847" s="1" t="s">
        <v>7588</v>
      </c>
      <c r="E847" t="s">
        <v>5746</v>
      </c>
      <c r="F847" t="s">
        <v>5747</v>
      </c>
      <c r="G847" t="s">
        <v>5302</v>
      </c>
      <c r="H847" t="s">
        <v>5302</v>
      </c>
      <c r="I847" t="s">
        <v>229</v>
      </c>
      <c r="J847">
        <v>12207</v>
      </c>
      <c r="K847" t="s">
        <v>5748</v>
      </c>
      <c r="L847" t="s">
        <v>5749</v>
      </c>
      <c r="M847" t="s">
        <v>5750</v>
      </c>
      <c r="N847" t="s">
        <v>5751</v>
      </c>
      <c r="O847" s="13">
        <v>237400</v>
      </c>
      <c r="P847" s="10">
        <v>843</v>
      </c>
      <c r="Q847" s="10">
        <f t="shared" ca="1" si="108"/>
        <v>82</v>
      </c>
      <c r="R847" t="str">
        <f t="shared" ca="1" si="109"/>
        <v>Arthur Beile</v>
      </c>
      <c r="T847" t="str">
        <f t="shared" ca="1" si="106"/>
        <v>Rosanne Morrisette</v>
      </c>
      <c r="U847" s="10">
        <f t="shared" ca="1" si="110"/>
        <v>582100</v>
      </c>
      <c r="W847" s="10">
        <f t="shared" ca="1" si="111"/>
        <v>0</v>
      </c>
      <c r="X847" s="10">
        <f t="shared" ca="1" si="112"/>
        <v>34600</v>
      </c>
      <c r="Y847" s="10">
        <f t="shared" ca="1" si="113"/>
        <v>34600</v>
      </c>
    </row>
    <row r="848" spans="1:25" x14ac:dyDescent="0.25">
      <c r="A848" s="10">
        <f ca="1">IFERROR(RANK(Y848,$Y$5:$Y$1006,0)+COUNTIF(Y$4:$Y847,Y848),"")</f>
        <v>620</v>
      </c>
      <c r="B848">
        <f ca="1">IFERROR(RANK(C848,$C$5:$C$5001, 1) + COUNTIF(C$4:$C847, C848), "")</f>
        <v>620</v>
      </c>
      <c r="C848">
        <f t="shared" ca="1" si="107"/>
        <v>7</v>
      </c>
      <c r="D848" s="1" t="s">
        <v>7589</v>
      </c>
      <c r="E848" t="s">
        <v>5752</v>
      </c>
      <c r="F848" t="s">
        <v>5753</v>
      </c>
      <c r="G848" t="s">
        <v>5754</v>
      </c>
      <c r="H848" t="s">
        <v>5754</v>
      </c>
      <c r="I848" t="s">
        <v>422</v>
      </c>
      <c r="J848">
        <v>53186</v>
      </c>
      <c r="K848" t="s">
        <v>5755</v>
      </c>
      <c r="L848" t="s">
        <v>5756</v>
      </c>
      <c r="M848" t="s">
        <v>5757</v>
      </c>
      <c r="N848" t="s">
        <v>5758</v>
      </c>
      <c r="O848" s="13">
        <v>374100</v>
      </c>
      <c r="P848" s="10">
        <v>844</v>
      </c>
      <c r="Q848" s="10">
        <f t="shared" ca="1" si="108"/>
        <v>245</v>
      </c>
      <c r="R848" t="str">
        <f t="shared" ca="1" si="109"/>
        <v>Danna Pickell</v>
      </c>
      <c r="T848" t="str">
        <f t="shared" ca="1" si="106"/>
        <v>Rosella Yellow</v>
      </c>
      <c r="U848" s="10">
        <f t="shared" ca="1" si="110"/>
        <v>201600</v>
      </c>
      <c r="W848" s="10">
        <f t="shared" ca="1" si="111"/>
        <v>0</v>
      </c>
      <c r="X848" s="10">
        <f t="shared" ca="1" si="112"/>
        <v>17600</v>
      </c>
      <c r="Y848" s="10">
        <f t="shared" ca="1" si="113"/>
        <v>17600</v>
      </c>
    </row>
    <row r="849" spans="1:25" x14ac:dyDescent="0.25">
      <c r="A849" s="10">
        <f ca="1">IFERROR(RANK(Y849,$Y$5:$Y$1006,0)+COUNTIF(Y$4:$Y848,Y849),"")</f>
        <v>788</v>
      </c>
      <c r="B849">
        <f ca="1">IFERROR(RANK(C849,$C$5:$C$5001, 1) + COUNTIF(C$4:$C848, C849), "")</f>
        <v>788</v>
      </c>
      <c r="C849">
        <f t="shared" ca="1" si="107"/>
        <v>14</v>
      </c>
      <c r="D849" s="1" t="s">
        <v>7590</v>
      </c>
      <c r="E849" t="s">
        <v>5759</v>
      </c>
      <c r="F849" t="s">
        <v>5760</v>
      </c>
      <c r="G849" t="s">
        <v>1428</v>
      </c>
      <c r="H849" t="s">
        <v>599</v>
      </c>
      <c r="I849" t="s">
        <v>12</v>
      </c>
      <c r="J849">
        <v>94070</v>
      </c>
      <c r="K849" t="s">
        <v>5761</v>
      </c>
      <c r="L849" t="s">
        <v>5762</v>
      </c>
      <c r="M849" t="s">
        <v>5763</v>
      </c>
      <c r="N849" t="s">
        <v>5764</v>
      </c>
      <c r="O849" s="13">
        <v>248000</v>
      </c>
      <c r="P849" s="10">
        <v>845</v>
      </c>
      <c r="Q849" s="10">
        <f t="shared" ca="1" si="108"/>
        <v>485</v>
      </c>
      <c r="R849" t="str">
        <f t="shared" ca="1" si="109"/>
        <v>Jeffrey Reuther</v>
      </c>
      <c r="T849" t="str">
        <f t="shared" ca="1" si="106"/>
        <v>Rosie Petrella</v>
      </c>
      <c r="U849" s="10">
        <f t="shared" ca="1" si="110"/>
        <v>762800</v>
      </c>
      <c r="W849" s="10">
        <f t="shared" ca="1" si="111"/>
        <v>0</v>
      </c>
      <c r="X849" s="10">
        <f t="shared" ca="1" si="112"/>
        <v>800</v>
      </c>
      <c r="Y849" s="10">
        <f t="shared" ca="1" si="113"/>
        <v>800</v>
      </c>
    </row>
    <row r="850" spans="1:25" x14ac:dyDescent="0.25">
      <c r="A850" s="10" t="str">
        <f ca="1">IFERROR(RANK(Y850,$Y$5:$Y$1006,0)+COUNTIF(Y$4:$Y849,Y850),"")</f>
        <v/>
      </c>
      <c r="B850" t="str">
        <f ca="1">IFERROR(RANK(C850,$C$5:$C$5001, 1) + COUNTIF(C$4:$C849, C850), "")</f>
        <v/>
      </c>
      <c r="C850" t="str">
        <f t="shared" ca="1" si="107"/>
        <v/>
      </c>
      <c r="D850" s="1" t="s">
        <v>7591</v>
      </c>
      <c r="E850" t="s">
        <v>5765</v>
      </c>
      <c r="F850" t="s">
        <v>5766</v>
      </c>
      <c r="G850" t="s">
        <v>5767</v>
      </c>
      <c r="H850" t="s">
        <v>1515</v>
      </c>
      <c r="I850" t="s">
        <v>252</v>
      </c>
      <c r="J850">
        <v>19020</v>
      </c>
      <c r="K850" t="s">
        <v>5768</v>
      </c>
      <c r="L850" t="s">
        <v>5769</v>
      </c>
      <c r="M850" t="s">
        <v>5770</v>
      </c>
      <c r="N850" t="s">
        <v>5771</v>
      </c>
      <c r="O850" s="13">
        <v>437200</v>
      </c>
      <c r="P850" s="10">
        <v>846</v>
      </c>
      <c r="Q850" s="10">
        <f t="shared" ca="1" si="108"/>
        <v>957</v>
      </c>
      <c r="R850" t="str">
        <f t="shared" ca="1" si="109"/>
        <v>Van Rawlinson</v>
      </c>
      <c r="T850" t="str">
        <f t="shared" ca="1" si="106"/>
        <v>Ross Coupe</v>
      </c>
      <c r="U850" s="10">
        <f t="shared" ca="1" si="110"/>
        <v>499400</v>
      </c>
      <c r="W850" s="10">
        <f t="shared" ca="1" si="111"/>
        <v>0</v>
      </c>
      <c r="X850" s="10" t="str">
        <f t="shared" ca="1" si="112"/>
        <v/>
      </c>
      <c r="Y850" s="10" t="str">
        <f t="shared" ca="1" si="113"/>
        <v/>
      </c>
    </row>
    <row r="851" spans="1:25" x14ac:dyDescent="0.25">
      <c r="A851" s="10">
        <f ca="1">IFERROR(RANK(Y851,$Y$5:$Y$1006,0)+COUNTIF(Y$4:$Y850,Y851),"")</f>
        <v>621</v>
      </c>
      <c r="B851">
        <f ca="1">IFERROR(RANK(C851,$C$5:$C$5001, 1) + COUNTIF(C$4:$C850, C851), "")</f>
        <v>621</v>
      </c>
      <c r="C851">
        <f t="shared" ca="1" si="107"/>
        <v>7</v>
      </c>
      <c r="D851" s="1" t="s">
        <v>7592</v>
      </c>
      <c r="E851" t="s">
        <v>5772</v>
      </c>
      <c r="F851" t="s">
        <v>5773</v>
      </c>
      <c r="G851" t="s">
        <v>260</v>
      </c>
      <c r="H851" t="s">
        <v>3831</v>
      </c>
      <c r="I851" t="s">
        <v>875</v>
      </c>
      <c r="J851">
        <v>3051</v>
      </c>
      <c r="K851" t="s">
        <v>5774</v>
      </c>
      <c r="L851" t="s">
        <v>5775</v>
      </c>
      <c r="M851" t="s">
        <v>5776</v>
      </c>
      <c r="N851" t="s">
        <v>5777</v>
      </c>
      <c r="O851" s="13">
        <v>169800</v>
      </c>
      <c r="P851" s="10">
        <v>847</v>
      </c>
      <c r="Q851" s="10">
        <f t="shared" ca="1" si="108"/>
        <v>550</v>
      </c>
      <c r="R851" t="str">
        <f t="shared" ca="1" si="109"/>
        <v>Kimberlee Micheals</v>
      </c>
      <c r="T851" t="str">
        <f t="shared" ca="1" si="106"/>
        <v>Ross Yaekel</v>
      </c>
      <c r="U851" s="10">
        <f t="shared" ca="1" si="110"/>
        <v>904600</v>
      </c>
      <c r="W851" s="10">
        <f t="shared" ca="1" si="111"/>
        <v>0</v>
      </c>
      <c r="X851" s="10">
        <f t="shared" ca="1" si="112"/>
        <v>17500</v>
      </c>
      <c r="Y851" s="10">
        <f t="shared" ca="1" si="113"/>
        <v>17500</v>
      </c>
    </row>
    <row r="852" spans="1:25" x14ac:dyDescent="0.25">
      <c r="A852" s="10">
        <f ca="1">IFERROR(RANK(Y852,$Y$5:$Y$1006,0)+COUNTIF(Y$4:$Y851,Y852),"")</f>
        <v>566</v>
      </c>
      <c r="B852">
        <f ca="1">IFERROR(RANK(C852,$C$5:$C$5001, 1) + COUNTIF(C$4:$C851, C852), "")</f>
        <v>566</v>
      </c>
      <c r="C852">
        <f t="shared" ca="1" si="107"/>
        <v>6</v>
      </c>
      <c r="D852" s="1" t="s">
        <v>7593</v>
      </c>
      <c r="E852" t="s">
        <v>5778</v>
      </c>
      <c r="F852" t="s">
        <v>5779</v>
      </c>
      <c r="G852" t="s">
        <v>5780</v>
      </c>
      <c r="H852" t="s">
        <v>2684</v>
      </c>
      <c r="I852" t="s">
        <v>12</v>
      </c>
      <c r="J852">
        <v>94553</v>
      </c>
      <c r="K852" t="s">
        <v>5781</v>
      </c>
      <c r="L852" t="s">
        <v>5782</v>
      </c>
      <c r="M852" t="s">
        <v>5783</v>
      </c>
      <c r="N852" t="s">
        <v>5784</v>
      </c>
      <c r="O852" s="13">
        <v>618200</v>
      </c>
      <c r="P852" s="10">
        <v>848</v>
      </c>
      <c r="Q852" s="10">
        <f t="shared" ca="1" si="108"/>
        <v>406</v>
      </c>
      <c r="R852" t="str">
        <f t="shared" ca="1" si="109"/>
        <v>Gregg Barz</v>
      </c>
      <c r="T852" t="str">
        <f t="shared" ca="1" si="106"/>
        <v>Roy Harbater</v>
      </c>
      <c r="U852" s="10">
        <f t="shared" ca="1" si="110"/>
        <v>623900</v>
      </c>
      <c r="W852" s="10">
        <f t="shared" ca="1" si="111"/>
        <v>0</v>
      </c>
      <c r="X852" s="10">
        <f t="shared" ca="1" si="112"/>
        <v>23000</v>
      </c>
      <c r="Y852" s="10">
        <f t="shared" ca="1" si="113"/>
        <v>23000</v>
      </c>
    </row>
    <row r="853" spans="1:25" x14ac:dyDescent="0.25">
      <c r="A853" s="10" t="str">
        <f ca="1">IFERROR(RANK(Y853,$Y$5:$Y$1006,0)+COUNTIF(Y$4:$Y852,Y853),"")</f>
        <v/>
      </c>
      <c r="B853" t="str">
        <f ca="1">IFERROR(RANK(C853,$C$5:$C$5001, 1) + COUNTIF(C$4:$C852, C853), "")</f>
        <v/>
      </c>
      <c r="C853" t="str">
        <f t="shared" ca="1" si="107"/>
        <v/>
      </c>
      <c r="D853" s="1" t="s">
        <v>7594</v>
      </c>
      <c r="E853" t="s">
        <v>5785</v>
      </c>
      <c r="F853" t="s">
        <v>5786</v>
      </c>
      <c r="G853" t="s">
        <v>113</v>
      </c>
      <c r="H853" t="s">
        <v>113</v>
      </c>
      <c r="I853" t="s">
        <v>12</v>
      </c>
      <c r="J853">
        <v>92410</v>
      </c>
      <c r="K853" t="s">
        <v>5787</v>
      </c>
      <c r="L853" t="s">
        <v>5788</v>
      </c>
      <c r="M853" t="s">
        <v>5789</v>
      </c>
      <c r="N853" t="s">
        <v>5790</v>
      </c>
      <c r="O853" s="13">
        <v>755600</v>
      </c>
      <c r="P853" s="10">
        <v>849</v>
      </c>
      <c r="Q853" s="10">
        <f t="shared" ca="1" si="108"/>
        <v>881</v>
      </c>
      <c r="R853" t="str">
        <f t="shared" ca="1" si="109"/>
        <v>Sheila Hofford</v>
      </c>
      <c r="T853" t="str">
        <f t="shared" ca="1" si="106"/>
        <v>Roy Pecue</v>
      </c>
      <c r="U853" s="10">
        <f t="shared" ca="1" si="110"/>
        <v>545800</v>
      </c>
      <c r="W853" s="10">
        <f t="shared" ca="1" si="111"/>
        <v>0</v>
      </c>
      <c r="X853" s="10" t="str">
        <f t="shared" ca="1" si="112"/>
        <v/>
      </c>
      <c r="Y853" s="10" t="str">
        <f t="shared" ca="1" si="113"/>
        <v/>
      </c>
    </row>
    <row r="854" spans="1:25" x14ac:dyDescent="0.25">
      <c r="A854" s="10">
        <f ca="1">IFERROR(RANK(Y854,$Y$5:$Y$1006,0)+COUNTIF(Y$4:$Y853,Y854),"")</f>
        <v>654</v>
      </c>
      <c r="B854">
        <f ca="1">IFERROR(RANK(C854,$C$5:$C$5001, 1) + COUNTIF(C$4:$C853, C854), "")</f>
        <v>654</v>
      </c>
      <c r="C854">
        <f t="shared" ca="1" si="107"/>
        <v>8</v>
      </c>
      <c r="D854" s="1" t="s">
        <v>7595</v>
      </c>
      <c r="E854" t="s">
        <v>5791</v>
      </c>
      <c r="F854" t="s">
        <v>5792</v>
      </c>
      <c r="G854" t="s">
        <v>275</v>
      </c>
      <c r="H854" t="s">
        <v>275</v>
      </c>
      <c r="I854" t="s">
        <v>170</v>
      </c>
      <c r="J854">
        <v>8846</v>
      </c>
      <c r="K854" t="s">
        <v>5793</v>
      </c>
      <c r="L854" t="s">
        <v>5794</v>
      </c>
      <c r="M854" t="s">
        <v>5795</v>
      </c>
      <c r="N854" t="s">
        <v>5796</v>
      </c>
      <c r="O854" s="13">
        <v>430300</v>
      </c>
      <c r="P854" s="10">
        <v>850</v>
      </c>
      <c r="Q854" s="10">
        <f t="shared" ca="1" si="108"/>
        <v>885</v>
      </c>
      <c r="R854" t="str">
        <f t="shared" ca="1" si="109"/>
        <v>Shelia Demaire</v>
      </c>
      <c r="T854" t="str">
        <f t="shared" ca="1" si="106"/>
        <v>Ruben Cathie</v>
      </c>
      <c r="U854" s="10">
        <f t="shared" ca="1" si="110"/>
        <v>2800</v>
      </c>
      <c r="W854" s="10">
        <f t="shared" ca="1" si="111"/>
        <v>0</v>
      </c>
      <c r="X854" s="10">
        <f t="shared" ca="1" si="112"/>
        <v>14200</v>
      </c>
      <c r="Y854" s="10">
        <f t="shared" ca="1" si="113"/>
        <v>14200</v>
      </c>
    </row>
    <row r="855" spans="1:25" x14ac:dyDescent="0.25">
      <c r="A855" s="10">
        <f ca="1">IFERROR(RANK(Y855,$Y$5:$Y$1006,0)+COUNTIF(Y$4:$Y854,Y855),"")</f>
        <v>688</v>
      </c>
      <c r="B855">
        <f ca="1">IFERROR(RANK(C855,$C$5:$C$5001, 1) + COUNTIF(C$4:$C854, C855), "")</f>
        <v>688</v>
      </c>
      <c r="C855">
        <f t="shared" ca="1" si="107"/>
        <v>9</v>
      </c>
      <c r="D855" s="1" t="s">
        <v>7596</v>
      </c>
      <c r="E855" t="s">
        <v>5797</v>
      </c>
      <c r="F855" t="s">
        <v>5798</v>
      </c>
      <c r="G855" t="s">
        <v>693</v>
      </c>
      <c r="H855" t="s">
        <v>630</v>
      </c>
      <c r="I855" t="s">
        <v>136</v>
      </c>
      <c r="J855">
        <v>80215</v>
      </c>
      <c r="K855" t="s">
        <v>5799</v>
      </c>
      <c r="L855" t="s">
        <v>5800</v>
      </c>
      <c r="M855" t="s">
        <v>5801</v>
      </c>
      <c r="N855" t="s">
        <v>5802</v>
      </c>
      <c r="O855" s="13">
        <v>431300</v>
      </c>
      <c r="P855" s="10">
        <v>851</v>
      </c>
      <c r="Q855" s="10">
        <f t="shared" ca="1" si="108"/>
        <v>482</v>
      </c>
      <c r="R855" t="str">
        <f t="shared" ca="1" si="109"/>
        <v>Jeannette Stranger</v>
      </c>
      <c r="T855" t="str">
        <f t="shared" ca="1" si="106"/>
        <v>Ruben Meanor</v>
      </c>
      <c r="U855" s="10">
        <f t="shared" ca="1" si="110"/>
        <v>985500</v>
      </c>
      <c r="W855" s="10">
        <f t="shared" ca="1" si="111"/>
        <v>0</v>
      </c>
      <c r="X855" s="10">
        <f t="shared" ca="1" si="112"/>
        <v>10800</v>
      </c>
      <c r="Y855" s="10">
        <f t="shared" ca="1" si="113"/>
        <v>10800</v>
      </c>
    </row>
    <row r="856" spans="1:25" x14ac:dyDescent="0.25">
      <c r="A856" s="10" t="str">
        <f ca="1">IFERROR(RANK(Y856,$Y$5:$Y$1006,0)+COUNTIF(Y$4:$Y855,Y856),"")</f>
        <v/>
      </c>
      <c r="B856" t="str">
        <f ca="1">IFERROR(RANK(C856,$C$5:$C$5001, 1) + COUNTIF(C$4:$C855, C856), "")</f>
        <v/>
      </c>
      <c r="C856" t="str">
        <f t="shared" ca="1" si="107"/>
        <v/>
      </c>
      <c r="D856" s="1" t="s">
        <v>7597</v>
      </c>
      <c r="E856" t="s">
        <v>5803</v>
      </c>
      <c r="F856" t="s">
        <v>5804</v>
      </c>
      <c r="G856" t="s">
        <v>2769</v>
      </c>
      <c r="H856" t="s">
        <v>1230</v>
      </c>
      <c r="I856" t="s">
        <v>136</v>
      </c>
      <c r="J856">
        <v>80110</v>
      </c>
      <c r="K856" t="s">
        <v>5805</v>
      </c>
      <c r="L856" t="s">
        <v>5806</v>
      </c>
      <c r="M856" t="s">
        <v>5807</v>
      </c>
      <c r="N856" t="s">
        <v>5808</v>
      </c>
      <c r="O856" s="13">
        <v>889800</v>
      </c>
      <c r="P856" s="10">
        <v>852</v>
      </c>
      <c r="Q856" s="10">
        <f t="shared" ca="1" si="108"/>
        <v>825</v>
      </c>
      <c r="R856" t="str">
        <f t="shared" ca="1" si="109"/>
        <v>Ricky Yielding</v>
      </c>
      <c r="T856" t="str">
        <f t="shared" ca="1" si="106"/>
        <v>Rudy Demuzio</v>
      </c>
      <c r="U856" s="10">
        <f t="shared" ca="1" si="110"/>
        <v>801900</v>
      </c>
      <c r="W856" s="10">
        <f t="shared" ca="1" si="111"/>
        <v>0</v>
      </c>
      <c r="X856" s="10" t="str">
        <f t="shared" ca="1" si="112"/>
        <v/>
      </c>
      <c r="Y856" s="10" t="str">
        <f t="shared" ca="1" si="113"/>
        <v/>
      </c>
    </row>
    <row r="857" spans="1:25" x14ac:dyDescent="0.25">
      <c r="A857" s="10" t="str">
        <f ca="1">IFERROR(RANK(Y857,$Y$5:$Y$1006,0)+COUNTIF(Y$4:$Y856,Y857),"")</f>
        <v/>
      </c>
      <c r="B857" t="str">
        <f ca="1">IFERROR(RANK(C857,$C$5:$C$5001, 1) + COUNTIF(C$4:$C856, C857), "")</f>
        <v/>
      </c>
      <c r="C857" t="str">
        <f t="shared" ca="1" si="107"/>
        <v/>
      </c>
      <c r="D857" s="1" t="s">
        <v>7598</v>
      </c>
      <c r="E857" t="s">
        <v>5809</v>
      </c>
      <c r="F857" t="s">
        <v>5810</v>
      </c>
      <c r="G857" t="s">
        <v>2058</v>
      </c>
      <c r="H857" t="s">
        <v>2059</v>
      </c>
      <c r="I857" t="s">
        <v>75</v>
      </c>
      <c r="J857">
        <v>48104</v>
      </c>
      <c r="K857" t="s">
        <v>5811</v>
      </c>
      <c r="L857" t="s">
        <v>5812</v>
      </c>
      <c r="M857" t="s">
        <v>5813</v>
      </c>
      <c r="N857" t="s">
        <v>5814</v>
      </c>
      <c r="O857" s="13">
        <v>94500</v>
      </c>
      <c r="P857" s="10">
        <v>853</v>
      </c>
      <c r="Q857" s="10">
        <f t="shared" ca="1" si="108"/>
        <v>500</v>
      </c>
      <c r="R857" t="str">
        <f t="shared" ca="1" si="109"/>
        <v>Jess Hercules</v>
      </c>
      <c r="T857" t="str">
        <f t="shared" ref="T857:T920" ca="1" si="114">VLOOKUP(P857,$Q:$R,2,FALSE)</f>
        <v>Rueben Scheiern</v>
      </c>
      <c r="U857" s="10">
        <f t="shared" ca="1" si="110"/>
        <v>894000</v>
      </c>
      <c r="W857" s="10">
        <f t="shared" ca="1" si="111"/>
        <v>0</v>
      </c>
      <c r="X857" s="10" t="str">
        <f t="shared" ca="1" si="112"/>
        <v/>
      </c>
      <c r="Y857" s="10" t="str">
        <f t="shared" ca="1" si="113"/>
        <v/>
      </c>
    </row>
    <row r="858" spans="1:25" x14ac:dyDescent="0.25">
      <c r="A858" s="10" t="str">
        <f ca="1">IFERROR(RANK(Y858,$Y$5:$Y$1006,0)+COUNTIF(Y$4:$Y857,Y858),"")</f>
        <v/>
      </c>
      <c r="B858" t="str">
        <f ca="1">IFERROR(RANK(C858,$C$5:$C$5001, 1) + COUNTIF(C$4:$C857, C858), "")</f>
        <v/>
      </c>
      <c r="C858" t="str">
        <f t="shared" ca="1" si="107"/>
        <v/>
      </c>
      <c r="D858" s="1" t="s">
        <v>7599</v>
      </c>
      <c r="E858" t="s">
        <v>5815</v>
      </c>
      <c r="F858" t="s">
        <v>5816</v>
      </c>
      <c r="G858" t="s">
        <v>5817</v>
      </c>
      <c r="H858" t="s">
        <v>3839</v>
      </c>
      <c r="I858" t="s">
        <v>75</v>
      </c>
      <c r="J858">
        <v>48169</v>
      </c>
      <c r="K858" t="s">
        <v>5818</v>
      </c>
      <c r="L858" t="s">
        <v>5819</v>
      </c>
      <c r="M858" t="s">
        <v>5820</v>
      </c>
      <c r="N858" t="s">
        <v>5821</v>
      </c>
      <c r="O858" s="13">
        <v>162300</v>
      </c>
      <c r="P858" s="10">
        <v>854</v>
      </c>
      <c r="Q858" s="10">
        <f t="shared" ca="1" si="108"/>
        <v>146</v>
      </c>
      <c r="R858" t="str">
        <f t="shared" ca="1" si="109"/>
        <v>Bryon Zumpfe</v>
      </c>
      <c r="T858" t="str">
        <f t="shared" ca="1" si="114"/>
        <v>Rufus Socorro</v>
      </c>
      <c r="U858" s="10">
        <f t="shared" ca="1" si="110"/>
        <v>654900</v>
      </c>
      <c r="W858" s="10">
        <f t="shared" ca="1" si="111"/>
        <v>0</v>
      </c>
      <c r="X858" s="10" t="str">
        <f t="shared" ca="1" si="112"/>
        <v/>
      </c>
      <c r="Y858" s="10" t="str">
        <f t="shared" ca="1" si="113"/>
        <v/>
      </c>
    </row>
    <row r="859" spans="1:25" x14ac:dyDescent="0.25">
      <c r="A859" s="10">
        <f ca="1">IFERROR(RANK(Y859,$Y$5:$Y$1006,0)+COUNTIF(Y$4:$Y858,Y859),"")</f>
        <v>689</v>
      </c>
      <c r="B859">
        <f ca="1">IFERROR(RANK(C859,$C$5:$C$5001, 1) + COUNTIF(C$4:$C858, C859), "")</f>
        <v>689</v>
      </c>
      <c r="C859">
        <f t="shared" ca="1" si="107"/>
        <v>9</v>
      </c>
      <c r="D859" s="1" t="s">
        <v>7600</v>
      </c>
      <c r="E859" t="s">
        <v>5822</v>
      </c>
      <c r="F859" t="s">
        <v>5823</v>
      </c>
      <c r="G859" t="s">
        <v>736</v>
      </c>
      <c r="H859" t="s">
        <v>737</v>
      </c>
      <c r="I859" t="s">
        <v>28</v>
      </c>
      <c r="J859">
        <v>44305</v>
      </c>
      <c r="K859" t="s">
        <v>5824</v>
      </c>
      <c r="L859" t="s">
        <v>5825</v>
      </c>
      <c r="M859" t="s">
        <v>5826</v>
      </c>
      <c r="N859" t="s">
        <v>5827</v>
      </c>
      <c r="O859" s="13">
        <v>641500</v>
      </c>
      <c r="P859" s="10">
        <v>855</v>
      </c>
      <c r="Q859" s="10">
        <f t="shared" ca="1" si="108"/>
        <v>51</v>
      </c>
      <c r="R859" t="str">
        <f t="shared" ca="1" si="109"/>
        <v>Andres Hickie</v>
      </c>
      <c r="T859" t="str">
        <f t="shared" ca="1" si="114"/>
        <v>Rupert Garski</v>
      </c>
      <c r="U859" s="10">
        <f t="shared" ca="1" si="110"/>
        <v>986700</v>
      </c>
      <c r="W859" s="10">
        <f t="shared" ca="1" si="111"/>
        <v>0</v>
      </c>
      <c r="X859" s="10">
        <f t="shared" ca="1" si="112"/>
        <v>10700</v>
      </c>
      <c r="Y859" s="10">
        <f t="shared" ca="1" si="113"/>
        <v>10700</v>
      </c>
    </row>
    <row r="860" spans="1:25" x14ac:dyDescent="0.25">
      <c r="A860" s="10">
        <f ca="1">IFERROR(RANK(Y860,$Y$5:$Y$1006,0)+COUNTIF(Y$4:$Y859,Y860),"")</f>
        <v>758</v>
      </c>
      <c r="B860">
        <f ca="1">IFERROR(RANK(C860,$C$5:$C$5001, 1) + COUNTIF(C$4:$C859, C860), "")</f>
        <v>758</v>
      </c>
      <c r="C860">
        <f t="shared" ca="1" si="107"/>
        <v>12</v>
      </c>
      <c r="D860" s="1" t="s">
        <v>7601</v>
      </c>
      <c r="E860" t="s">
        <v>5828</v>
      </c>
      <c r="F860" t="s">
        <v>5829</v>
      </c>
      <c r="G860" t="s">
        <v>587</v>
      </c>
      <c r="H860" t="s">
        <v>3853</v>
      </c>
      <c r="I860" t="s">
        <v>132</v>
      </c>
      <c r="J860">
        <v>46402</v>
      </c>
      <c r="K860" t="s">
        <v>5830</v>
      </c>
      <c r="L860" t="s">
        <v>5831</v>
      </c>
      <c r="M860" t="s">
        <v>5832</v>
      </c>
      <c r="N860" t="s">
        <v>5833</v>
      </c>
      <c r="O860" s="13">
        <v>933600</v>
      </c>
      <c r="P860" s="10">
        <v>856</v>
      </c>
      <c r="Q860" s="10">
        <f t="shared" ca="1" si="108"/>
        <v>691</v>
      </c>
      <c r="R860" t="str">
        <f t="shared" ca="1" si="109"/>
        <v>Maximo Gillund</v>
      </c>
      <c r="T860" t="str">
        <f t="shared" ca="1" si="114"/>
        <v>Rupert Polnau</v>
      </c>
      <c r="U860" s="10">
        <f t="shared" ca="1" si="110"/>
        <v>145500</v>
      </c>
      <c r="W860" s="10">
        <f t="shared" ca="1" si="111"/>
        <v>0</v>
      </c>
      <c r="X860" s="10">
        <f t="shared" ca="1" si="112"/>
        <v>3800</v>
      </c>
      <c r="Y860" s="10">
        <f t="shared" ca="1" si="113"/>
        <v>3800</v>
      </c>
    </row>
    <row r="861" spans="1:25" x14ac:dyDescent="0.25">
      <c r="A861" s="10" t="str">
        <f ca="1">IFERROR(RANK(Y861,$Y$5:$Y$1006,0)+COUNTIF(Y$4:$Y860,Y861),"")</f>
        <v/>
      </c>
      <c r="B861" t="str">
        <f ca="1">IFERROR(RANK(C861,$C$5:$C$5001, 1) + COUNTIF(C$4:$C860, C861), "")</f>
        <v/>
      </c>
      <c r="C861" t="str">
        <f t="shared" ca="1" si="107"/>
        <v/>
      </c>
      <c r="D861" s="1" t="s">
        <v>7602</v>
      </c>
      <c r="E861" t="s">
        <v>5834</v>
      </c>
      <c r="F861" t="s">
        <v>5835</v>
      </c>
      <c r="G861" t="s">
        <v>2615</v>
      </c>
      <c r="H861" t="s">
        <v>2615</v>
      </c>
      <c r="I861" t="s">
        <v>49</v>
      </c>
      <c r="J861">
        <v>1603</v>
      </c>
      <c r="K861" t="s">
        <v>5836</v>
      </c>
      <c r="L861" t="s">
        <v>5837</v>
      </c>
      <c r="M861" t="s">
        <v>5838</v>
      </c>
      <c r="N861" t="s">
        <v>5839</v>
      </c>
      <c r="O861" s="13">
        <v>123900</v>
      </c>
      <c r="P861" s="10">
        <v>857</v>
      </c>
      <c r="Q861" s="10">
        <f t="shared" ca="1" si="108"/>
        <v>932</v>
      </c>
      <c r="R861" t="str">
        <f t="shared" ca="1" si="109"/>
        <v>Tiffani Sisneros</v>
      </c>
      <c r="T861" t="str">
        <f t="shared" ca="1" si="114"/>
        <v>Russ Pretzer</v>
      </c>
      <c r="U861" s="10">
        <f t="shared" ca="1" si="110"/>
        <v>847400</v>
      </c>
      <c r="W861" s="10">
        <f t="shared" ca="1" si="111"/>
        <v>0</v>
      </c>
      <c r="X861" s="10" t="str">
        <f t="shared" ca="1" si="112"/>
        <v/>
      </c>
      <c r="Y861" s="10" t="str">
        <f t="shared" ca="1" si="113"/>
        <v/>
      </c>
    </row>
    <row r="862" spans="1:25" x14ac:dyDescent="0.25">
      <c r="A862" s="10">
        <f ca="1">IFERROR(RANK(Y862,$Y$5:$Y$1006,0)+COUNTIF(Y$4:$Y861,Y862),"")</f>
        <v>293</v>
      </c>
      <c r="B862">
        <f ca="1">IFERROR(RANK(C862,$C$5:$C$5001, 1) + COUNTIF(C$4:$C861, C862), "")</f>
        <v>293</v>
      </c>
      <c r="C862">
        <f t="shared" ca="1" si="107"/>
        <v>2</v>
      </c>
      <c r="D862" s="1" t="s">
        <v>7603</v>
      </c>
      <c r="E862" t="s">
        <v>5840</v>
      </c>
      <c r="F862" t="s">
        <v>5841</v>
      </c>
      <c r="G862" t="s">
        <v>5842</v>
      </c>
      <c r="H862" t="s">
        <v>1131</v>
      </c>
      <c r="I862" t="s">
        <v>49</v>
      </c>
      <c r="J862">
        <v>1845</v>
      </c>
      <c r="K862" t="s">
        <v>5843</v>
      </c>
      <c r="L862" t="s">
        <v>5844</v>
      </c>
      <c r="M862" t="s">
        <v>5845</v>
      </c>
      <c r="N862" t="s">
        <v>5846</v>
      </c>
      <c r="O862" s="13">
        <v>433800</v>
      </c>
      <c r="P862" s="10">
        <v>858</v>
      </c>
      <c r="Q862" s="10">
        <f t="shared" ca="1" si="108"/>
        <v>102</v>
      </c>
      <c r="R862" t="str">
        <f t="shared" ca="1" si="109"/>
        <v>Benedict Isaak</v>
      </c>
      <c r="T862" t="str">
        <f t="shared" ca="1" si="114"/>
        <v>Sal Madge</v>
      </c>
      <c r="U862" s="10">
        <f t="shared" ca="1" si="110"/>
        <v>335600</v>
      </c>
      <c r="W862" s="10">
        <f t="shared" ca="1" si="111"/>
        <v>0</v>
      </c>
      <c r="X862" s="10">
        <f t="shared" ca="1" si="112"/>
        <v>50300</v>
      </c>
      <c r="Y862" s="10">
        <f t="shared" ca="1" si="113"/>
        <v>50300</v>
      </c>
    </row>
    <row r="863" spans="1:25" x14ac:dyDescent="0.25">
      <c r="A863" s="10">
        <f ca="1">IFERROR(RANK(Y863,$Y$5:$Y$1006,0)+COUNTIF(Y$4:$Y862,Y863),"")</f>
        <v>294</v>
      </c>
      <c r="B863">
        <f ca="1">IFERROR(RANK(C863,$C$5:$C$5001, 1) + COUNTIF(C$4:$C862, C863), "")</f>
        <v>294</v>
      </c>
      <c r="C863">
        <f t="shared" ca="1" si="107"/>
        <v>2</v>
      </c>
      <c r="D863" s="1" t="s">
        <v>7604</v>
      </c>
      <c r="E863" t="s">
        <v>5847</v>
      </c>
      <c r="F863" t="s">
        <v>5848</v>
      </c>
      <c r="G863" t="s">
        <v>73</v>
      </c>
      <c r="H863" t="s">
        <v>74</v>
      </c>
      <c r="I863" t="s">
        <v>75</v>
      </c>
      <c r="J863">
        <v>49504</v>
      </c>
      <c r="K863" t="s">
        <v>5849</v>
      </c>
      <c r="L863" t="s">
        <v>5850</v>
      </c>
      <c r="M863" t="s">
        <v>5851</v>
      </c>
      <c r="N863" t="s">
        <v>5852</v>
      </c>
      <c r="O863" s="13">
        <v>789700</v>
      </c>
      <c r="P863" s="10">
        <v>859</v>
      </c>
      <c r="Q863" s="10">
        <f t="shared" ca="1" si="108"/>
        <v>729</v>
      </c>
      <c r="R863" t="str">
        <f t="shared" ca="1" si="109"/>
        <v>Myrna Trapper</v>
      </c>
      <c r="T863" t="str">
        <f t="shared" ca="1" si="114"/>
        <v>Sallie Marquardt</v>
      </c>
      <c r="U863" s="10">
        <f t="shared" ca="1" si="110"/>
        <v>799400</v>
      </c>
      <c r="W863" s="10">
        <f t="shared" ca="1" si="111"/>
        <v>0</v>
      </c>
      <c r="X863" s="10">
        <f t="shared" ca="1" si="112"/>
        <v>50200</v>
      </c>
      <c r="Y863" s="10">
        <f t="shared" ca="1" si="113"/>
        <v>50200</v>
      </c>
    </row>
    <row r="864" spans="1:25" x14ac:dyDescent="0.25">
      <c r="A864" s="10">
        <f ca="1">IFERROR(RANK(Y864,$Y$5:$Y$1006,0)+COUNTIF(Y$4:$Y863,Y864),"")</f>
        <v>295</v>
      </c>
      <c r="B864">
        <f ca="1">IFERROR(RANK(C864,$C$5:$C$5001, 1) + COUNTIF(C$4:$C863, C864), "")</f>
        <v>295</v>
      </c>
      <c r="C864">
        <f t="shared" ca="1" si="107"/>
        <v>2</v>
      </c>
      <c r="D864" s="1" t="s">
        <v>7605</v>
      </c>
      <c r="E864" t="s">
        <v>5853</v>
      </c>
      <c r="F864" t="s">
        <v>5854</v>
      </c>
      <c r="G864" t="s">
        <v>4459</v>
      </c>
      <c r="H864" t="s">
        <v>3831</v>
      </c>
      <c r="I864" t="s">
        <v>20</v>
      </c>
      <c r="J864">
        <v>33603</v>
      </c>
      <c r="K864" t="s">
        <v>5855</v>
      </c>
      <c r="L864" t="s">
        <v>5856</v>
      </c>
      <c r="M864" t="s">
        <v>5857</v>
      </c>
      <c r="N864" t="s">
        <v>5858</v>
      </c>
      <c r="O864" s="13">
        <v>825900</v>
      </c>
      <c r="P864" s="10">
        <v>860</v>
      </c>
      <c r="Q864" s="10">
        <f t="shared" ca="1" si="108"/>
        <v>218</v>
      </c>
      <c r="R864" t="str">
        <f t="shared" ca="1" si="109"/>
        <v>Collin Temp</v>
      </c>
      <c r="T864" t="str">
        <f t="shared" ca="1" si="114"/>
        <v>Sally Pebbles</v>
      </c>
      <c r="U864" s="10">
        <f t="shared" ca="1" si="110"/>
        <v>768900</v>
      </c>
      <c r="W864" s="10">
        <f t="shared" ca="1" si="111"/>
        <v>0</v>
      </c>
      <c r="X864" s="10">
        <f t="shared" ca="1" si="112"/>
        <v>50100</v>
      </c>
      <c r="Y864" s="10">
        <f t="shared" ca="1" si="113"/>
        <v>50100</v>
      </c>
    </row>
    <row r="865" spans="1:25" x14ac:dyDescent="0.25">
      <c r="A865" s="10">
        <f ca="1">IFERROR(RANK(Y865,$Y$5:$Y$1006,0)+COUNTIF(Y$4:$Y864,Y865),"")</f>
        <v>296</v>
      </c>
      <c r="B865">
        <f ca="1">IFERROR(RANK(C865,$C$5:$C$5001, 1) + COUNTIF(C$4:$C864, C865), "")</f>
        <v>296</v>
      </c>
      <c r="C865">
        <f t="shared" ca="1" si="107"/>
        <v>2</v>
      </c>
      <c r="D865" s="1" t="s">
        <v>7606</v>
      </c>
      <c r="E865" t="s">
        <v>5859</v>
      </c>
      <c r="F865" t="s">
        <v>5860</v>
      </c>
      <c r="G865" t="s">
        <v>178</v>
      </c>
      <c r="H865" t="s">
        <v>178</v>
      </c>
      <c r="I865" t="s">
        <v>12</v>
      </c>
      <c r="J865">
        <v>90011</v>
      </c>
      <c r="K865" t="s">
        <v>5861</v>
      </c>
      <c r="L865" t="s">
        <v>5862</v>
      </c>
      <c r="M865" t="s">
        <v>5863</v>
      </c>
      <c r="N865" t="s">
        <v>5864</v>
      </c>
      <c r="O865" s="13">
        <v>720500</v>
      </c>
      <c r="P865" s="10">
        <v>861</v>
      </c>
      <c r="Q865" s="10">
        <f t="shared" ca="1" si="108"/>
        <v>230</v>
      </c>
      <c r="R865" t="str">
        <f t="shared" ca="1" si="109"/>
        <v>Cortney Argueta</v>
      </c>
      <c r="T865" t="str">
        <f t="shared" ca="1" si="114"/>
        <v>Sam Hollinghead</v>
      </c>
      <c r="U865" s="10">
        <f t="shared" ca="1" si="110"/>
        <v>180800</v>
      </c>
      <c r="W865" s="10">
        <f t="shared" ca="1" si="111"/>
        <v>0</v>
      </c>
      <c r="X865" s="10">
        <f t="shared" ca="1" si="112"/>
        <v>50000</v>
      </c>
      <c r="Y865" s="10">
        <f t="shared" ca="1" si="113"/>
        <v>50000</v>
      </c>
    </row>
    <row r="866" spans="1:25" x14ac:dyDescent="0.25">
      <c r="A866" s="10">
        <f ca="1">IFERROR(RANK(Y866,$Y$5:$Y$1006,0)+COUNTIF(Y$4:$Y865,Y866),"")</f>
        <v>297</v>
      </c>
      <c r="B866">
        <f ca="1">IFERROR(RANK(C866,$C$5:$C$5001, 1) + COUNTIF(C$4:$C865, C866), "")</f>
        <v>297</v>
      </c>
      <c r="C866">
        <f t="shared" ca="1" si="107"/>
        <v>2</v>
      </c>
      <c r="D866" s="1" t="s">
        <v>7607</v>
      </c>
      <c r="E866" t="s">
        <v>5865</v>
      </c>
      <c r="F866" t="s">
        <v>5866</v>
      </c>
      <c r="G866" t="s">
        <v>5867</v>
      </c>
      <c r="H866" t="s">
        <v>1515</v>
      </c>
      <c r="I866" t="s">
        <v>252</v>
      </c>
      <c r="J866">
        <v>19007</v>
      </c>
      <c r="K866" t="s">
        <v>5868</v>
      </c>
      <c r="L866" t="s">
        <v>5869</v>
      </c>
      <c r="M866" t="s">
        <v>5870</v>
      </c>
      <c r="N866" t="s">
        <v>5871</v>
      </c>
      <c r="O866" s="13">
        <v>369700</v>
      </c>
      <c r="P866" s="10">
        <v>862</v>
      </c>
      <c r="Q866" s="10">
        <f t="shared" ca="1" si="108"/>
        <v>676</v>
      </c>
      <c r="R866" t="str">
        <f t="shared" ca="1" si="109"/>
        <v>Maritza Too</v>
      </c>
      <c r="T866" t="str">
        <f t="shared" ca="1" si="114"/>
        <v>Samantha Shelkoff</v>
      </c>
      <c r="U866" s="10">
        <f t="shared" ca="1" si="110"/>
        <v>868700</v>
      </c>
      <c r="W866" s="10">
        <f t="shared" ca="1" si="111"/>
        <v>0</v>
      </c>
      <c r="X866" s="10">
        <f t="shared" ca="1" si="112"/>
        <v>49900</v>
      </c>
      <c r="Y866" s="10">
        <f t="shared" ca="1" si="113"/>
        <v>49900</v>
      </c>
    </row>
    <row r="867" spans="1:25" x14ac:dyDescent="0.25">
      <c r="A867" s="10">
        <f ca="1">IFERROR(RANK(Y867,$Y$5:$Y$1006,0)+COUNTIF(Y$4:$Y866,Y867),"")</f>
        <v>298</v>
      </c>
      <c r="B867">
        <f ca="1">IFERROR(RANK(C867,$C$5:$C$5001, 1) + COUNTIF(C$4:$C866, C867), "")</f>
        <v>298</v>
      </c>
      <c r="C867">
        <f t="shared" ca="1" si="107"/>
        <v>2</v>
      </c>
      <c r="D867" s="1" t="s">
        <v>7608</v>
      </c>
      <c r="E867" t="s">
        <v>5872</v>
      </c>
      <c r="F867" t="s">
        <v>5873</v>
      </c>
      <c r="G867" t="s">
        <v>5874</v>
      </c>
      <c r="H867" t="s">
        <v>5875</v>
      </c>
      <c r="I867" t="s">
        <v>132</v>
      </c>
      <c r="J867">
        <v>46360</v>
      </c>
      <c r="K867" t="s">
        <v>5876</v>
      </c>
      <c r="L867" t="s">
        <v>5877</v>
      </c>
      <c r="M867" t="s">
        <v>5878</v>
      </c>
      <c r="N867" t="s">
        <v>5879</v>
      </c>
      <c r="O867" s="13">
        <v>446200</v>
      </c>
      <c r="P867" s="10">
        <v>863</v>
      </c>
      <c r="Q867" s="10">
        <f t="shared" ca="1" si="108"/>
        <v>578</v>
      </c>
      <c r="R867" t="str">
        <f t="shared" ca="1" si="109"/>
        <v>Laurence Grasman</v>
      </c>
      <c r="T867" t="str">
        <f t="shared" ca="1" si="114"/>
        <v>Samuel Madyun</v>
      </c>
      <c r="U867" s="10">
        <f t="shared" ca="1" si="110"/>
        <v>837400</v>
      </c>
      <c r="W867" s="10">
        <f t="shared" ca="1" si="111"/>
        <v>0</v>
      </c>
      <c r="X867" s="10">
        <f t="shared" ca="1" si="112"/>
        <v>49800</v>
      </c>
      <c r="Y867" s="10">
        <f t="shared" ca="1" si="113"/>
        <v>49800</v>
      </c>
    </row>
    <row r="868" spans="1:25" x14ac:dyDescent="0.25">
      <c r="A868" s="10">
        <f ca="1">IFERROR(RANK(Y868,$Y$5:$Y$1006,0)+COUNTIF(Y$4:$Y867,Y868),"")</f>
        <v>299</v>
      </c>
      <c r="B868">
        <f ca="1">IFERROR(RANK(C868,$C$5:$C$5001, 1) + COUNTIF(C$4:$C867, C868), "")</f>
        <v>299</v>
      </c>
      <c r="C868">
        <f t="shared" ca="1" si="107"/>
        <v>2</v>
      </c>
      <c r="D868" s="1" t="s">
        <v>7609</v>
      </c>
      <c r="E868" t="s">
        <v>5880</v>
      </c>
      <c r="F868" t="s">
        <v>5881</v>
      </c>
      <c r="G868" t="s">
        <v>5882</v>
      </c>
      <c r="H868" t="s">
        <v>5883</v>
      </c>
      <c r="I868" t="s">
        <v>66</v>
      </c>
      <c r="J868">
        <v>67550</v>
      </c>
      <c r="K868" t="s">
        <v>5884</v>
      </c>
      <c r="L868" t="s">
        <v>5885</v>
      </c>
      <c r="M868" t="s">
        <v>5886</v>
      </c>
      <c r="N868" t="s">
        <v>5887</v>
      </c>
      <c r="O868" s="13">
        <v>557400</v>
      </c>
      <c r="P868" s="10">
        <v>864</v>
      </c>
      <c r="Q868" s="10">
        <f t="shared" ca="1" si="108"/>
        <v>995</v>
      </c>
      <c r="R868" t="str">
        <f t="shared" ca="1" si="109"/>
        <v>Yong Gardella</v>
      </c>
      <c r="T868" t="str">
        <f t="shared" ca="1" si="114"/>
        <v>Sanford Dodgen</v>
      </c>
      <c r="U868" s="10">
        <f t="shared" ca="1" si="110"/>
        <v>37800</v>
      </c>
      <c r="W868" s="10">
        <f t="shared" ca="1" si="111"/>
        <v>0</v>
      </c>
      <c r="X868" s="10">
        <f t="shared" ca="1" si="112"/>
        <v>49700</v>
      </c>
      <c r="Y868" s="10">
        <f t="shared" ca="1" si="113"/>
        <v>49700</v>
      </c>
    </row>
    <row r="869" spans="1:25" x14ac:dyDescent="0.25">
      <c r="A869" s="10">
        <f ca="1">IFERROR(RANK(Y869,$Y$5:$Y$1006,0)+COUNTIF(Y$4:$Y868,Y869),"")</f>
        <v>300</v>
      </c>
      <c r="B869">
        <f ca="1">IFERROR(RANK(C869,$C$5:$C$5001, 1) + COUNTIF(C$4:$C868, C869), "")</f>
        <v>300</v>
      </c>
      <c r="C869">
        <f t="shared" ca="1" si="107"/>
        <v>2</v>
      </c>
      <c r="D869" s="1" t="s">
        <v>7610</v>
      </c>
      <c r="E869" t="s">
        <v>5888</v>
      </c>
      <c r="F869" t="s">
        <v>5889</v>
      </c>
      <c r="G869" t="s">
        <v>341</v>
      </c>
      <c r="H869" t="s">
        <v>341</v>
      </c>
      <c r="I869" t="s">
        <v>342</v>
      </c>
      <c r="J869">
        <v>96817</v>
      </c>
      <c r="K869" t="s">
        <v>5890</v>
      </c>
      <c r="L869" t="s">
        <v>5891</v>
      </c>
      <c r="M869" t="s">
        <v>5892</v>
      </c>
      <c r="N869" t="s">
        <v>5893</v>
      </c>
      <c r="O869" s="13">
        <v>494600</v>
      </c>
      <c r="P869" s="10">
        <v>865</v>
      </c>
      <c r="Q869" s="10">
        <f t="shared" ca="1" si="108"/>
        <v>4</v>
      </c>
      <c r="R869" t="str">
        <f t="shared" ca="1" si="109"/>
        <v>Abram Schoemaker</v>
      </c>
      <c r="T869" t="str">
        <f t="shared" ca="1" si="114"/>
        <v>Santiago Kafka</v>
      </c>
      <c r="U869" s="10">
        <f t="shared" ca="1" si="110"/>
        <v>457500</v>
      </c>
      <c r="W869" s="10">
        <f t="shared" ca="1" si="111"/>
        <v>0</v>
      </c>
      <c r="X869" s="10">
        <f t="shared" ca="1" si="112"/>
        <v>49600</v>
      </c>
      <c r="Y869" s="10">
        <f t="shared" ca="1" si="113"/>
        <v>49600</v>
      </c>
    </row>
    <row r="870" spans="1:25" x14ac:dyDescent="0.25">
      <c r="A870" s="10">
        <f ca="1">IFERROR(RANK(Y870,$Y$5:$Y$1006,0)+COUNTIF(Y$4:$Y869,Y870),"")</f>
        <v>301</v>
      </c>
      <c r="B870">
        <f ca="1">IFERROR(RANK(C870,$C$5:$C$5001, 1) + COUNTIF(C$4:$C869, C870), "")</f>
        <v>301</v>
      </c>
      <c r="C870">
        <f t="shared" ca="1" si="107"/>
        <v>2</v>
      </c>
      <c r="D870" s="1" t="s">
        <v>7611</v>
      </c>
      <c r="E870" t="s">
        <v>5894</v>
      </c>
      <c r="F870" t="s">
        <v>5895</v>
      </c>
      <c r="G870" t="s">
        <v>693</v>
      </c>
      <c r="H870" t="s">
        <v>1928</v>
      </c>
      <c r="I870" t="s">
        <v>136</v>
      </c>
      <c r="J870">
        <v>80234</v>
      </c>
      <c r="K870" t="s">
        <v>5896</v>
      </c>
      <c r="L870" t="s">
        <v>5897</v>
      </c>
      <c r="M870" t="s">
        <v>5898</v>
      </c>
      <c r="N870" t="s">
        <v>5899</v>
      </c>
      <c r="O870" s="13">
        <v>397800</v>
      </c>
      <c r="P870" s="10">
        <v>866</v>
      </c>
      <c r="Q870" s="10">
        <f t="shared" ca="1" si="108"/>
        <v>348</v>
      </c>
      <c r="R870" t="str">
        <f t="shared" ca="1" si="109"/>
        <v>Faith Kloster</v>
      </c>
      <c r="T870" t="str">
        <f t="shared" ca="1" si="114"/>
        <v>Santiago Rector</v>
      </c>
      <c r="U870" s="10">
        <f t="shared" ca="1" si="110"/>
        <v>559800</v>
      </c>
      <c r="W870" s="10">
        <f t="shared" ca="1" si="111"/>
        <v>0</v>
      </c>
      <c r="X870" s="10">
        <f t="shared" ca="1" si="112"/>
        <v>49500</v>
      </c>
      <c r="Y870" s="10">
        <f t="shared" ca="1" si="113"/>
        <v>49500</v>
      </c>
    </row>
    <row r="871" spans="1:25" x14ac:dyDescent="0.25">
      <c r="A871" s="10">
        <f ca="1">IFERROR(RANK(Y871,$Y$5:$Y$1006,0)+COUNTIF(Y$4:$Y870,Y871),"")</f>
        <v>302</v>
      </c>
      <c r="B871">
        <f ca="1">IFERROR(RANK(C871,$C$5:$C$5001, 1) + COUNTIF(C$4:$C870, C871), "")</f>
        <v>302</v>
      </c>
      <c r="C871">
        <f t="shared" ca="1" si="107"/>
        <v>2</v>
      </c>
      <c r="D871" s="1" t="s">
        <v>7612</v>
      </c>
      <c r="E871" t="s">
        <v>5900</v>
      </c>
      <c r="F871" t="s">
        <v>5901</v>
      </c>
      <c r="G871" t="s">
        <v>3959</v>
      </c>
      <c r="H871" t="s">
        <v>113</v>
      </c>
      <c r="I871" t="s">
        <v>12</v>
      </c>
      <c r="J871">
        <v>91763</v>
      </c>
      <c r="K871" t="s">
        <v>5902</v>
      </c>
      <c r="L871" t="s">
        <v>5903</v>
      </c>
      <c r="M871" t="s">
        <v>5904</v>
      </c>
      <c r="N871" t="s">
        <v>5905</v>
      </c>
      <c r="O871" s="13">
        <v>132200</v>
      </c>
      <c r="P871" s="10">
        <v>867</v>
      </c>
      <c r="Q871" s="10">
        <f t="shared" ca="1" si="108"/>
        <v>515</v>
      </c>
      <c r="R871" t="str">
        <f t="shared" ca="1" si="109"/>
        <v>Juana Niebla</v>
      </c>
      <c r="T871" t="str">
        <f t="shared" ca="1" si="114"/>
        <v>Santo Fickas</v>
      </c>
      <c r="U871" s="10">
        <f t="shared" ca="1" si="110"/>
        <v>208800</v>
      </c>
      <c r="W871" s="10">
        <f t="shared" ca="1" si="111"/>
        <v>0</v>
      </c>
      <c r="X871" s="10">
        <f t="shared" ca="1" si="112"/>
        <v>49400</v>
      </c>
      <c r="Y871" s="10">
        <f t="shared" ca="1" si="113"/>
        <v>49400</v>
      </c>
    </row>
    <row r="872" spans="1:25" x14ac:dyDescent="0.25">
      <c r="A872" s="10">
        <f ca="1">IFERROR(RANK(Y872,$Y$5:$Y$1006,0)+COUNTIF(Y$4:$Y871,Y872),"")</f>
        <v>303</v>
      </c>
      <c r="B872">
        <f ca="1">IFERROR(RANK(C872,$C$5:$C$5001, 1) + COUNTIF(C$4:$C871, C872), "")</f>
        <v>303</v>
      </c>
      <c r="C872">
        <f t="shared" ca="1" si="107"/>
        <v>2</v>
      </c>
      <c r="D872" s="1" t="s">
        <v>7613</v>
      </c>
      <c r="E872" t="s">
        <v>5906</v>
      </c>
      <c r="F872" t="s">
        <v>5907</v>
      </c>
      <c r="G872" t="s">
        <v>825</v>
      </c>
      <c r="H872" t="s">
        <v>826</v>
      </c>
      <c r="I872" t="s">
        <v>827</v>
      </c>
      <c r="J872">
        <v>64114</v>
      </c>
      <c r="K872" t="s">
        <v>5908</v>
      </c>
      <c r="L872" t="s">
        <v>5909</v>
      </c>
      <c r="M872" t="s">
        <v>5910</v>
      </c>
      <c r="N872" t="s">
        <v>5911</v>
      </c>
      <c r="O872" s="13">
        <v>763100</v>
      </c>
      <c r="P872" s="10">
        <v>868</v>
      </c>
      <c r="Q872" s="10">
        <f t="shared" ca="1" si="108"/>
        <v>260</v>
      </c>
      <c r="R872" t="str">
        <f t="shared" ca="1" si="109"/>
        <v>Deidra Laganga</v>
      </c>
      <c r="T872" t="str">
        <f t="shared" ca="1" si="114"/>
        <v>Santos Delmendo</v>
      </c>
      <c r="U872" s="10">
        <f t="shared" ca="1" si="110"/>
        <v>646300</v>
      </c>
      <c r="W872" s="10">
        <f t="shared" ca="1" si="111"/>
        <v>0</v>
      </c>
      <c r="X872" s="10">
        <f t="shared" ca="1" si="112"/>
        <v>49300</v>
      </c>
      <c r="Y872" s="10">
        <f t="shared" ca="1" si="113"/>
        <v>49300</v>
      </c>
    </row>
    <row r="873" spans="1:25" x14ac:dyDescent="0.25">
      <c r="A873" s="10">
        <f ca="1">IFERROR(RANK(Y873,$Y$5:$Y$1006,0)+COUNTIF(Y$4:$Y872,Y873),"")</f>
        <v>304</v>
      </c>
      <c r="B873">
        <f ca="1">IFERROR(RANK(C873,$C$5:$C$5001, 1) + COUNTIF(C$4:$C872, C873), "")</f>
        <v>304</v>
      </c>
      <c r="C873">
        <f t="shared" ca="1" si="107"/>
        <v>2</v>
      </c>
      <c r="D873" s="1" t="s">
        <v>7614</v>
      </c>
      <c r="E873" t="s">
        <v>5912</v>
      </c>
      <c r="F873" t="s">
        <v>5913</v>
      </c>
      <c r="G873" t="s">
        <v>380</v>
      </c>
      <c r="H873" t="s">
        <v>380</v>
      </c>
      <c r="I873" t="s">
        <v>252</v>
      </c>
      <c r="J873">
        <v>19123</v>
      </c>
      <c r="K873" t="s">
        <v>5914</v>
      </c>
      <c r="L873" t="s">
        <v>5915</v>
      </c>
      <c r="M873" t="s">
        <v>5916</v>
      </c>
      <c r="N873" t="s">
        <v>5917</v>
      </c>
      <c r="O873" s="13">
        <v>489100</v>
      </c>
      <c r="P873" s="10">
        <v>869</v>
      </c>
      <c r="Q873" s="10">
        <f t="shared" ca="1" si="108"/>
        <v>216</v>
      </c>
      <c r="R873" t="str">
        <f t="shared" ca="1" si="109"/>
        <v>Coleman Bequette</v>
      </c>
      <c r="T873" t="str">
        <f t="shared" ca="1" si="114"/>
        <v>Sasha Aston</v>
      </c>
      <c r="U873" s="10">
        <f t="shared" ca="1" si="110"/>
        <v>703400</v>
      </c>
      <c r="W873" s="10">
        <f t="shared" ca="1" si="111"/>
        <v>0</v>
      </c>
      <c r="X873" s="10">
        <f t="shared" ca="1" si="112"/>
        <v>49200</v>
      </c>
      <c r="Y873" s="10">
        <f t="shared" ca="1" si="113"/>
        <v>49200</v>
      </c>
    </row>
    <row r="874" spans="1:25" x14ac:dyDescent="0.25">
      <c r="A874" s="10" t="str">
        <f ca="1">IFERROR(RANK(Y874,$Y$5:$Y$1006,0)+COUNTIF(Y$4:$Y873,Y874),"")</f>
        <v/>
      </c>
      <c r="B874" t="str">
        <f ca="1">IFERROR(RANK(C874,$C$5:$C$5001, 1) + COUNTIF(C$4:$C873, C874), "")</f>
        <v/>
      </c>
      <c r="C874" t="str">
        <f t="shared" ca="1" si="107"/>
        <v/>
      </c>
      <c r="D874" s="1" t="s">
        <v>7615</v>
      </c>
      <c r="E874" t="s">
        <v>5918</v>
      </c>
      <c r="F874" t="s">
        <v>5919</v>
      </c>
      <c r="G874" t="s">
        <v>4855</v>
      </c>
      <c r="H874" t="s">
        <v>2126</v>
      </c>
      <c r="I874" t="s">
        <v>75</v>
      </c>
      <c r="J874">
        <v>48220</v>
      </c>
      <c r="K874" t="s">
        <v>5920</v>
      </c>
      <c r="L874" t="s">
        <v>5921</v>
      </c>
      <c r="M874" t="s">
        <v>5922</v>
      </c>
      <c r="N874" t="s">
        <v>5923</v>
      </c>
      <c r="O874" s="13">
        <v>698700</v>
      </c>
      <c r="P874" s="10">
        <v>870</v>
      </c>
      <c r="Q874" s="10">
        <f t="shared" ca="1" si="108"/>
        <v>770</v>
      </c>
      <c r="R874" t="str">
        <f t="shared" ca="1" si="109"/>
        <v>Paige Dirico</v>
      </c>
      <c r="T874" t="str">
        <f t="shared" ca="1" si="114"/>
        <v>Scott Hubbell</v>
      </c>
      <c r="U874" s="10">
        <f t="shared" ca="1" si="110"/>
        <v>120900</v>
      </c>
      <c r="W874" s="10">
        <f t="shared" ca="1" si="111"/>
        <v>0</v>
      </c>
      <c r="X874" s="10" t="str">
        <f t="shared" ca="1" si="112"/>
        <v/>
      </c>
      <c r="Y874" s="10" t="str">
        <f t="shared" ca="1" si="113"/>
        <v/>
      </c>
    </row>
    <row r="875" spans="1:25" x14ac:dyDescent="0.25">
      <c r="A875" s="10">
        <f ca="1">IFERROR(RANK(Y875,$Y$5:$Y$1006,0)+COUNTIF(Y$4:$Y874,Y875),"")</f>
        <v>775</v>
      </c>
      <c r="B875">
        <f ca="1">IFERROR(RANK(C875,$C$5:$C$5001, 1) + COUNTIF(C$4:$C874, C875), "")</f>
        <v>775</v>
      </c>
      <c r="C875">
        <f t="shared" ca="1" si="107"/>
        <v>13</v>
      </c>
      <c r="D875" s="1" t="s">
        <v>7616</v>
      </c>
      <c r="E875" t="s">
        <v>5924</v>
      </c>
      <c r="F875" t="s">
        <v>5925</v>
      </c>
      <c r="G875" t="s">
        <v>896</v>
      </c>
      <c r="H875" t="s">
        <v>897</v>
      </c>
      <c r="I875" t="s">
        <v>229</v>
      </c>
      <c r="J875">
        <v>10309</v>
      </c>
      <c r="K875" t="s">
        <v>5926</v>
      </c>
      <c r="L875" t="s">
        <v>5927</v>
      </c>
      <c r="M875" t="s">
        <v>5928</v>
      </c>
      <c r="N875" t="s">
        <v>5929</v>
      </c>
      <c r="O875" s="13">
        <v>650200</v>
      </c>
      <c r="P875" s="10">
        <v>871</v>
      </c>
      <c r="Q875" s="10">
        <f t="shared" ca="1" si="108"/>
        <v>657</v>
      </c>
      <c r="R875" t="str">
        <f t="shared" ca="1" si="109"/>
        <v>Marcellus Cusatis</v>
      </c>
      <c r="T875" t="str">
        <f t="shared" ca="1" si="114"/>
        <v>Scottie Mellado</v>
      </c>
      <c r="U875" s="10">
        <f t="shared" ca="1" si="110"/>
        <v>205300</v>
      </c>
      <c r="W875" s="10">
        <f t="shared" ca="1" si="111"/>
        <v>0</v>
      </c>
      <c r="X875" s="10">
        <f t="shared" ca="1" si="112"/>
        <v>2100</v>
      </c>
      <c r="Y875" s="10">
        <f t="shared" ca="1" si="113"/>
        <v>2100</v>
      </c>
    </row>
    <row r="876" spans="1:25" x14ac:dyDescent="0.25">
      <c r="A876" s="10">
        <f ca="1">IFERROR(RANK(Y876,$Y$5:$Y$1006,0)+COUNTIF(Y$4:$Y875,Y876),"")</f>
        <v>567</v>
      </c>
      <c r="B876">
        <f ca="1">IFERROR(RANK(C876,$C$5:$C$5001, 1) + COUNTIF(C$4:$C875, C876), "")</f>
        <v>567</v>
      </c>
      <c r="C876">
        <f t="shared" ca="1" si="107"/>
        <v>6</v>
      </c>
      <c r="D876" s="1" t="s">
        <v>7617</v>
      </c>
      <c r="E876" t="s">
        <v>5930</v>
      </c>
      <c r="F876" t="s">
        <v>5931</v>
      </c>
      <c r="G876" t="s">
        <v>5932</v>
      </c>
      <c r="H876" t="s">
        <v>5933</v>
      </c>
      <c r="I876" t="s">
        <v>1860</v>
      </c>
      <c r="J876">
        <v>5403</v>
      </c>
      <c r="K876" t="s">
        <v>5934</v>
      </c>
      <c r="L876" t="s">
        <v>5935</v>
      </c>
      <c r="M876" t="s">
        <v>5936</v>
      </c>
      <c r="N876" t="s">
        <v>5937</v>
      </c>
      <c r="O876" s="13">
        <v>872500</v>
      </c>
      <c r="P876" s="10">
        <v>872</v>
      </c>
      <c r="Q876" s="10">
        <f t="shared" ca="1" si="108"/>
        <v>424</v>
      </c>
      <c r="R876" t="str">
        <f t="shared" ca="1" si="109"/>
        <v>Helga Cristal</v>
      </c>
      <c r="T876" t="str">
        <f t="shared" ca="1" si="114"/>
        <v>Selina Startt</v>
      </c>
      <c r="U876" s="10">
        <f t="shared" ca="1" si="110"/>
        <v>220800</v>
      </c>
      <c r="W876" s="10">
        <f t="shared" ca="1" si="111"/>
        <v>0</v>
      </c>
      <c r="X876" s="10">
        <f t="shared" ca="1" si="112"/>
        <v>22900</v>
      </c>
      <c r="Y876" s="10">
        <f t="shared" ca="1" si="113"/>
        <v>22900</v>
      </c>
    </row>
    <row r="877" spans="1:25" x14ac:dyDescent="0.25">
      <c r="A877" s="10">
        <f ca="1">IFERROR(RANK(Y877,$Y$5:$Y$1006,0)+COUNTIF(Y$4:$Y876,Y877),"")</f>
        <v>509</v>
      </c>
      <c r="B877">
        <f ca="1">IFERROR(RANK(C877,$C$5:$C$5001, 1) + COUNTIF(C$4:$C876, C877), "")</f>
        <v>509</v>
      </c>
      <c r="C877">
        <f t="shared" ca="1" si="107"/>
        <v>5</v>
      </c>
      <c r="D877" s="1" t="s">
        <v>7618</v>
      </c>
      <c r="E877" t="s">
        <v>5938</v>
      </c>
      <c r="F877" t="s">
        <v>5939</v>
      </c>
      <c r="G877" t="s">
        <v>5940</v>
      </c>
      <c r="H877" t="s">
        <v>57</v>
      </c>
      <c r="I877" t="s">
        <v>28</v>
      </c>
      <c r="J877">
        <v>43402</v>
      </c>
      <c r="K877" t="s">
        <v>5941</v>
      </c>
      <c r="L877" t="s">
        <v>5942</v>
      </c>
      <c r="M877" t="s">
        <v>5943</v>
      </c>
      <c r="N877" t="s">
        <v>5944</v>
      </c>
      <c r="O877" s="13">
        <v>313900</v>
      </c>
      <c r="P877" s="10">
        <v>873</v>
      </c>
      <c r="Q877" s="10">
        <f t="shared" ca="1" si="108"/>
        <v>564</v>
      </c>
      <c r="R877" t="str">
        <f t="shared" ca="1" si="109"/>
        <v>Lakesha Kirsopp</v>
      </c>
      <c r="T877" t="str">
        <f t="shared" ca="1" si="114"/>
        <v>Selma Joosten</v>
      </c>
      <c r="U877" s="10">
        <f t="shared" ca="1" si="110"/>
        <v>802100</v>
      </c>
      <c r="W877" s="10">
        <f t="shared" ca="1" si="111"/>
        <v>0</v>
      </c>
      <c r="X877" s="10">
        <f t="shared" ca="1" si="112"/>
        <v>28700</v>
      </c>
      <c r="Y877" s="10">
        <f t="shared" ca="1" si="113"/>
        <v>28700</v>
      </c>
    </row>
    <row r="878" spans="1:25" x14ac:dyDescent="0.25">
      <c r="A878" s="10">
        <f ca="1">IFERROR(RANK(Y878,$Y$5:$Y$1006,0)+COUNTIF(Y$4:$Y877,Y878),"")</f>
        <v>759</v>
      </c>
      <c r="B878">
        <f ca="1">IFERROR(RANK(C878,$C$5:$C$5001, 1) + COUNTIF(C$4:$C877, C878), "")</f>
        <v>759</v>
      </c>
      <c r="C878">
        <f t="shared" ca="1" si="107"/>
        <v>12</v>
      </c>
      <c r="D878" s="1" t="s">
        <v>7619</v>
      </c>
      <c r="E878" t="s">
        <v>5945</v>
      </c>
      <c r="F878" t="s">
        <v>5946</v>
      </c>
      <c r="G878" t="s">
        <v>1747</v>
      </c>
      <c r="H878" t="s">
        <v>1747</v>
      </c>
      <c r="I878" t="s">
        <v>229</v>
      </c>
      <c r="J878">
        <v>10018</v>
      </c>
      <c r="K878" t="s">
        <v>5947</v>
      </c>
      <c r="L878" t="s">
        <v>5948</v>
      </c>
      <c r="M878" t="s">
        <v>5949</v>
      </c>
      <c r="N878" t="s">
        <v>5950</v>
      </c>
      <c r="O878" s="13">
        <v>211100</v>
      </c>
      <c r="P878" s="10">
        <v>874</v>
      </c>
      <c r="Q878" s="10">
        <f t="shared" ca="1" si="108"/>
        <v>302</v>
      </c>
      <c r="R878" t="str">
        <f t="shared" ca="1" si="109"/>
        <v>Eddie Friehauf</v>
      </c>
      <c r="T878" t="str">
        <f t="shared" ca="1" si="114"/>
        <v>Seth Chepiga</v>
      </c>
      <c r="U878" s="10">
        <f t="shared" ca="1" si="110"/>
        <v>528500</v>
      </c>
      <c r="W878" s="10">
        <f t="shared" ca="1" si="111"/>
        <v>0</v>
      </c>
      <c r="X878" s="10">
        <f t="shared" ca="1" si="112"/>
        <v>3700</v>
      </c>
      <c r="Y878" s="10">
        <f t="shared" ca="1" si="113"/>
        <v>3700</v>
      </c>
    </row>
    <row r="879" spans="1:25" x14ac:dyDescent="0.25">
      <c r="A879" s="10" t="str">
        <f ca="1">IFERROR(RANK(Y879,$Y$5:$Y$1006,0)+COUNTIF(Y$4:$Y878,Y879),"")</f>
        <v/>
      </c>
      <c r="B879" t="str">
        <f ca="1">IFERROR(RANK(C879,$C$5:$C$5001, 1) + COUNTIF(C$4:$C878, C879), "")</f>
        <v/>
      </c>
      <c r="C879" t="str">
        <f t="shared" ca="1" si="107"/>
        <v/>
      </c>
      <c r="D879" s="1" t="s">
        <v>7620</v>
      </c>
      <c r="E879" t="s">
        <v>5951</v>
      </c>
      <c r="F879" t="s">
        <v>5952</v>
      </c>
      <c r="G879" t="s">
        <v>2980</v>
      </c>
      <c r="H879" t="s">
        <v>178</v>
      </c>
      <c r="I879" t="s">
        <v>12</v>
      </c>
      <c r="J879">
        <v>91606</v>
      </c>
      <c r="K879" t="s">
        <v>5953</v>
      </c>
      <c r="L879" t="s">
        <v>5954</v>
      </c>
      <c r="M879" t="s">
        <v>5955</v>
      </c>
      <c r="N879" t="s">
        <v>5956</v>
      </c>
      <c r="O879" s="13">
        <v>326100</v>
      </c>
      <c r="P879" s="10">
        <v>875</v>
      </c>
      <c r="Q879" s="10">
        <f t="shared" ca="1" si="108"/>
        <v>173</v>
      </c>
      <c r="R879" t="str">
        <f t="shared" ca="1" si="109"/>
        <v>Cecil Drullard</v>
      </c>
      <c r="T879" t="str">
        <f t="shared" ca="1" si="114"/>
        <v>Seth Kohnke</v>
      </c>
      <c r="U879" s="10">
        <f t="shared" ca="1" si="110"/>
        <v>54600</v>
      </c>
      <c r="W879" s="10">
        <f t="shared" ca="1" si="111"/>
        <v>0</v>
      </c>
      <c r="X879" s="10" t="str">
        <f t="shared" ca="1" si="112"/>
        <v/>
      </c>
      <c r="Y879" s="10" t="str">
        <f t="shared" ca="1" si="113"/>
        <v/>
      </c>
    </row>
    <row r="880" spans="1:25" x14ac:dyDescent="0.25">
      <c r="A880" s="10">
        <f ca="1">IFERROR(RANK(Y880,$Y$5:$Y$1006,0)+COUNTIF(Y$4:$Y879,Y880),"")</f>
        <v>384</v>
      </c>
      <c r="B880">
        <f ca="1">IFERROR(RANK(C880,$C$5:$C$5001, 1) + COUNTIF(C$4:$C879, C880), "")</f>
        <v>384</v>
      </c>
      <c r="C880">
        <f t="shared" ca="1" si="107"/>
        <v>3</v>
      </c>
      <c r="D880" s="1" t="s">
        <v>7621</v>
      </c>
      <c r="E880" t="s">
        <v>5957</v>
      </c>
      <c r="F880" t="s">
        <v>5958</v>
      </c>
      <c r="G880" t="s">
        <v>143</v>
      </c>
      <c r="H880" t="s">
        <v>3235</v>
      </c>
      <c r="I880" t="s">
        <v>28</v>
      </c>
      <c r="J880">
        <v>45431</v>
      </c>
      <c r="K880" t="s">
        <v>5959</v>
      </c>
      <c r="L880" t="s">
        <v>5960</v>
      </c>
      <c r="M880" t="s">
        <v>5961</v>
      </c>
      <c r="N880" t="s">
        <v>5962</v>
      </c>
      <c r="O880" s="13">
        <v>490000</v>
      </c>
      <c r="P880" s="10">
        <v>876</v>
      </c>
      <c r="Q880" s="10">
        <f t="shared" ca="1" si="108"/>
        <v>342</v>
      </c>
      <c r="R880" t="str">
        <f t="shared" ca="1" si="109"/>
        <v>Eunice Murrish</v>
      </c>
      <c r="T880" t="str">
        <f t="shared" ca="1" si="114"/>
        <v>Shanna Seward</v>
      </c>
      <c r="U880" s="10">
        <f t="shared" ca="1" si="110"/>
        <v>852700</v>
      </c>
      <c r="W880" s="10">
        <f t="shared" ca="1" si="111"/>
        <v>0</v>
      </c>
      <c r="X880" s="10">
        <f t="shared" ca="1" si="112"/>
        <v>41200</v>
      </c>
      <c r="Y880" s="10">
        <f t="shared" ca="1" si="113"/>
        <v>41200</v>
      </c>
    </row>
    <row r="881" spans="1:25" x14ac:dyDescent="0.25">
      <c r="A881" s="10">
        <f ca="1">IFERROR(RANK(Y881,$Y$5:$Y$1006,0)+COUNTIF(Y$4:$Y880,Y881),"")</f>
        <v>385</v>
      </c>
      <c r="B881">
        <f ca="1">IFERROR(RANK(C881,$C$5:$C$5001, 1) + COUNTIF(C$4:$C880, C881), "")</f>
        <v>385</v>
      </c>
      <c r="C881">
        <f t="shared" ca="1" si="107"/>
        <v>3</v>
      </c>
      <c r="D881" s="1" t="s">
        <v>7622</v>
      </c>
      <c r="E881" t="s">
        <v>5963</v>
      </c>
      <c r="F881" t="s">
        <v>5964</v>
      </c>
      <c r="G881" t="s">
        <v>2522</v>
      </c>
      <c r="H881" t="s">
        <v>528</v>
      </c>
      <c r="I881" t="s">
        <v>90</v>
      </c>
      <c r="J881">
        <v>77520</v>
      </c>
      <c r="K881" t="s">
        <v>5965</v>
      </c>
      <c r="L881" t="s">
        <v>5966</v>
      </c>
      <c r="M881" t="s">
        <v>5967</v>
      </c>
      <c r="N881" t="s">
        <v>5968</v>
      </c>
      <c r="O881" s="13">
        <v>688400</v>
      </c>
      <c r="P881" s="10">
        <v>877</v>
      </c>
      <c r="Q881" s="10">
        <f t="shared" ca="1" si="108"/>
        <v>229</v>
      </c>
      <c r="R881" t="str">
        <f t="shared" ca="1" si="109"/>
        <v>Cortez Kloster</v>
      </c>
      <c r="T881" t="str">
        <f t="shared" ca="1" si="114"/>
        <v>Shaun Knowlton</v>
      </c>
      <c r="U881" s="10">
        <f t="shared" ca="1" si="110"/>
        <v>304100</v>
      </c>
      <c r="W881" s="10">
        <f t="shared" ca="1" si="111"/>
        <v>0</v>
      </c>
      <c r="X881" s="10">
        <f t="shared" ca="1" si="112"/>
        <v>41100</v>
      </c>
      <c r="Y881" s="10">
        <f t="shared" ca="1" si="113"/>
        <v>41100</v>
      </c>
    </row>
    <row r="882" spans="1:25" x14ac:dyDescent="0.25">
      <c r="A882" s="10">
        <f ca="1">IFERROR(RANK(Y882,$Y$5:$Y$1006,0)+COUNTIF(Y$4:$Y881,Y882),"")</f>
        <v>386</v>
      </c>
      <c r="B882">
        <f ca="1">IFERROR(RANK(C882,$C$5:$C$5001, 1) + COUNTIF(C$4:$C881, C882), "")</f>
        <v>386</v>
      </c>
      <c r="C882">
        <f t="shared" ca="1" si="107"/>
        <v>3</v>
      </c>
      <c r="D882" s="1" t="s">
        <v>7623</v>
      </c>
      <c r="E882" t="s">
        <v>5969</v>
      </c>
      <c r="F882" t="s">
        <v>5970</v>
      </c>
      <c r="G882" t="s">
        <v>5971</v>
      </c>
      <c r="H882" t="s">
        <v>1289</v>
      </c>
      <c r="I882" t="s">
        <v>229</v>
      </c>
      <c r="J882">
        <v>11365</v>
      </c>
      <c r="K882" t="s">
        <v>5972</v>
      </c>
      <c r="L882" t="s">
        <v>5973</v>
      </c>
      <c r="M882" t="s">
        <v>5974</v>
      </c>
      <c r="N882" t="s">
        <v>5975</v>
      </c>
      <c r="O882" s="13">
        <v>716800</v>
      </c>
      <c r="P882" s="10">
        <v>878</v>
      </c>
      <c r="Q882" s="10">
        <f t="shared" ca="1" si="108"/>
        <v>640</v>
      </c>
      <c r="R882" t="str">
        <f t="shared" ca="1" si="109"/>
        <v>Lupe Menousek</v>
      </c>
      <c r="T882" t="str">
        <f t="shared" ca="1" si="114"/>
        <v>Shawna Slayton</v>
      </c>
      <c r="U882" s="10">
        <f t="shared" ca="1" si="110"/>
        <v>695100</v>
      </c>
      <c r="W882" s="10">
        <f t="shared" ca="1" si="111"/>
        <v>0</v>
      </c>
      <c r="X882" s="10">
        <f t="shared" ca="1" si="112"/>
        <v>41000</v>
      </c>
      <c r="Y882" s="10">
        <f t="shared" ca="1" si="113"/>
        <v>41000</v>
      </c>
    </row>
    <row r="883" spans="1:25" x14ac:dyDescent="0.25">
      <c r="A883" s="10">
        <f ca="1">IFERROR(RANK(Y883,$Y$5:$Y$1006,0)+COUNTIF(Y$4:$Y882,Y883),"")</f>
        <v>387</v>
      </c>
      <c r="B883">
        <f ca="1">IFERROR(RANK(C883,$C$5:$C$5001, 1) + COUNTIF(C$4:$C882, C883), "")</f>
        <v>387</v>
      </c>
      <c r="C883">
        <f t="shared" ca="1" si="107"/>
        <v>3</v>
      </c>
      <c r="D883" s="1" t="s">
        <v>7624</v>
      </c>
      <c r="E883" t="s">
        <v>5976</v>
      </c>
      <c r="F883" t="s">
        <v>5977</v>
      </c>
      <c r="G883" t="s">
        <v>1346</v>
      </c>
      <c r="H883" t="s">
        <v>2988</v>
      </c>
      <c r="I883" t="s">
        <v>1269</v>
      </c>
      <c r="J883">
        <v>82501</v>
      </c>
      <c r="K883" t="s">
        <v>5978</v>
      </c>
      <c r="L883" t="s">
        <v>5979</v>
      </c>
      <c r="M883" t="s">
        <v>5980</v>
      </c>
      <c r="N883" t="s">
        <v>5981</v>
      </c>
      <c r="O883" s="13">
        <v>730500</v>
      </c>
      <c r="P883" s="10">
        <v>879</v>
      </c>
      <c r="Q883" s="10">
        <f t="shared" ca="1" si="108"/>
        <v>766</v>
      </c>
      <c r="R883" t="str">
        <f t="shared" ca="1" si="109"/>
        <v>Otha Simi</v>
      </c>
      <c r="T883" t="str">
        <f t="shared" ca="1" si="114"/>
        <v>Shayla Montecalvo</v>
      </c>
      <c r="U883" s="10">
        <f t="shared" ca="1" si="110"/>
        <v>946500</v>
      </c>
      <c r="W883" s="10">
        <f t="shared" ca="1" si="111"/>
        <v>0</v>
      </c>
      <c r="X883" s="10">
        <f t="shared" ca="1" si="112"/>
        <v>40900</v>
      </c>
      <c r="Y883" s="10">
        <f t="shared" ca="1" si="113"/>
        <v>40900</v>
      </c>
    </row>
    <row r="884" spans="1:25" x14ac:dyDescent="0.25">
      <c r="A884" s="10">
        <f ca="1">IFERROR(RANK(Y884,$Y$5:$Y$1006,0)+COUNTIF(Y$4:$Y883,Y884),"")</f>
        <v>388</v>
      </c>
      <c r="B884">
        <f ca="1">IFERROR(RANK(C884,$C$5:$C$5001, 1) + COUNTIF(C$4:$C883, C884), "")</f>
        <v>388</v>
      </c>
      <c r="C884">
        <f t="shared" ca="1" si="107"/>
        <v>3</v>
      </c>
      <c r="D884" s="1" t="s">
        <v>7625</v>
      </c>
      <c r="E884" t="s">
        <v>5982</v>
      </c>
      <c r="F884" t="s">
        <v>5983</v>
      </c>
      <c r="G884" t="s">
        <v>5342</v>
      </c>
      <c r="H884" t="s">
        <v>1023</v>
      </c>
      <c r="I884" t="s">
        <v>252</v>
      </c>
      <c r="J884">
        <v>15223</v>
      </c>
      <c r="K884" t="s">
        <v>5984</v>
      </c>
      <c r="L884" t="s">
        <v>5985</v>
      </c>
      <c r="M884" t="s">
        <v>5986</v>
      </c>
      <c r="N884" t="s">
        <v>5987</v>
      </c>
      <c r="O884" s="13">
        <v>521300</v>
      </c>
      <c r="P884" s="10">
        <v>880</v>
      </c>
      <c r="Q884" s="10">
        <f t="shared" ca="1" si="108"/>
        <v>215</v>
      </c>
      <c r="R884" t="str">
        <f t="shared" ca="1" si="109"/>
        <v>Clinton Bergh</v>
      </c>
      <c r="T884" t="str">
        <f t="shared" ca="1" si="114"/>
        <v>Shayne Spece</v>
      </c>
      <c r="U884" s="10">
        <f t="shared" ca="1" si="110"/>
        <v>92200</v>
      </c>
      <c r="W884" s="10">
        <f t="shared" ca="1" si="111"/>
        <v>0</v>
      </c>
      <c r="X884" s="10">
        <f t="shared" ca="1" si="112"/>
        <v>40800</v>
      </c>
      <c r="Y884" s="10">
        <f t="shared" ca="1" si="113"/>
        <v>40800</v>
      </c>
    </row>
    <row r="885" spans="1:25" x14ac:dyDescent="0.25">
      <c r="A885" s="10">
        <f ca="1">IFERROR(RANK(Y885,$Y$5:$Y$1006,0)+COUNTIF(Y$4:$Y884,Y885),"")</f>
        <v>568</v>
      </c>
      <c r="B885">
        <f ca="1">IFERROR(RANK(C885,$C$5:$C$5001, 1) + COUNTIF(C$4:$C884, C885), "")</f>
        <v>568</v>
      </c>
      <c r="C885">
        <f t="shared" ca="1" si="107"/>
        <v>6</v>
      </c>
      <c r="D885" s="1" t="s">
        <v>7626</v>
      </c>
      <c r="E885" t="s">
        <v>5988</v>
      </c>
      <c r="F885" t="s">
        <v>5989</v>
      </c>
      <c r="G885" t="s">
        <v>5990</v>
      </c>
      <c r="H885" t="s">
        <v>5991</v>
      </c>
      <c r="I885" t="s">
        <v>422</v>
      </c>
      <c r="J885">
        <v>53042</v>
      </c>
      <c r="K885" t="s">
        <v>5992</v>
      </c>
      <c r="L885" t="s">
        <v>5993</v>
      </c>
      <c r="M885" t="s">
        <v>5994</v>
      </c>
      <c r="N885" t="s">
        <v>5995</v>
      </c>
      <c r="O885" s="13">
        <v>380800</v>
      </c>
      <c r="P885" s="10">
        <v>881</v>
      </c>
      <c r="Q885" s="10">
        <f t="shared" ca="1" si="108"/>
        <v>558</v>
      </c>
      <c r="R885" t="str">
        <f t="shared" ca="1" si="109"/>
        <v>Krystle Kanzenbach</v>
      </c>
      <c r="T885" t="str">
        <f t="shared" ca="1" si="114"/>
        <v>Sheila Hofford</v>
      </c>
      <c r="U885" s="10">
        <f t="shared" ca="1" si="110"/>
        <v>755600</v>
      </c>
      <c r="W885" s="10">
        <f t="shared" ca="1" si="111"/>
        <v>0</v>
      </c>
      <c r="X885" s="10">
        <f t="shared" ca="1" si="112"/>
        <v>22800</v>
      </c>
      <c r="Y885" s="10">
        <f t="shared" ca="1" si="113"/>
        <v>22800</v>
      </c>
    </row>
    <row r="886" spans="1:25" x14ac:dyDescent="0.25">
      <c r="A886" s="10" t="str">
        <f ca="1">IFERROR(RANK(Y886,$Y$5:$Y$1006,0)+COUNTIF(Y$4:$Y885,Y886),"")</f>
        <v/>
      </c>
      <c r="B886" t="str">
        <f ca="1">IFERROR(RANK(C886,$C$5:$C$5001, 1) + COUNTIF(C$4:$C885, C886), "")</f>
        <v/>
      </c>
      <c r="C886" t="str">
        <f t="shared" ca="1" si="107"/>
        <v/>
      </c>
      <c r="D886" s="1" t="s">
        <v>7627</v>
      </c>
      <c r="E886" t="s">
        <v>5996</v>
      </c>
      <c r="F886" t="s">
        <v>5997</v>
      </c>
      <c r="G886" t="s">
        <v>4012</v>
      </c>
      <c r="H886" t="s">
        <v>599</v>
      </c>
      <c r="I886" t="s">
        <v>12</v>
      </c>
      <c r="J886">
        <v>94080</v>
      </c>
      <c r="K886" t="s">
        <v>5998</v>
      </c>
      <c r="L886" t="s">
        <v>5999</v>
      </c>
      <c r="M886" t="s">
        <v>6000</v>
      </c>
      <c r="N886" t="s">
        <v>6001</v>
      </c>
      <c r="O886" s="13">
        <v>485000</v>
      </c>
      <c r="P886" s="10">
        <v>882</v>
      </c>
      <c r="Q886" s="10">
        <f t="shared" ca="1" si="108"/>
        <v>183</v>
      </c>
      <c r="R886" t="str">
        <f t="shared" ca="1" si="109"/>
        <v>Charla Beren</v>
      </c>
      <c r="T886" t="str">
        <f t="shared" ca="1" si="114"/>
        <v>Shelby Schoonhoven</v>
      </c>
      <c r="U886" s="10">
        <f t="shared" ca="1" si="110"/>
        <v>950600</v>
      </c>
      <c r="W886" s="10">
        <f t="shared" ca="1" si="111"/>
        <v>0</v>
      </c>
      <c r="X886" s="10" t="str">
        <f t="shared" ca="1" si="112"/>
        <v/>
      </c>
      <c r="Y886" s="10" t="str">
        <f t="shared" ca="1" si="113"/>
        <v/>
      </c>
    </row>
    <row r="887" spans="1:25" x14ac:dyDescent="0.25">
      <c r="A887" s="10">
        <f ca="1">IFERROR(RANK(Y887,$Y$5:$Y$1006,0)+COUNTIF(Y$4:$Y886,Y887),"")</f>
        <v>715</v>
      </c>
      <c r="B887">
        <f ca="1">IFERROR(RANK(C887,$C$5:$C$5001, 1) + COUNTIF(C$4:$C886, C887), "")</f>
        <v>715</v>
      </c>
      <c r="C887">
        <f t="shared" ca="1" si="107"/>
        <v>10</v>
      </c>
      <c r="D887" s="1" t="s">
        <v>7628</v>
      </c>
      <c r="E887" t="s">
        <v>6002</v>
      </c>
      <c r="F887" t="s">
        <v>6003</v>
      </c>
      <c r="G887" t="s">
        <v>3100</v>
      </c>
      <c r="H887" t="s">
        <v>759</v>
      </c>
      <c r="I887" t="s">
        <v>760</v>
      </c>
      <c r="J887">
        <v>6854</v>
      </c>
      <c r="K887" t="s">
        <v>6004</v>
      </c>
      <c r="L887" t="s">
        <v>6005</v>
      </c>
      <c r="M887" t="s">
        <v>6006</v>
      </c>
      <c r="N887" t="s">
        <v>6007</v>
      </c>
      <c r="O887" s="13">
        <v>744300</v>
      </c>
      <c r="P887" s="10">
        <v>883</v>
      </c>
      <c r="Q887" s="10">
        <f t="shared" ca="1" si="108"/>
        <v>666</v>
      </c>
      <c r="R887" t="str">
        <f t="shared" ca="1" si="109"/>
        <v>Maria Jacques</v>
      </c>
      <c r="T887" t="str">
        <f t="shared" ca="1" si="114"/>
        <v>Sheldon Balchunas</v>
      </c>
      <c r="U887" s="10">
        <f t="shared" ca="1" si="110"/>
        <v>698500</v>
      </c>
      <c r="W887" s="10">
        <f t="shared" ca="1" si="111"/>
        <v>0</v>
      </c>
      <c r="X887" s="10">
        <f t="shared" ca="1" si="112"/>
        <v>8100</v>
      </c>
      <c r="Y887" s="10">
        <f t="shared" ca="1" si="113"/>
        <v>8100</v>
      </c>
    </row>
    <row r="888" spans="1:25" x14ac:dyDescent="0.25">
      <c r="A888" s="10" t="str">
        <f ca="1">IFERROR(RANK(Y888,$Y$5:$Y$1006,0)+COUNTIF(Y$4:$Y887,Y888),"")</f>
        <v/>
      </c>
      <c r="B888" t="str">
        <f ca="1">IFERROR(RANK(C888,$C$5:$C$5001, 1) + COUNTIF(C$4:$C887, C888), "")</f>
        <v/>
      </c>
      <c r="C888" t="str">
        <f t="shared" ca="1" si="107"/>
        <v/>
      </c>
      <c r="D888" s="1" t="s">
        <v>7629</v>
      </c>
      <c r="E888" t="s">
        <v>6008</v>
      </c>
      <c r="F888" t="s">
        <v>6009</v>
      </c>
      <c r="G888" t="s">
        <v>758</v>
      </c>
      <c r="H888" t="s">
        <v>759</v>
      </c>
      <c r="I888" t="s">
        <v>760</v>
      </c>
      <c r="J888">
        <v>6902</v>
      </c>
      <c r="K888" t="s">
        <v>6010</v>
      </c>
      <c r="L888" t="s">
        <v>6011</v>
      </c>
      <c r="M888" t="s">
        <v>6012</v>
      </c>
      <c r="N888" t="s">
        <v>6013</v>
      </c>
      <c r="O888" s="13">
        <v>591400</v>
      </c>
      <c r="P888" s="10">
        <v>884</v>
      </c>
      <c r="Q888" s="10">
        <f t="shared" ca="1" si="108"/>
        <v>572</v>
      </c>
      <c r="R888" t="str">
        <f t="shared" ca="1" si="109"/>
        <v>Lashonda Brzycki</v>
      </c>
      <c r="T888" t="str">
        <f t="shared" ca="1" si="114"/>
        <v>Sheldon Litke</v>
      </c>
      <c r="U888" s="10">
        <f t="shared" ca="1" si="110"/>
        <v>606300</v>
      </c>
      <c r="W888" s="10">
        <f t="shared" ca="1" si="111"/>
        <v>0</v>
      </c>
      <c r="X888" s="10" t="str">
        <f t="shared" ca="1" si="112"/>
        <v/>
      </c>
      <c r="Y888" s="10" t="str">
        <f t="shared" ca="1" si="113"/>
        <v/>
      </c>
    </row>
    <row r="889" spans="1:25" x14ac:dyDescent="0.25">
      <c r="A889" s="10">
        <f ca="1">IFERROR(RANK(Y889,$Y$5:$Y$1006,0)+COUNTIF(Y$4:$Y888,Y889),"")</f>
        <v>569</v>
      </c>
      <c r="B889">
        <f ca="1">IFERROR(RANK(C889,$C$5:$C$5001, 1) + COUNTIF(C$4:$C888, C889), "")</f>
        <v>569</v>
      </c>
      <c r="C889">
        <f t="shared" ca="1" si="107"/>
        <v>6</v>
      </c>
      <c r="D889" s="1" t="s">
        <v>7630</v>
      </c>
      <c r="E889" t="s">
        <v>6014</v>
      </c>
      <c r="F889" t="s">
        <v>6015</v>
      </c>
      <c r="G889" t="s">
        <v>3879</v>
      </c>
      <c r="H889" t="s">
        <v>275</v>
      </c>
      <c r="I889" t="s">
        <v>49</v>
      </c>
      <c r="J889">
        <v>2155</v>
      </c>
      <c r="K889" t="s">
        <v>6016</v>
      </c>
      <c r="L889" t="s">
        <v>6017</v>
      </c>
      <c r="M889" t="s">
        <v>6018</v>
      </c>
      <c r="N889" t="s">
        <v>6019</v>
      </c>
      <c r="O889" s="13">
        <v>4300</v>
      </c>
      <c r="P889" s="10">
        <v>885</v>
      </c>
      <c r="Q889" s="10">
        <f t="shared" ca="1" si="108"/>
        <v>318</v>
      </c>
      <c r="R889" t="str">
        <f t="shared" ca="1" si="109"/>
        <v>Elsie Loll</v>
      </c>
      <c r="T889" t="str">
        <f t="shared" ca="1" si="114"/>
        <v>Shelia Demaire</v>
      </c>
      <c r="U889" s="10">
        <f t="shared" ca="1" si="110"/>
        <v>430300</v>
      </c>
      <c r="W889" s="10">
        <f t="shared" ca="1" si="111"/>
        <v>0</v>
      </c>
      <c r="X889" s="10">
        <f t="shared" ca="1" si="112"/>
        <v>22700</v>
      </c>
      <c r="Y889" s="10">
        <f t="shared" ca="1" si="113"/>
        <v>22700</v>
      </c>
    </row>
    <row r="890" spans="1:25" x14ac:dyDescent="0.25">
      <c r="A890" s="10">
        <f ca="1">IFERROR(RANK(Y890,$Y$5:$Y$1006,0)+COUNTIF(Y$4:$Y889,Y890),"")</f>
        <v>570</v>
      </c>
      <c r="B890">
        <f ca="1">IFERROR(RANK(C890,$C$5:$C$5001, 1) + COUNTIF(C$4:$C889, C890), "")</f>
        <v>570</v>
      </c>
      <c r="C890">
        <f t="shared" ca="1" si="107"/>
        <v>6</v>
      </c>
      <c r="D890" s="1" t="s">
        <v>7631</v>
      </c>
      <c r="E890" t="s">
        <v>6020</v>
      </c>
      <c r="F890" t="s">
        <v>6021</v>
      </c>
      <c r="G890" t="s">
        <v>259</v>
      </c>
      <c r="H890" t="s">
        <v>260</v>
      </c>
      <c r="I890" t="s">
        <v>170</v>
      </c>
      <c r="J890">
        <v>7305</v>
      </c>
      <c r="K890" t="s">
        <v>6022</v>
      </c>
      <c r="L890" t="s">
        <v>6023</v>
      </c>
      <c r="M890" t="s">
        <v>6024</v>
      </c>
      <c r="N890" t="s">
        <v>6025</v>
      </c>
      <c r="O890" s="13">
        <v>559500</v>
      </c>
      <c r="P890" s="10">
        <v>886</v>
      </c>
      <c r="Q890" s="10">
        <f t="shared" ca="1" si="108"/>
        <v>295</v>
      </c>
      <c r="R890" t="str">
        <f t="shared" ca="1" si="109"/>
        <v>Donovan Belles</v>
      </c>
      <c r="T890" t="str">
        <f t="shared" ca="1" si="114"/>
        <v>Shelia Feehan</v>
      </c>
      <c r="U890" s="10">
        <f t="shared" ca="1" si="110"/>
        <v>739800</v>
      </c>
      <c r="W890" s="10">
        <f t="shared" ca="1" si="111"/>
        <v>0</v>
      </c>
      <c r="X890" s="10">
        <f t="shared" ca="1" si="112"/>
        <v>22600</v>
      </c>
      <c r="Y890" s="10">
        <f t="shared" ca="1" si="113"/>
        <v>22600</v>
      </c>
    </row>
    <row r="891" spans="1:25" x14ac:dyDescent="0.25">
      <c r="A891" s="10">
        <f ca="1">IFERROR(RANK(Y891,$Y$5:$Y$1006,0)+COUNTIF(Y$4:$Y890,Y891),"")</f>
        <v>740</v>
      </c>
      <c r="B891">
        <f ca="1">IFERROR(RANK(C891,$C$5:$C$5001, 1) + COUNTIF(C$4:$C890, C891), "")</f>
        <v>740</v>
      </c>
      <c r="C891">
        <f t="shared" ca="1" si="107"/>
        <v>11</v>
      </c>
      <c r="D891" s="1" t="s">
        <v>7632</v>
      </c>
      <c r="E891" t="s">
        <v>6026</v>
      </c>
      <c r="F891" t="s">
        <v>6027</v>
      </c>
      <c r="G891" t="s">
        <v>629</v>
      </c>
      <c r="H891" t="s">
        <v>630</v>
      </c>
      <c r="I891" t="s">
        <v>196</v>
      </c>
      <c r="J891">
        <v>70005</v>
      </c>
      <c r="K891" t="s">
        <v>6028</v>
      </c>
      <c r="L891" t="s">
        <v>6029</v>
      </c>
      <c r="M891" t="s">
        <v>6030</v>
      </c>
      <c r="N891" t="s">
        <v>6031</v>
      </c>
      <c r="O891" s="13">
        <v>394900</v>
      </c>
      <c r="P891" s="10">
        <v>887</v>
      </c>
      <c r="Q891" s="10">
        <f t="shared" ca="1" si="108"/>
        <v>400</v>
      </c>
      <c r="R891" t="str">
        <f t="shared" ca="1" si="109"/>
        <v>Glenn Oballe</v>
      </c>
      <c r="T891" t="str">
        <f t="shared" ca="1" si="114"/>
        <v>Sherri Romaine</v>
      </c>
      <c r="U891" s="10">
        <f t="shared" ca="1" si="110"/>
        <v>572800</v>
      </c>
      <c r="W891" s="10">
        <f t="shared" ca="1" si="111"/>
        <v>0</v>
      </c>
      <c r="X891" s="10">
        <f t="shared" ca="1" si="112"/>
        <v>5600</v>
      </c>
      <c r="Y891" s="10">
        <f t="shared" ca="1" si="113"/>
        <v>5600</v>
      </c>
    </row>
    <row r="892" spans="1:25" x14ac:dyDescent="0.25">
      <c r="A892" s="10">
        <f ca="1">IFERROR(RANK(Y892,$Y$5:$Y$1006,0)+COUNTIF(Y$4:$Y891,Y892),"")</f>
        <v>741</v>
      </c>
      <c r="B892">
        <f ca="1">IFERROR(RANK(C892,$C$5:$C$5001, 1) + COUNTIF(C$4:$C891, C892), "")</f>
        <v>741</v>
      </c>
      <c r="C892">
        <f t="shared" ca="1" si="107"/>
        <v>11</v>
      </c>
      <c r="D892" s="1" t="s">
        <v>7633</v>
      </c>
      <c r="E892" t="s">
        <v>6032</v>
      </c>
      <c r="F892" t="s">
        <v>6033</v>
      </c>
      <c r="G892" t="s">
        <v>19</v>
      </c>
      <c r="H892" t="s">
        <v>1421</v>
      </c>
      <c r="I892" t="s">
        <v>75</v>
      </c>
      <c r="J892">
        <v>48180</v>
      </c>
      <c r="K892" t="s">
        <v>6034</v>
      </c>
      <c r="L892" t="s">
        <v>6035</v>
      </c>
      <c r="M892" t="s">
        <v>6036</v>
      </c>
      <c r="N892" t="s">
        <v>6037</v>
      </c>
      <c r="O892" s="13">
        <v>78400</v>
      </c>
      <c r="P892" s="10">
        <v>888</v>
      </c>
      <c r="Q892" s="10">
        <f t="shared" ca="1" si="108"/>
        <v>655</v>
      </c>
      <c r="R892" t="str">
        <f t="shared" ca="1" si="109"/>
        <v>Mara Garitty</v>
      </c>
      <c r="T892" t="str">
        <f t="shared" ca="1" si="114"/>
        <v>Shirley Keams</v>
      </c>
      <c r="U892" s="10">
        <f t="shared" ca="1" si="110"/>
        <v>395100</v>
      </c>
      <c r="W892" s="10">
        <f t="shared" ca="1" si="111"/>
        <v>0</v>
      </c>
      <c r="X892" s="10">
        <f t="shared" ca="1" si="112"/>
        <v>5500</v>
      </c>
      <c r="Y892" s="10">
        <f t="shared" ca="1" si="113"/>
        <v>5500</v>
      </c>
    </row>
    <row r="893" spans="1:25" x14ac:dyDescent="0.25">
      <c r="A893" s="10">
        <f ca="1">IFERROR(RANK(Y893,$Y$5:$Y$1006,0)+COUNTIF(Y$4:$Y892,Y893),"")</f>
        <v>776</v>
      </c>
      <c r="B893">
        <f ca="1">IFERROR(RANK(C893,$C$5:$C$5001, 1) + COUNTIF(C$4:$C892, C893), "")</f>
        <v>776</v>
      </c>
      <c r="C893">
        <f t="shared" ca="1" si="107"/>
        <v>13</v>
      </c>
      <c r="D893" s="1" t="s">
        <v>7634</v>
      </c>
      <c r="E893" t="s">
        <v>6038</v>
      </c>
      <c r="F893" t="s">
        <v>6039</v>
      </c>
      <c r="G893" t="s">
        <v>1458</v>
      </c>
      <c r="H893" t="s">
        <v>1459</v>
      </c>
      <c r="I893" t="s">
        <v>422</v>
      </c>
      <c r="J893">
        <v>53716</v>
      </c>
      <c r="K893" t="s">
        <v>6040</v>
      </c>
      <c r="L893" t="s">
        <v>6041</v>
      </c>
      <c r="M893" t="s">
        <v>6042</v>
      </c>
      <c r="N893" t="s">
        <v>6043</v>
      </c>
      <c r="O893" s="13">
        <v>187900</v>
      </c>
      <c r="P893" s="10">
        <v>889</v>
      </c>
      <c r="Q893" s="10">
        <f t="shared" ca="1" si="108"/>
        <v>293</v>
      </c>
      <c r="R893" t="str">
        <f t="shared" ca="1" si="109"/>
        <v>Donnell Novi</v>
      </c>
      <c r="T893" t="str">
        <f t="shared" ca="1" si="114"/>
        <v>Shirley Nowland</v>
      </c>
      <c r="U893" s="10">
        <f t="shared" ca="1" si="110"/>
        <v>69600</v>
      </c>
      <c r="W893" s="10">
        <f t="shared" ca="1" si="111"/>
        <v>0</v>
      </c>
      <c r="X893" s="10">
        <f t="shared" ca="1" si="112"/>
        <v>2000</v>
      </c>
      <c r="Y893" s="10">
        <f t="shared" ca="1" si="113"/>
        <v>2000</v>
      </c>
    </row>
    <row r="894" spans="1:25" x14ac:dyDescent="0.25">
      <c r="A894" s="10">
        <f ca="1">IFERROR(RANK(Y894,$Y$5:$Y$1006,0)+COUNTIF(Y$4:$Y893,Y894),"")</f>
        <v>571</v>
      </c>
      <c r="B894">
        <f ca="1">IFERROR(RANK(C894,$C$5:$C$5001, 1) + COUNTIF(C$4:$C893, C894), "")</f>
        <v>571</v>
      </c>
      <c r="C894">
        <f t="shared" ca="1" si="107"/>
        <v>6</v>
      </c>
      <c r="D894" s="1" t="s">
        <v>7635</v>
      </c>
      <c r="E894" t="s">
        <v>6044</v>
      </c>
      <c r="F894" t="s">
        <v>6045</v>
      </c>
      <c r="G894" t="s">
        <v>6046</v>
      </c>
      <c r="H894" t="s">
        <v>178</v>
      </c>
      <c r="I894" t="s">
        <v>12</v>
      </c>
      <c r="J894">
        <v>90304</v>
      </c>
      <c r="K894" t="s">
        <v>6047</v>
      </c>
      <c r="L894" t="s">
        <v>6048</v>
      </c>
      <c r="M894" t="s">
        <v>6049</v>
      </c>
      <c r="N894" t="s">
        <v>6050</v>
      </c>
      <c r="O894" s="13">
        <v>939400</v>
      </c>
      <c r="P894" s="10">
        <v>890</v>
      </c>
      <c r="Q894" s="10">
        <f t="shared" ca="1" si="108"/>
        <v>510</v>
      </c>
      <c r="R894" t="str">
        <f t="shared" ca="1" si="109"/>
        <v>Jonas Deveaux</v>
      </c>
      <c r="T894" t="str">
        <f t="shared" ca="1" si="114"/>
        <v>Sierra Komlos</v>
      </c>
      <c r="U894" s="10">
        <f t="shared" ca="1" si="110"/>
        <v>795600</v>
      </c>
      <c r="W894" s="10">
        <f t="shared" ca="1" si="111"/>
        <v>0</v>
      </c>
      <c r="X894" s="10">
        <f t="shared" ca="1" si="112"/>
        <v>22500</v>
      </c>
      <c r="Y894" s="10">
        <f t="shared" ca="1" si="113"/>
        <v>22500</v>
      </c>
    </row>
    <row r="895" spans="1:25" x14ac:dyDescent="0.25">
      <c r="A895" s="10">
        <f ca="1">IFERROR(RANK(Y895,$Y$5:$Y$1006,0)+COUNTIF(Y$4:$Y894,Y895),"")</f>
        <v>572</v>
      </c>
      <c r="B895">
        <f ca="1">IFERROR(RANK(C895,$C$5:$C$5001, 1) + COUNTIF(C$4:$C894, C895), "")</f>
        <v>572</v>
      </c>
      <c r="C895">
        <f t="shared" ca="1" si="107"/>
        <v>6</v>
      </c>
      <c r="D895" s="1" t="s">
        <v>7636</v>
      </c>
      <c r="E895" t="s">
        <v>6051</v>
      </c>
      <c r="F895" t="s">
        <v>6052</v>
      </c>
      <c r="G895" t="s">
        <v>6053</v>
      </c>
      <c r="H895" t="s">
        <v>5867</v>
      </c>
      <c r="I895" t="s">
        <v>49</v>
      </c>
      <c r="J895">
        <v>2724</v>
      </c>
      <c r="K895" t="s">
        <v>6054</v>
      </c>
      <c r="L895" t="s">
        <v>6055</v>
      </c>
      <c r="M895" t="s">
        <v>6056</v>
      </c>
      <c r="N895" t="s">
        <v>6057</v>
      </c>
      <c r="O895" s="13">
        <v>298900</v>
      </c>
      <c r="P895" s="10">
        <v>891</v>
      </c>
      <c r="Q895" s="10">
        <f t="shared" ca="1" si="108"/>
        <v>413</v>
      </c>
      <c r="R895" t="str">
        <f t="shared" ca="1" si="109"/>
        <v>Hans Schlote</v>
      </c>
      <c r="T895" t="str">
        <f t="shared" ca="1" si="114"/>
        <v>Silvia Macintyre</v>
      </c>
      <c r="U895" s="10">
        <f t="shared" ca="1" si="110"/>
        <v>44500</v>
      </c>
      <c r="W895" s="10">
        <f t="shared" ca="1" si="111"/>
        <v>0</v>
      </c>
      <c r="X895" s="10">
        <f t="shared" ca="1" si="112"/>
        <v>22400</v>
      </c>
      <c r="Y895" s="10">
        <f t="shared" ca="1" si="113"/>
        <v>22400</v>
      </c>
    </row>
    <row r="896" spans="1:25" x14ac:dyDescent="0.25">
      <c r="A896" s="10">
        <f ca="1">IFERROR(RANK(Y896,$Y$5:$Y$1006,0)+COUNTIF(Y$4:$Y895,Y896),"")</f>
        <v>510</v>
      </c>
      <c r="B896">
        <f ca="1">IFERROR(RANK(C896,$C$5:$C$5001, 1) + COUNTIF(C$4:$C895, C896), "")</f>
        <v>510</v>
      </c>
      <c r="C896">
        <f t="shared" ca="1" si="107"/>
        <v>5</v>
      </c>
      <c r="D896" s="1" t="s">
        <v>7637</v>
      </c>
      <c r="E896" t="s">
        <v>6058</v>
      </c>
      <c r="F896" t="s">
        <v>6059</v>
      </c>
      <c r="G896" t="s">
        <v>6060</v>
      </c>
      <c r="H896" t="s">
        <v>1693</v>
      </c>
      <c r="I896" t="s">
        <v>458</v>
      </c>
      <c r="J896">
        <v>60106</v>
      </c>
      <c r="K896" t="s">
        <v>6061</v>
      </c>
      <c r="L896" t="s">
        <v>6062</v>
      </c>
      <c r="M896" t="s">
        <v>6063</v>
      </c>
      <c r="N896" t="s">
        <v>6064</v>
      </c>
      <c r="O896" s="13">
        <v>134400</v>
      </c>
      <c r="P896" s="10">
        <v>892</v>
      </c>
      <c r="Q896" s="10">
        <f t="shared" ca="1" si="108"/>
        <v>40</v>
      </c>
      <c r="R896" t="str">
        <f t="shared" ca="1" si="109"/>
        <v>Ambrose Ketteringham</v>
      </c>
      <c r="T896" t="str">
        <f t="shared" ca="1" si="114"/>
        <v>Sofia Brooker</v>
      </c>
      <c r="U896" s="10">
        <f t="shared" ca="1" si="110"/>
        <v>654000</v>
      </c>
      <c r="W896" s="10">
        <f t="shared" ca="1" si="111"/>
        <v>0</v>
      </c>
      <c r="X896" s="10">
        <f t="shared" ca="1" si="112"/>
        <v>28600</v>
      </c>
      <c r="Y896" s="10">
        <f t="shared" ca="1" si="113"/>
        <v>28600</v>
      </c>
    </row>
    <row r="897" spans="1:25" x14ac:dyDescent="0.25">
      <c r="A897" s="10" t="str">
        <f ca="1">IFERROR(RANK(Y897,$Y$5:$Y$1006,0)+COUNTIF(Y$4:$Y896,Y897),"")</f>
        <v/>
      </c>
      <c r="B897" t="str">
        <f ca="1">IFERROR(RANK(C897,$C$5:$C$5001, 1) + COUNTIF(C$4:$C896, C897), "")</f>
        <v/>
      </c>
      <c r="C897" t="str">
        <f t="shared" ca="1" si="107"/>
        <v/>
      </c>
      <c r="D897" s="1" t="s">
        <v>7638</v>
      </c>
      <c r="E897" t="s">
        <v>6065</v>
      </c>
      <c r="F897" t="s">
        <v>6066</v>
      </c>
      <c r="G897" t="s">
        <v>1138</v>
      </c>
      <c r="H897" t="s">
        <v>466</v>
      </c>
      <c r="I897" t="s">
        <v>229</v>
      </c>
      <c r="J897">
        <v>10607</v>
      </c>
      <c r="K897" t="s">
        <v>6067</v>
      </c>
      <c r="L897" t="s">
        <v>6068</v>
      </c>
      <c r="M897" t="s">
        <v>6069</v>
      </c>
      <c r="N897" t="s">
        <v>6070</v>
      </c>
      <c r="O897" s="13">
        <v>695800</v>
      </c>
      <c r="P897" s="10">
        <v>893</v>
      </c>
      <c r="Q897" s="10">
        <f t="shared" ca="1" si="108"/>
        <v>324</v>
      </c>
      <c r="R897" t="str">
        <f t="shared" ca="1" si="109"/>
        <v>Emilio Mikita</v>
      </c>
      <c r="T897" t="str">
        <f t="shared" ca="1" si="114"/>
        <v>Sol Gleckler</v>
      </c>
      <c r="U897" s="10">
        <f t="shared" ca="1" si="110"/>
        <v>956100</v>
      </c>
      <c r="W897" s="10">
        <f t="shared" ca="1" si="111"/>
        <v>0</v>
      </c>
      <c r="X897" s="10" t="str">
        <f t="shared" ca="1" si="112"/>
        <v/>
      </c>
      <c r="Y897" s="10" t="str">
        <f t="shared" ca="1" si="113"/>
        <v/>
      </c>
    </row>
    <row r="898" spans="1:25" x14ac:dyDescent="0.25">
      <c r="A898" s="10">
        <f ca="1">IFERROR(RANK(Y898,$Y$5:$Y$1006,0)+COUNTIF(Y$4:$Y897,Y898),"")</f>
        <v>573</v>
      </c>
      <c r="B898">
        <f ca="1">IFERROR(RANK(C898,$C$5:$C$5001, 1) + COUNTIF(C$4:$C897, C898), "")</f>
        <v>573</v>
      </c>
      <c r="C898">
        <f t="shared" ca="1" si="107"/>
        <v>6</v>
      </c>
      <c r="D898" s="1" t="s">
        <v>7639</v>
      </c>
      <c r="E898" t="s">
        <v>6071</v>
      </c>
      <c r="F898" t="s">
        <v>6021</v>
      </c>
      <c r="G898" t="s">
        <v>259</v>
      </c>
      <c r="H898" t="s">
        <v>260</v>
      </c>
      <c r="I898" t="s">
        <v>170</v>
      </c>
      <c r="J898">
        <v>7305</v>
      </c>
      <c r="K898" t="s">
        <v>6072</v>
      </c>
      <c r="L898" t="s">
        <v>6073</v>
      </c>
      <c r="M898" t="s">
        <v>6074</v>
      </c>
      <c r="N898" t="s">
        <v>6075</v>
      </c>
      <c r="O898" s="13">
        <v>31200</v>
      </c>
      <c r="P898" s="10">
        <v>894</v>
      </c>
      <c r="Q898" s="10">
        <f t="shared" ca="1" si="108"/>
        <v>449</v>
      </c>
      <c r="R898" t="str">
        <f t="shared" ca="1" si="109"/>
        <v>Iona Burkhart</v>
      </c>
      <c r="T898" t="str">
        <f t="shared" ca="1" si="114"/>
        <v>Soledad Leer</v>
      </c>
      <c r="U898" s="10">
        <f t="shared" ca="1" si="110"/>
        <v>898700</v>
      </c>
      <c r="W898" s="10">
        <f t="shared" ca="1" si="111"/>
        <v>0</v>
      </c>
      <c r="X898" s="10">
        <f t="shared" ca="1" si="112"/>
        <v>22300</v>
      </c>
      <c r="Y898" s="10">
        <f t="shared" ca="1" si="113"/>
        <v>22300</v>
      </c>
    </row>
    <row r="899" spans="1:25" x14ac:dyDescent="0.25">
      <c r="A899" s="10" t="str">
        <f ca="1">IFERROR(RANK(Y899,$Y$5:$Y$1006,0)+COUNTIF(Y$4:$Y898,Y899),"")</f>
        <v/>
      </c>
      <c r="B899" t="str">
        <f ca="1">IFERROR(RANK(C899,$C$5:$C$5001, 1) + COUNTIF(C$4:$C898, C899), "")</f>
        <v/>
      </c>
      <c r="C899" t="str">
        <f t="shared" ca="1" si="107"/>
        <v/>
      </c>
      <c r="D899" s="1" t="s">
        <v>7640</v>
      </c>
      <c r="E899" t="s">
        <v>6076</v>
      </c>
      <c r="F899" t="s">
        <v>6077</v>
      </c>
      <c r="G899" t="s">
        <v>6078</v>
      </c>
      <c r="H899" t="s">
        <v>599</v>
      </c>
      <c r="I899" t="s">
        <v>12</v>
      </c>
      <c r="J899">
        <v>94066</v>
      </c>
      <c r="K899" t="s">
        <v>6079</v>
      </c>
      <c r="L899" t="s">
        <v>6080</v>
      </c>
      <c r="M899" t="s">
        <v>6081</v>
      </c>
      <c r="N899" t="s">
        <v>6082</v>
      </c>
      <c r="O899" s="13">
        <v>654000</v>
      </c>
      <c r="P899" s="10">
        <v>895</v>
      </c>
      <c r="Q899" s="10">
        <f t="shared" ca="1" si="108"/>
        <v>892</v>
      </c>
      <c r="R899" t="str">
        <f t="shared" ca="1" si="109"/>
        <v>Sofia Brooker</v>
      </c>
      <c r="T899" t="str">
        <f t="shared" ca="1" si="114"/>
        <v>Solomon Hollenberg</v>
      </c>
      <c r="U899" s="10">
        <f t="shared" ca="1" si="110"/>
        <v>728700</v>
      </c>
      <c r="W899" s="10">
        <f t="shared" ca="1" si="111"/>
        <v>0</v>
      </c>
      <c r="X899" s="10" t="str">
        <f t="shared" ca="1" si="112"/>
        <v/>
      </c>
      <c r="Y899" s="10" t="str">
        <f t="shared" ca="1" si="113"/>
        <v/>
      </c>
    </row>
    <row r="900" spans="1:25" x14ac:dyDescent="0.25">
      <c r="A900" s="10" t="str">
        <f ca="1">IFERROR(RANK(Y900,$Y$5:$Y$1006,0)+COUNTIF(Y$4:$Y899,Y900),"")</f>
        <v/>
      </c>
      <c r="B900" t="str">
        <f ca="1">IFERROR(RANK(C900,$C$5:$C$5001, 1) + COUNTIF(C$4:$C899, C900), "")</f>
        <v/>
      </c>
      <c r="C900" t="str">
        <f t="shared" ca="1" si="107"/>
        <v/>
      </c>
      <c r="D900" s="1" t="s">
        <v>7641</v>
      </c>
      <c r="E900" t="s">
        <v>6083</v>
      </c>
      <c r="F900" t="s">
        <v>6084</v>
      </c>
      <c r="G900" t="s">
        <v>2178</v>
      </c>
      <c r="H900" t="s">
        <v>1421</v>
      </c>
      <c r="I900" t="s">
        <v>75</v>
      </c>
      <c r="J900">
        <v>48150</v>
      </c>
      <c r="K900" t="s">
        <v>6085</v>
      </c>
      <c r="L900" t="s">
        <v>6086</v>
      </c>
      <c r="M900" t="s">
        <v>6087</v>
      </c>
      <c r="N900" t="s">
        <v>6088</v>
      </c>
      <c r="O900" s="13">
        <v>820300</v>
      </c>
      <c r="P900" s="10">
        <v>896</v>
      </c>
      <c r="Q900" s="10">
        <f t="shared" ca="1" si="108"/>
        <v>965</v>
      </c>
      <c r="R900" t="str">
        <f t="shared" ca="1" si="109"/>
        <v>Vincenzo Legendre</v>
      </c>
      <c r="T900" t="str">
        <f t="shared" ca="1" si="114"/>
        <v>Solomon Schut</v>
      </c>
      <c r="U900" s="10">
        <f t="shared" ca="1" si="110"/>
        <v>959700</v>
      </c>
      <c r="W900" s="10">
        <f t="shared" ca="1" si="111"/>
        <v>0</v>
      </c>
      <c r="X900" s="10" t="str">
        <f t="shared" ca="1" si="112"/>
        <v/>
      </c>
      <c r="Y900" s="10" t="str">
        <f t="shared" ca="1" si="113"/>
        <v/>
      </c>
    </row>
    <row r="901" spans="1:25" x14ac:dyDescent="0.25">
      <c r="A901" s="10">
        <f ca="1">IFERROR(RANK(Y901,$Y$5:$Y$1006,0)+COUNTIF(Y$4:$Y900,Y901),"")</f>
        <v>574</v>
      </c>
      <c r="B901">
        <f ca="1">IFERROR(RANK(C901,$C$5:$C$5001, 1) + COUNTIF(C$4:$C900, C901), "")</f>
        <v>574</v>
      </c>
      <c r="C901">
        <f t="shared" ca="1" si="107"/>
        <v>6</v>
      </c>
      <c r="D901" s="1" t="s">
        <v>7642</v>
      </c>
      <c r="E901" t="s">
        <v>6089</v>
      </c>
      <c r="F901" t="s">
        <v>6090</v>
      </c>
      <c r="G901" t="s">
        <v>6091</v>
      </c>
      <c r="H901" t="s">
        <v>6092</v>
      </c>
      <c r="I901" t="s">
        <v>229</v>
      </c>
      <c r="J901">
        <v>13340</v>
      </c>
      <c r="K901" t="s">
        <v>6093</v>
      </c>
      <c r="L901" t="s">
        <v>6094</v>
      </c>
      <c r="M901" t="s">
        <v>6095</v>
      </c>
      <c r="N901" t="s">
        <v>6096</v>
      </c>
      <c r="O901" s="13">
        <v>847200</v>
      </c>
      <c r="P901" s="10">
        <v>897</v>
      </c>
      <c r="Q901" s="10">
        <f t="shared" ca="1" si="108"/>
        <v>72</v>
      </c>
      <c r="R901" t="str">
        <f t="shared" ca="1" si="109"/>
        <v>April Hergenreter</v>
      </c>
      <c r="T901" t="str">
        <f t="shared" ca="1" si="114"/>
        <v>Sondra Tapp</v>
      </c>
      <c r="U901" s="10">
        <f t="shared" ca="1" si="110"/>
        <v>91200</v>
      </c>
      <c r="W901" s="10">
        <f t="shared" ca="1" si="111"/>
        <v>0</v>
      </c>
      <c r="X901" s="10">
        <f t="shared" ca="1" si="112"/>
        <v>22200</v>
      </c>
      <c r="Y901" s="10">
        <f t="shared" ca="1" si="113"/>
        <v>22200</v>
      </c>
    </row>
    <row r="902" spans="1:25" x14ac:dyDescent="0.25">
      <c r="A902" s="10">
        <f ca="1">IFERROR(RANK(Y902,$Y$5:$Y$1006,0)+COUNTIF(Y$4:$Y901,Y902),"")</f>
        <v>511</v>
      </c>
      <c r="B902">
        <f ca="1">IFERROR(RANK(C902,$C$5:$C$5001, 1) + COUNTIF(C$4:$C901, C902), "")</f>
        <v>511</v>
      </c>
      <c r="C902">
        <f t="shared" ref="C902:C965" ca="1" si="115">IFERROR(SEARCH($C$2,T902,1),"")</f>
        <v>5</v>
      </c>
      <c r="D902" s="1" t="s">
        <v>7643</v>
      </c>
      <c r="E902" t="s">
        <v>6097</v>
      </c>
      <c r="F902" t="s">
        <v>6098</v>
      </c>
      <c r="G902" t="s">
        <v>1102</v>
      </c>
      <c r="H902" t="s">
        <v>1102</v>
      </c>
      <c r="I902" t="s">
        <v>646</v>
      </c>
      <c r="J902">
        <v>99503</v>
      </c>
      <c r="K902" t="s">
        <v>6099</v>
      </c>
      <c r="L902" t="s">
        <v>6100</v>
      </c>
      <c r="M902" t="s">
        <v>6101</v>
      </c>
      <c r="N902" t="s">
        <v>6102</v>
      </c>
      <c r="O902" s="13">
        <v>506700</v>
      </c>
      <c r="P902" s="10">
        <v>898</v>
      </c>
      <c r="Q902" s="10">
        <f t="shared" ref="Q902:Q965" ca="1" si="116">COUNTIF($R$5:$R$1005,"&lt;"&amp;R902)+1</f>
        <v>574</v>
      </c>
      <c r="R902" t="str">
        <f t="shared" ref="R902:R965" ca="1" si="117">INDIRECT($B$2&amp;ROW())</f>
        <v>Latisha Reynolds</v>
      </c>
      <c r="T902" t="str">
        <f t="shared" ca="1" si="114"/>
        <v>Sonya Delee</v>
      </c>
      <c r="U902" s="10">
        <f t="shared" ref="U902:U965" ca="1" si="118">IFERROR(VLOOKUP(T902,INDIRECT($B$2&amp;5&amp;":"&amp;ADDRESS(3000, COLUMN($O$3))), COLUMN($O$3)-COLUMN(INDIRECT($B$2&amp;5))+1, FALSE),0)</f>
        <v>398900</v>
      </c>
      <c r="W902" s="10">
        <f t="shared" ref="W902:W965" ca="1" si="119">IFERROR(RANK(U902,$U$5:$U$1006,1)*$W$3,"")</f>
        <v>0</v>
      </c>
      <c r="X902" s="10">
        <f t="shared" ref="X902:X965" ca="1" si="120">IFERROR(RANK(B902,$B$5:$B$1006,0)*$X$3,"")</f>
        <v>28500</v>
      </c>
      <c r="Y902" s="10">
        <f t="shared" ref="Y902:Y965" ca="1" si="121">IFERROR(W902+X902,"")</f>
        <v>28500</v>
      </c>
    </row>
    <row r="903" spans="1:25" x14ac:dyDescent="0.25">
      <c r="A903" s="10">
        <f ca="1">IFERROR(RANK(Y903,$Y$5:$Y$1006,0)+COUNTIF(Y$4:$Y902,Y903),"")</f>
        <v>690</v>
      </c>
      <c r="B903">
        <f ca="1">IFERROR(RANK(C903,$C$5:$C$5001, 1) + COUNTIF(C$4:$C902, C903), "")</f>
        <v>690</v>
      </c>
      <c r="C903">
        <f t="shared" ca="1" si="115"/>
        <v>9</v>
      </c>
      <c r="D903" s="1" t="s">
        <v>7644</v>
      </c>
      <c r="E903" t="s">
        <v>6103</v>
      </c>
      <c r="F903" t="s">
        <v>6104</v>
      </c>
      <c r="G903" t="s">
        <v>6105</v>
      </c>
      <c r="H903" t="s">
        <v>615</v>
      </c>
      <c r="I903" t="s">
        <v>229</v>
      </c>
      <c r="J903">
        <v>11530</v>
      </c>
      <c r="K903" t="s">
        <v>6106</v>
      </c>
      <c r="L903" t="s">
        <v>6107</v>
      </c>
      <c r="M903" t="s">
        <v>6108</v>
      </c>
      <c r="N903" t="s">
        <v>6109</v>
      </c>
      <c r="O903" s="13">
        <v>356400</v>
      </c>
      <c r="P903" s="10">
        <v>899</v>
      </c>
      <c r="Q903" s="10">
        <f t="shared" ca="1" si="116"/>
        <v>177</v>
      </c>
      <c r="R903" t="str">
        <f t="shared" ca="1" si="117"/>
        <v>Cesar Ruffin</v>
      </c>
      <c r="T903" t="str">
        <f t="shared" ca="1" si="114"/>
        <v>Sophie Mancha</v>
      </c>
      <c r="U903" s="10">
        <f t="shared" ca="1" si="118"/>
        <v>330100</v>
      </c>
      <c r="W903" s="10">
        <f t="shared" ca="1" si="119"/>
        <v>0</v>
      </c>
      <c r="X903" s="10">
        <f t="shared" ca="1" si="120"/>
        <v>10600</v>
      </c>
      <c r="Y903" s="10">
        <f t="shared" ca="1" si="121"/>
        <v>10600</v>
      </c>
    </row>
    <row r="904" spans="1:25" x14ac:dyDescent="0.25">
      <c r="A904" s="10">
        <f ca="1">IFERROR(RANK(Y904,$Y$5:$Y$1006,0)+COUNTIF(Y$4:$Y903,Y904),"")</f>
        <v>389</v>
      </c>
      <c r="B904">
        <f ca="1">IFERROR(RANK(C904,$C$5:$C$5001, 1) + COUNTIF(C$4:$C903, C904), "")</f>
        <v>389</v>
      </c>
      <c r="C904">
        <f t="shared" ca="1" si="115"/>
        <v>3</v>
      </c>
      <c r="D904" s="1" t="s">
        <v>7645</v>
      </c>
      <c r="E904" t="s">
        <v>6110</v>
      </c>
      <c r="F904" t="s">
        <v>6111</v>
      </c>
      <c r="G904" t="s">
        <v>6112</v>
      </c>
      <c r="H904" t="s">
        <v>6113</v>
      </c>
      <c r="I904" t="s">
        <v>117</v>
      </c>
      <c r="J904">
        <v>98801</v>
      </c>
      <c r="K904" t="s">
        <v>6114</v>
      </c>
      <c r="L904" t="s">
        <v>6115</v>
      </c>
      <c r="M904" t="s">
        <v>6116</v>
      </c>
      <c r="N904" t="s">
        <v>6117</v>
      </c>
      <c r="O904" s="13">
        <v>36800</v>
      </c>
      <c r="P904" s="10">
        <v>900</v>
      </c>
      <c r="Q904" s="10">
        <f t="shared" ca="1" si="116"/>
        <v>730</v>
      </c>
      <c r="R904" t="str">
        <f t="shared" ca="1" si="117"/>
        <v>Nadia Garza</v>
      </c>
      <c r="T904" t="str">
        <f t="shared" ca="1" si="114"/>
        <v>Stanford Ostling</v>
      </c>
      <c r="U904" s="10">
        <f t="shared" ca="1" si="118"/>
        <v>791100</v>
      </c>
      <c r="W904" s="10">
        <f t="shared" ca="1" si="119"/>
        <v>0</v>
      </c>
      <c r="X904" s="10">
        <f t="shared" ca="1" si="120"/>
        <v>40700</v>
      </c>
      <c r="Y904" s="10">
        <f t="shared" ca="1" si="121"/>
        <v>40700</v>
      </c>
    </row>
    <row r="905" spans="1:25" x14ac:dyDescent="0.25">
      <c r="A905" s="10">
        <f ca="1">IFERROR(RANK(Y905,$Y$5:$Y$1006,0)+COUNTIF(Y$4:$Y904,Y905),"")</f>
        <v>512</v>
      </c>
      <c r="B905">
        <f ca="1">IFERROR(RANK(C905,$C$5:$C$5001, 1) + COUNTIF(C$4:$C904, C905), "")</f>
        <v>512</v>
      </c>
      <c r="C905">
        <f t="shared" ca="1" si="115"/>
        <v>5</v>
      </c>
      <c r="D905" s="1" t="s">
        <v>7646</v>
      </c>
      <c r="E905" t="s">
        <v>6118</v>
      </c>
      <c r="F905" t="s">
        <v>6119</v>
      </c>
      <c r="G905" t="s">
        <v>380</v>
      </c>
      <c r="H905" t="s">
        <v>380</v>
      </c>
      <c r="I905" t="s">
        <v>252</v>
      </c>
      <c r="J905">
        <v>19106</v>
      </c>
      <c r="K905" t="s">
        <v>6120</v>
      </c>
      <c r="L905" t="s">
        <v>6121</v>
      </c>
      <c r="M905" t="s">
        <v>6122</v>
      </c>
      <c r="N905" t="s">
        <v>6123</v>
      </c>
      <c r="O905" s="13">
        <v>700700</v>
      </c>
      <c r="P905" s="10">
        <v>901</v>
      </c>
      <c r="Q905" s="10">
        <f t="shared" ca="1" si="116"/>
        <v>223</v>
      </c>
      <c r="R905" t="str">
        <f t="shared" ca="1" si="117"/>
        <v>Conrad Gornick</v>
      </c>
      <c r="T905" t="str">
        <f t="shared" ca="1" si="114"/>
        <v>Stefan Stray</v>
      </c>
      <c r="U905" s="10">
        <f t="shared" ca="1" si="118"/>
        <v>270800</v>
      </c>
      <c r="W905" s="10">
        <f t="shared" ca="1" si="119"/>
        <v>0</v>
      </c>
      <c r="X905" s="10">
        <f t="shared" ca="1" si="120"/>
        <v>28400</v>
      </c>
      <c r="Y905" s="10">
        <f t="shared" ca="1" si="121"/>
        <v>28400</v>
      </c>
    </row>
    <row r="906" spans="1:25" x14ac:dyDescent="0.25">
      <c r="A906" s="10">
        <f ca="1">IFERROR(RANK(Y906,$Y$5:$Y$1006,0)+COUNTIF(Y$4:$Y905,Y906),"")</f>
        <v>575</v>
      </c>
      <c r="B906">
        <f ca="1">IFERROR(RANK(C906,$C$5:$C$5001, 1) + COUNTIF(C$4:$C905, C906), "")</f>
        <v>575</v>
      </c>
      <c r="C906">
        <f t="shared" ca="1" si="115"/>
        <v>6</v>
      </c>
      <c r="D906" s="1" t="s">
        <v>7647</v>
      </c>
      <c r="E906" t="s">
        <v>6124</v>
      </c>
      <c r="F906" t="s">
        <v>6125</v>
      </c>
      <c r="G906" t="s">
        <v>160</v>
      </c>
      <c r="H906" t="s">
        <v>161</v>
      </c>
      <c r="I906" t="s">
        <v>28</v>
      </c>
      <c r="J906">
        <v>44509</v>
      </c>
      <c r="K906" t="s">
        <v>6126</v>
      </c>
      <c r="L906" t="s">
        <v>6127</v>
      </c>
      <c r="M906" t="s">
        <v>6128</v>
      </c>
      <c r="N906" t="s">
        <v>6129</v>
      </c>
      <c r="O906" s="13">
        <v>69600</v>
      </c>
      <c r="P906" s="10">
        <v>902</v>
      </c>
      <c r="Q906" s="10">
        <f t="shared" ca="1" si="116"/>
        <v>889</v>
      </c>
      <c r="R906" t="str">
        <f t="shared" ca="1" si="117"/>
        <v>Shirley Nowland</v>
      </c>
      <c r="T906" t="str">
        <f t="shared" ca="1" si="114"/>
        <v>Stephanie Swille</v>
      </c>
      <c r="U906" s="10">
        <f t="shared" ca="1" si="118"/>
        <v>971600</v>
      </c>
      <c r="W906" s="10">
        <f t="shared" ca="1" si="119"/>
        <v>0</v>
      </c>
      <c r="X906" s="10">
        <f t="shared" ca="1" si="120"/>
        <v>22100</v>
      </c>
      <c r="Y906" s="10">
        <f t="shared" ca="1" si="121"/>
        <v>22100</v>
      </c>
    </row>
    <row r="907" spans="1:25" x14ac:dyDescent="0.25">
      <c r="A907" s="10" t="str">
        <f ca="1">IFERROR(RANK(Y907,$Y$5:$Y$1006,0)+COUNTIF(Y$4:$Y906,Y907),"")</f>
        <v/>
      </c>
      <c r="B907" t="str">
        <f ca="1">IFERROR(RANK(C907,$C$5:$C$5001, 1) + COUNTIF(C$4:$C906, C907), "")</f>
        <v/>
      </c>
      <c r="C907" t="str">
        <f t="shared" ca="1" si="115"/>
        <v/>
      </c>
      <c r="D907" s="1" t="s">
        <v>7648</v>
      </c>
      <c r="E907" t="s">
        <v>6130</v>
      </c>
      <c r="F907" t="s">
        <v>6131</v>
      </c>
      <c r="G907" t="s">
        <v>1161</v>
      </c>
      <c r="H907" t="s">
        <v>260</v>
      </c>
      <c r="I907" t="s">
        <v>170</v>
      </c>
      <c r="J907">
        <v>7030</v>
      </c>
      <c r="K907" t="s">
        <v>6132</v>
      </c>
      <c r="L907" t="s">
        <v>6133</v>
      </c>
      <c r="M907" t="s">
        <v>6134</v>
      </c>
      <c r="N907" t="s">
        <v>6135</v>
      </c>
      <c r="O907" s="13">
        <v>794200</v>
      </c>
      <c r="P907" s="10">
        <v>903</v>
      </c>
      <c r="Q907" s="10">
        <f t="shared" ca="1" si="116"/>
        <v>90</v>
      </c>
      <c r="R907" t="str">
        <f t="shared" ca="1" si="117"/>
        <v>August Bolton</v>
      </c>
      <c r="T907" t="str">
        <f t="shared" ca="1" si="114"/>
        <v>Stevie Defoor</v>
      </c>
      <c r="U907" s="10">
        <f t="shared" ca="1" si="118"/>
        <v>627200</v>
      </c>
      <c r="W907" s="10">
        <f t="shared" ca="1" si="119"/>
        <v>0</v>
      </c>
      <c r="X907" s="10" t="str">
        <f t="shared" ca="1" si="120"/>
        <v/>
      </c>
      <c r="Y907" s="10" t="str">
        <f t="shared" ca="1" si="121"/>
        <v/>
      </c>
    </row>
    <row r="908" spans="1:25" x14ac:dyDescent="0.25">
      <c r="A908" s="10">
        <f ca="1">IFERROR(RANK(Y908,$Y$5:$Y$1006,0)+COUNTIF(Y$4:$Y907,Y908),"")</f>
        <v>513</v>
      </c>
      <c r="B908">
        <f ca="1">IFERROR(RANK(C908,$C$5:$C$5001, 1) + COUNTIF(C$4:$C907, C908), "")</f>
        <v>513</v>
      </c>
      <c r="C908">
        <f t="shared" ca="1" si="115"/>
        <v>5</v>
      </c>
      <c r="D908" s="1" t="s">
        <v>7649</v>
      </c>
      <c r="E908" t="s">
        <v>6136</v>
      </c>
      <c r="F908" t="s">
        <v>6137</v>
      </c>
      <c r="G908" t="s">
        <v>120</v>
      </c>
      <c r="H908" t="s">
        <v>6138</v>
      </c>
      <c r="I908" t="s">
        <v>122</v>
      </c>
      <c r="J908">
        <v>30341</v>
      </c>
      <c r="K908" t="s">
        <v>6139</v>
      </c>
      <c r="L908" t="s">
        <v>6140</v>
      </c>
      <c r="M908" t="s">
        <v>6141</v>
      </c>
      <c r="N908" t="s">
        <v>6142</v>
      </c>
      <c r="O908" s="13">
        <v>485500</v>
      </c>
      <c r="P908" s="10">
        <v>904</v>
      </c>
      <c r="Q908" s="10">
        <f t="shared" ca="1" si="116"/>
        <v>304</v>
      </c>
      <c r="R908" t="str">
        <f t="shared" ca="1" si="117"/>
        <v>Edmundo Adinolfi</v>
      </c>
      <c r="T908" t="str">
        <f t="shared" ca="1" si="114"/>
        <v>Stewart Sheakley</v>
      </c>
      <c r="U908" s="10">
        <f t="shared" ca="1" si="118"/>
        <v>527800</v>
      </c>
      <c r="W908" s="10">
        <f t="shared" ca="1" si="119"/>
        <v>0</v>
      </c>
      <c r="X908" s="10">
        <f t="shared" ca="1" si="120"/>
        <v>28300</v>
      </c>
      <c r="Y908" s="10">
        <f t="shared" ca="1" si="121"/>
        <v>28300</v>
      </c>
    </row>
    <row r="909" spans="1:25" x14ac:dyDescent="0.25">
      <c r="A909" s="10" t="str">
        <f ca="1">IFERROR(RANK(Y909,$Y$5:$Y$1006,0)+COUNTIF(Y$4:$Y908,Y909),"")</f>
        <v/>
      </c>
      <c r="B909" t="str">
        <f ca="1">IFERROR(RANK(C909,$C$5:$C$5001, 1) + COUNTIF(C$4:$C908, C909), "")</f>
        <v/>
      </c>
      <c r="C909" t="str">
        <f t="shared" ca="1" si="115"/>
        <v/>
      </c>
      <c r="D909" s="1" t="s">
        <v>7650</v>
      </c>
      <c r="E909" t="s">
        <v>6143</v>
      </c>
      <c r="F909" t="s">
        <v>6144</v>
      </c>
      <c r="G909" t="s">
        <v>6145</v>
      </c>
      <c r="H909" t="s">
        <v>6146</v>
      </c>
      <c r="I909" t="s">
        <v>827</v>
      </c>
      <c r="J909">
        <v>65686</v>
      </c>
      <c r="K909" t="s">
        <v>6147</v>
      </c>
      <c r="L909" t="s">
        <v>6148</v>
      </c>
      <c r="M909" t="s">
        <v>6149</v>
      </c>
      <c r="N909" t="s">
        <v>6150</v>
      </c>
      <c r="O909" s="13">
        <v>896800</v>
      </c>
      <c r="P909" s="10">
        <v>905</v>
      </c>
      <c r="Q909" s="10">
        <f t="shared" ca="1" si="116"/>
        <v>416</v>
      </c>
      <c r="R909" t="str">
        <f t="shared" ca="1" si="117"/>
        <v>Harrison Rhyme</v>
      </c>
      <c r="T909" t="str">
        <f t="shared" ca="1" si="114"/>
        <v>Summer Nollette</v>
      </c>
      <c r="U909" s="10">
        <f t="shared" ca="1" si="118"/>
        <v>682500</v>
      </c>
      <c r="W909" s="10">
        <f t="shared" ca="1" si="119"/>
        <v>0</v>
      </c>
      <c r="X909" s="10" t="str">
        <f t="shared" ca="1" si="120"/>
        <v/>
      </c>
      <c r="Y909" s="10" t="str">
        <f t="shared" ca="1" si="121"/>
        <v/>
      </c>
    </row>
    <row r="910" spans="1:25" x14ac:dyDescent="0.25">
      <c r="A910" s="10">
        <f ca="1">IFERROR(RANK(Y910,$Y$5:$Y$1006,0)+COUNTIF(Y$4:$Y909,Y910),"")</f>
        <v>514</v>
      </c>
      <c r="B910">
        <f ca="1">IFERROR(RANK(C910,$C$5:$C$5001, 1) + COUNTIF(C$4:$C909, C910), "")</f>
        <v>514</v>
      </c>
      <c r="C910">
        <f t="shared" ca="1" si="115"/>
        <v>5</v>
      </c>
      <c r="D910" s="1" t="s">
        <v>7651</v>
      </c>
      <c r="E910" t="s">
        <v>6151</v>
      </c>
      <c r="F910" t="s">
        <v>6152</v>
      </c>
      <c r="G910" t="s">
        <v>1616</v>
      </c>
      <c r="H910" t="s">
        <v>1616</v>
      </c>
      <c r="I910" t="s">
        <v>170</v>
      </c>
      <c r="J910">
        <v>7083</v>
      </c>
      <c r="K910" t="s">
        <v>6153</v>
      </c>
      <c r="L910" t="s">
        <v>6154</v>
      </c>
      <c r="M910" t="s">
        <v>6155</v>
      </c>
      <c r="N910" t="s">
        <v>6156</v>
      </c>
      <c r="O910" s="13">
        <v>117900</v>
      </c>
      <c r="P910" s="10">
        <v>906</v>
      </c>
      <c r="Q910" s="10">
        <f t="shared" ca="1" si="116"/>
        <v>434</v>
      </c>
      <c r="R910" t="str">
        <f t="shared" ca="1" si="117"/>
        <v>Horacio Rellihan</v>
      </c>
      <c r="T910" t="str">
        <f t="shared" ca="1" si="114"/>
        <v>Sun Arman</v>
      </c>
      <c r="U910" s="10">
        <f t="shared" ca="1" si="118"/>
        <v>562900</v>
      </c>
      <c r="W910" s="10">
        <f t="shared" ca="1" si="119"/>
        <v>0</v>
      </c>
      <c r="X910" s="10">
        <f t="shared" ca="1" si="120"/>
        <v>28200</v>
      </c>
      <c r="Y910" s="10">
        <f t="shared" ca="1" si="121"/>
        <v>28200</v>
      </c>
    </row>
    <row r="911" spans="1:25" x14ac:dyDescent="0.25">
      <c r="A911" s="10" t="str">
        <f ca="1">IFERROR(RANK(Y911,$Y$5:$Y$1006,0)+COUNTIF(Y$4:$Y910,Y911),"")</f>
        <v/>
      </c>
      <c r="B911" t="str">
        <f ca="1">IFERROR(RANK(C911,$C$5:$C$5001, 1) + COUNTIF(C$4:$C910, C911), "")</f>
        <v/>
      </c>
      <c r="C911" t="str">
        <f t="shared" ca="1" si="115"/>
        <v/>
      </c>
      <c r="D911" s="1" t="s">
        <v>7652</v>
      </c>
      <c r="E911" t="s">
        <v>6157</v>
      </c>
      <c r="F911" t="s">
        <v>6158</v>
      </c>
      <c r="G911" t="s">
        <v>5874</v>
      </c>
      <c r="H911" t="s">
        <v>5875</v>
      </c>
      <c r="I911" t="s">
        <v>132</v>
      </c>
      <c r="J911">
        <v>46360</v>
      </c>
      <c r="K911" t="s">
        <v>6159</v>
      </c>
      <c r="L911" t="s">
        <v>6160</v>
      </c>
      <c r="M911" t="s">
        <v>6161</v>
      </c>
      <c r="N911" t="s">
        <v>6162</v>
      </c>
      <c r="O911" s="13">
        <v>953700</v>
      </c>
      <c r="P911" s="10">
        <v>907</v>
      </c>
      <c r="Q911" s="10">
        <f t="shared" ca="1" si="116"/>
        <v>687</v>
      </c>
      <c r="R911" t="str">
        <f t="shared" ca="1" si="117"/>
        <v>Maude Chown</v>
      </c>
      <c r="T911" t="str">
        <f t="shared" ca="1" si="114"/>
        <v>Sung Sersen</v>
      </c>
      <c r="U911" s="10">
        <f t="shared" ca="1" si="118"/>
        <v>871000</v>
      </c>
      <c r="W911" s="10">
        <f t="shared" ca="1" si="119"/>
        <v>0</v>
      </c>
      <c r="X911" s="10" t="str">
        <f t="shared" ca="1" si="120"/>
        <v/>
      </c>
      <c r="Y911" s="10" t="str">
        <f t="shared" ca="1" si="121"/>
        <v/>
      </c>
    </row>
    <row r="912" spans="1:25" x14ac:dyDescent="0.25">
      <c r="A912" s="10" t="str">
        <f ca="1">IFERROR(RANK(Y912,$Y$5:$Y$1006,0)+COUNTIF(Y$4:$Y911,Y912),"")</f>
        <v/>
      </c>
      <c r="B912" t="str">
        <f ca="1">IFERROR(RANK(C912,$C$5:$C$5001, 1) + COUNTIF(C$4:$C911, C912), "")</f>
        <v/>
      </c>
      <c r="C912" t="str">
        <f t="shared" ca="1" si="115"/>
        <v/>
      </c>
      <c r="D912" s="1" t="s">
        <v>7653</v>
      </c>
      <c r="E912" t="s">
        <v>6163</v>
      </c>
      <c r="F912" t="s">
        <v>6164</v>
      </c>
      <c r="G912" t="s">
        <v>759</v>
      </c>
      <c r="H912" t="s">
        <v>1131</v>
      </c>
      <c r="I912" t="s">
        <v>170</v>
      </c>
      <c r="J912">
        <v>7004</v>
      </c>
      <c r="K912" t="s">
        <v>6165</v>
      </c>
      <c r="L912" t="s">
        <v>6166</v>
      </c>
      <c r="M912" t="s">
        <v>6167</v>
      </c>
      <c r="N912" t="s">
        <v>6168</v>
      </c>
      <c r="O912" s="13">
        <v>316500</v>
      </c>
      <c r="P912" s="10">
        <v>908</v>
      </c>
      <c r="Q912" s="10">
        <f t="shared" ca="1" si="116"/>
        <v>818</v>
      </c>
      <c r="R912" t="str">
        <f t="shared" ca="1" si="117"/>
        <v>Reyes Gudgell</v>
      </c>
      <c r="T912" t="str">
        <f t="shared" ca="1" si="114"/>
        <v>Sung Theel</v>
      </c>
      <c r="U912" s="10">
        <f t="shared" ca="1" si="118"/>
        <v>780200</v>
      </c>
      <c r="W912" s="10">
        <f t="shared" ca="1" si="119"/>
        <v>0</v>
      </c>
      <c r="X912" s="10" t="str">
        <f t="shared" ca="1" si="120"/>
        <v/>
      </c>
      <c r="Y912" s="10" t="str">
        <f t="shared" ca="1" si="121"/>
        <v/>
      </c>
    </row>
    <row r="913" spans="1:25" x14ac:dyDescent="0.25">
      <c r="A913" s="10">
        <f ca="1">IFERROR(RANK(Y913,$Y$5:$Y$1006,0)+COUNTIF(Y$4:$Y912,Y913),"")</f>
        <v>451</v>
      </c>
      <c r="B913">
        <f ca="1">IFERROR(RANK(C913,$C$5:$C$5001, 1) + COUNTIF(C$4:$C912, C913), "")</f>
        <v>451</v>
      </c>
      <c r="C913">
        <f t="shared" ca="1" si="115"/>
        <v>4</v>
      </c>
      <c r="D913" s="1" t="s">
        <v>7654</v>
      </c>
      <c r="E913" t="s">
        <v>6169</v>
      </c>
      <c r="F913" t="s">
        <v>6170</v>
      </c>
      <c r="G913" t="s">
        <v>6171</v>
      </c>
      <c r="H913" t="s">
        <v>6172</v>
      </c>
      <c r="I913" t="s">
        <v>582</v>
      </c>
      <c r="J913">
        <v>28054</v>
      </c>
      <c r="K913" t="s">
        <v>6173</v>
      </c>
      <c r="L913" t="s">
        <v>6174</v>
      </c>
      <c r="M913" t="s">
        <v>6175</v>
      </c>
      <c r="N913" t="s">
        <v>6176</v>
      </c>
      <c r="O913" s="13">
        <v>330100</v>
      </c>
      <c r="P913" s="10">
        <v>909</v>
      </c>
      <c r="Q913" s="10">
        <f t="shared" ca="1" si="116"/>
        <v>899</v>
      </c>
      <c r="R913" t="str">
        <f t="shared" ca="1" si="117"/>
        <v>Sophie Mancha</v>
      </c>
      <c r="T913" t="str">
        <f t="shared" ca="1" si="114"/>
        <v>Susana Bedee</v>
      </c>
      <c r="U913" s="10">
        <f t="shared" ca="1" si="118"/>
        <v>164000</v>
      </c>
      <c r="W913" s="10">
        <f t="shared" ca="1" si="119"/>
        <v>0</v>
      </c>
      <c r="X913" s="10">
        <f t="shared" ca="1" si="120"/>
        <v>34500</v>
      </c>
      <c r="Y913" s="10">
        <f t="shared" ca="1" si="121"/>
        <v>34500</v>
      </c>
    </row>
    <row r="914" spans="1:25" x14ac:dyDescent="0.25">
      <c r="A914" s="10">
        <f ca="1">IFERROR(RANK(Y914,$Y$5:$Y$1006,0)+COUNTIF(Y$4:$Y913,Y914),"")</f>
        <v>452</v>
      </c>
      <c r="B914">
        <f ca="1">IFERROR(RANK(C914,$C$5:$C$5001, 1) + COUNTIF(C$4:$C913, C914), "")</f>
        <v>452</v>
      </c>
      <c r="C914">
        <f t="shared" ca="1" si="115"/>
        <v>4</v>
      </c>
      <c r="D914" s="1" t="s">
        <v>7655</v>
      </c>
      <c r="E914" t="s">
        <v>6177</v>
      </c>
      <c r="F914" t="s">
        <v>6178</v>
      </c>
      <c r="G914" t="s">
        <v>1919</v>
      </c>
      <c r="H914" t="s">
        <v>1920</v>
      </c>
      <c r="I914" t="s">
        <v>351</v>
      </c>
      <c r="J914">
        <v>59101</v>
      </c>
      <c r="K914" t="s">
        <v>6179</v>
      </c>
      <c r="L914" t="s">
        <v>6180</v>
      </c>
      <c r="M914" t="s">
        <v>6181</v>
      </c>
      <c r="N914" t="s">
        <v>6182</v>
      </c>
      <c r="O914" s="13">
        <v>503700</v>
      </c>
      <c r="P914" s="10">
        <v>910</v>
      </c>
      <c r="Q914" s="10">
        <f t="shared" ca="1" si="116"/>
        <v>377</v>
      </c>
      <c r="R914" t="str">
        <f t="shared" ca="1" si="117"/>
        <v>Gale Cutchin</v>
      </c>
      <c r="T914" t="str">
        <f t="shared" ca="1" si="114"/>
        <v>Suzanne Golen</v>
      </c>
      <c r="U914" s="10">
        <f t="shared" ca="1" si="118"/>
        <v>304000</v>
      </c>
      <c r="W914" s="10">
        <f t="shared" ca="1" si="119"/>
        <v>0</v>
      </c>
      <c r="X914" s="10">
        <f t="shared" ca="1" si="120"/>
        <v>34400</v>
      </c>
      <c r="Y914" s="10">
        <f t="shared" ca="1" si="121"/>
        <v>34400</v>
      </c>
    </row>
    <row r="915" spans="1:25" x14ac:dyDescent="0.25">
      <c r="A915" s="10" t="str">
        <f ca="1">IFERROR(RANK(Y915,$Y$5:$Y$1006,0)+COUNTIF(Y$4:$Y914,Y915),"")</f>
        <v/>
      </c>
      <c r="B915" t="str">
        <f ca="1">IFERROR(RANK(C915,$C$5:$C$5001, 1) + COUNTIF(C$4:$C914, C915), "")</f>
        <v/>
      </c>
      <c r="C915" t="str">
        <f t="shared" ca="1" si="115"/>
        <v/>
      </c>
      <c r="D915" s="1" t="s">
        <v>7656</v>
      </c>
      <c r="E915" t="s">
        <v>6183</v>
      </c>
      <c r="F915" t="s">
        <v>6184</v>
      </c>
      <c r="G915" t="s">
        <v>6185</v>
      </c>
      <c r="H915" t="s">
        <v>144</v>
      </c>
      <c r="I915" t="s">
        <v>102</v>
      </c>
      <c r="J915">
        <v>20879</v>
      </c>
      <c r="K915" t="s">
        <v>6186</v>
      </c>
      <c r="L915" t="s">
        <v>6187</v>
      </c>
      <c r="M915" t="s">
        <v>6188</v>
      </c>
      <c r="N915" t="s">
        <v>6189</v>
      </c>
      <c r="O915" s="13">
        <v>451900</v>
      </c>
      <c r="P915" s="10">
        <v>911</v>
      </c>
      <c r="Q915" s="10">
        <f t="shared" ca="1" si="116"/>
        <v>983</v>
      </c>
      <c r="R915" t="str">
        <f t="shared" ca="1" si="117"/>
        <v>Wiley Hermanstorfer</v>
      </c>
      <c r="T915" t="str">
        <f t="shared" ca="1" si="114"/>
        <v>Sybil Leyrer</v>
      </c>
      <c r="U915" s="10">
        <f t="shared" ca="1" si="118"/>
        <v>346300</v>
      </c>
      <c r="W915" s="10">
        <f t="shared" ca="1" si="119"/>
        <v>0</v>
      </c>
      <c r="X915" s="10" t="str">
        <f t="shared" ca="1" si="120"/>
        <v/>
      </c>
      <c r="Y915" s="10" t="str">
        <f t="shared" ca="1" si="121"/>
        <v/>
      </c>
    </row>
    <row r="916" spans="1:25" x14ac:dyDescent="0.25">
      <c r="A916" s="10">
        <f ca="1">IFERROR(RANK(Y916,$Y$5:$Y$1006,0)+COUNTIF(Y$4:$Y915,Y916),"")</f>
        <v>655</v>
      </c>
      <c r="B916">
        <f ca="1">IFERROR(RANK(C916,$C$5:$C$5001, 1) + COUNTIF(C$4:$C915, C916), "")</f>
        <v>655</v>
      </c>
      <c r="C916">
        <f t="shared" ca="1" si="115"/>
        <v>8</v>
      </c>
      <c r="D916" s="1" t="s">
        <v>7657</v>
      </c>
      <c r="E916" t="s">
        <v>6190</v>
      </c>
      <c r="F916" t="s">
        <v>6191</v>
      </c>
      <c r="G916" t="s">
        <v>6192</v>
      </c>
      <c r="H916" t="s">
        <v>826</v>
      </c>
      <c r="I916" t="s">
        <v>827</v>
      </c>
      <c r="J916">
        <v>64030</v>
      </c>
      <c r="K916" t="s">
        <v>6193</v>
      </c>
      <c r="L916" t="s">
        <v>6194</v>
      </c>
      <c r="M916" t="s">
        <v>6195</v>
      </c>
      <c r="N916" t="s">
        <v>6196</v>
      </c>
      <c r="O916" s="13">
        <v>156700</v>
      </c>
      <c r="P916" s="10">
        <v>912</v>
      </c>
      <c r="Q916" s="10">
        <f t="shared" ca="1" si="116"/>
        <v>361</v>
      </c>
      <c r="R916" t="str">
        <f t="shared" ca="1" si="117"/>
        <v>Flossie Cottew</v>
      </c>
      <c r="T916" t="str">
        <f t="shared" ca="1" si="114"/>
        <v>Sydney Aldrow</v>
      </c>
      <c r="U916" s="10">
        <f t="shared" ca="1" si="118"/>
        <v>66400</v>
      </c>
      <c r="W916" s="10">
        <f t="shared" ca="1" si="119"/>
        <v>0</v>
      </c>
      <c r="X916" s="10">
        <f t="shared" ca="1" si="120"/>
        <v>14100</v>
      </c>
      <c r="Y916" s="10">
        <f t="shared" ca="1" si="121"/>
        <v>14100</v>
      </c>
    </row>
    <row r="917" spans="1:25" x14ac:dyDescent="0.25">
      <c r="A917" s="10" t="str">
        <f ca="1">IFERROR(RANK(Y917,$Y$5:$Y$1006,0)+COUNTIF(Y$4:$Y916,Y917),"")</f>
        <v/>
      </c>
      <c r="B917" t="str">
        <f ca="1">IFERROR(RANK(C917,$C$5:$C$5001, 1) + COUNTIF(C$4:$C916, C917), "")</f>
        <v/>
      </c>
      <c r="C917" t="str">
        <f t="shared" ca="1" si="115"/>
        <v/>
      </c>
      <c r="D917" s="1" t="s">
        <v>7658</v>
      </c>
      <c r="E917" t="s">
        <v>6197</v>
      </c>
      <c r="F917" t="s">
        <v>6198</v>
      </c>
      <c r="G917" t="s">
        <v>380</v>
      </c>
      <c r="H917" t="s">
        <v>380</v>
      </c>
      <c r="I917" t="s">
        <v>252</v>
      </c>
      <c r="J917">
        <v>19124</v>
      </c>
      <c r="K917" t="s">
        <v>6199</v>
      </c>
      <c r="L917" t="s">
        <v>6200</v>
      </c>
      <c r="M917" t="s">
        <v>6201</v>
      </c>
      <c r="N917" t="s">
        <v>6202</v>
      </c>
      <c r="O917" s="13">
        <v>580300</v>
      </c>
      <c r="P917" s="10">
        <v>913</v>
      </c>
      <c r="Q917" s="10">
        <f t="shared" ca="1" si="116"/>
        <v>654</v>
      </c>
      <c r="R917" t="str">
        <f t="shared" ca="1" si="117"/>
        <v>Manual Stonebraker</v>
      </c>
      <c r="T917" t="str">
        <f t="shared" ca="1" si="114"/>
        <v>Sylvester Chinzi</v>
      </c>
      <c r="U917" s="10">
        <f t="shared" ca="1" si="118"/>
        <v>876000</v>
      </c>
      <c r="W917" s="10">
        <f t="shared" ca="1" si="119"/>
        <v>0</v>
      </c>
      <c r="X917" s="10" t="str">
        <f t="shared" ca="1" si="120"/>
        <v/>
      </c>
      <c r="Y917" s="10" t="str">
        <f t="shared" ca="1" si="121"/>
        <v/>
      </c>
    </row>
    <row r="918" spans="1:25" x14ac:dyDescent="0.25">
      <c r="A918" s="10">
        <f ca="1">IFERROR(RANK(Y918,$Y$5:$Y$1006,0)+COUNTIF(Y$4:$Y917,Y918),"")</f>
        <v>576</v>
      </c>
      <c r="B918">
        <f ca="1">IFERROR(RANK(C918,$C$5:$C$5001, 1) + COUNTIF(C$4:$C917, C918), "")</f>
        <v>576</v>
      </c>
      <c r="C918">
        <f t="shared" ca="1" si="115"/>
        <v>6</v>
      </c>
      <c r="D918" s="1" t="s">
        <v>7659</v>
      </c>
      <c r="E918" t="s">
        <v>6203</v>
      </c>
      <c r="F918" t="s">
        <v>6204</v>
      </c>
      <c r="G918" t="s">
        <v>178</v>
      </c>
      <c r="H918" t="s">
        <v>178</v>
      </c>
      <c r="I918" t="s">
        <v>12</v>
      </c>
      <c r="J918">
        <v>90025</v>
      </c>
      <c r="K918" t="s">
        <v>6205</v>
      </c>
      <c r="L918" t="s">
        <v>6206</v>
      </c>
      <c r="M918" t="s">
        <v>6207</v>
      </c>
      <c r="N918" t="s">
        <v>6208</v>
      </c>
      <c r="O918" s="13">
        <v>572800</v>
      </c>
      <c r="P918" s="10">
        <v>914</v>
      </c>
      <c r="Q918" s="10">
        <f t="shared" ca="1" si="116"/>
        <v>887</v>
      </c>
      <c r="R918" t="str">
        <f t="shared" ca="1" si="117"/>
        <v>Sherri Romaine</v>
      </c>
      <c r="T918" t="str">
        <f t="shared" ca="1" si="114"/>
        <v>Sylvia Bonton</v>
      </c>
      <c r="U918" s="10">
        <f t="shared" ca="1" si="118"/>
        <v>423800</v>
      </c>
      <c r="W918" s="10">
        <f t="shared" ca="1" si="119"/>
        <v>0</v>
      </c>
      <c r="X918" s="10">
        <f t="shared" ca="1" si="120"/>
        <v>22000</v>
      </c>
      <c r="Y918" s="10">
        <f t="shared" ca="1" si="121"/>
        <v>22000</v>
      </c>
    </row>
    <row r="919" spans="1:25" x14ac:dyDescent="0.25">
      <c r="A919" s="10">
        <f ca="1">IFERROR(RANK(Y919,$Y$5:$Y$1006,0)+COUNTIF(Y$4:$Y918,Y919),"")</f>
        <v>577</v>
      </c>
      <c r="B919">
        <f ca="1">IFERROR(RANK(C919,$C$5:$C$5001, 1) + COUNTIF(C$4:$C918, C919), "")</f>
        <v>577</v>
      </c>
      <c r="C919">
        <f t="shared" ca="1" si="115"/>
        <v>6</v>
      </c>
      <c r="D919" s="1" t="s">
        <v>7660</v>
      </c>
      <c r="E919" t="s">
        <v>6209</v>
      </c>
      <c r="F919" t="s">
        <v>6210</v>
      </c>
      <c r="G919" t="s">
        <v>435</v>
      </c>
      <c r="H919" t="s">
        <v>435</v>
      </c>
      <c r="I919" t="s">
        <v>436</v>
      </c>
      <c r="J919">
        <v>2903</v>
      </c>
      <c r="K919" t="s">
        <v>6211</v>
      </c>
      <c r="L919" t="s">
        <v>6212</v>
      </c>
      <c r="M919" t="s">
        <v>6213</v>
      </c>
      <c r="N919" t="s">
        <v>6214</v>
      </c>
      <c r="O919" s="13">
        <v>164000</v>
      </c>
      <c r="P919" s="10">
        <v>915</v>
      </c>
      <c r="Q919" s="10">
        <f t="shared" ca="1" si="116"/>
        <v>909</v>
      </c>
      <c r="R919" t="str">
        <f t="shared" ca="1" si="117"/>
        <v>Susana Bedee</v>
      </c>
      <c r="T919" t="str">
        <f t="shared" ca="1" si="114"/>
        <v>Sylvia Graminski</v>
      </c>
      <c r="U919" s="10">
        <f t="shared" ca="1" si="118"/>
        <v>215900</v>
      </c>
      <c r="W919" s="10">
        <f t="shared" ca="1" si="119"/>
        <v>0</v>
      </c>
      <c r="X919" s="10">
        <f t="shared" ca="1" si="120"/>
        <v>21900</v>
      </c>
      <c r="Y919" s="10">
        <f t="shared" ca="1" si="121"/>
        <v>21900</v>
      </c>
    </row>
    <row r="920" spans="1:25" x14ac:dyDescent="0.25">
      <c r="A920" s="10">
        <f ca="1">IFERROR(RANK(Y920,$Y$5:$Y$1006,0)+COUNTIF(Y$4:$Y919,Y920),"")</f>
        <v>305</v>
      </c>
      <c r="B920">
        <f ca="1">IFERROR(RANK(C920,$C$5:$C$5001, 1) + COUNTIF(C$4:$C919, C920), "")</f>
        <v>305</v>
      </c>
      <c r="C920">
        <f t="shared" ca="1" si="115"/>
        <v>2</v>
      </c>
      <c r="D920" s="1" t="s">
        <v>7661</v>
      </c>
      <c r="E920" t="s">
        <v>6215</v>
      </c>
      <c r="F920" t="s">
        <v>6216</v>
      </c>
      <c r="G920" t="s">
        <v>1552</v>
      </c>
      <c r="H920" t="s">
        <v>536</v>
      </c>
      <c r="I920" t="s">
        <v>458</v>
      </c>
      <c r="J920">
        <v>60638</v>
      </c>
      <c r="K920" t="s">
        <v>6217</v>
      </c>
      <c r="L920" t="s">
        <v>6218</v>
      </c>
      <c r="M920" t="s">
        <v>6219</v>
      </c>
      <c r="N920" t="s">
        <v>6220</v>
      </c>
      <c r="O920" s="13">
        <v>788400</v>
      </c>
      <c r="P920" s="10">
        <v>916</v>
      </c>
      <c r="Q920" s="10">
        <f t="shared" ca="1" si="116"/>
        <v>120</v>
      </c>
      <c r="R920" t="str">
        <f t="shared" ca="1" si="117"/>
        <v>Blair Beschorner</v>
      </c>
      <c r="T920" t="str">
        <f t="shared" ca="1" si="114"/>
        <v>Tameka Forstedt</v>
      </c>
      <c r="U920" s="10">
        <f t="shared" ca="1" si="118"/>
        <v>912000</v>
      </c>
      <c r="W920" s="10">
        <f t="shared" ca="1" si="119"/>
        <v>0</v>
      </c>
      <c r="X920" s="10">
        <f t="shared" ca="1" si="120"/>
        <v>49100</v>
      </c>
      <c r="Y920" s="10">
        <f t="shared" ca="1" si="121"/>
        <v>49100</v>
      </c>
    </row>
    <row r="921" spans="1:25" x14ac:dyDescent="0.25">
      <c r="A921" s="10">
        <f ca="1">IFERROR(RANK(Y921,$Y$5:$Y$1006,0)+COUNTIF(Y$4:$Y920,Y921),"")</f>
        <v>306</v>
      </c>
      <c r="B921">
        <f ca="1">IFERROR(RANK(C921,$C$5:$C$5001, 1) + COUNTIF(C$4:$C920, C921), "")</f>
        <v>306</v>
      </c>
      <c r="C921">
        <f t="shared" ca="1" si="115"/>
        <v>2</v>
      </c>
      <c r="D921" s="1" t="s">
        <v>7662</v>
      </c>
      <c r="E921" t="s">
        <v>6221</v>
      </c>
      <c r="F921" t="s">
        <v>6222</v>
      </c>
      <c r="G921" t="s">
        <v>1831</v>
      </c>
      <c r="H921" t="s">
        <v>435</v>
      </c>
      <c r="I921" t="s">
        <v>436</v>
      </c>
      <c r="J921">
        <v>2919</v>
      </c>
      <c r="K921" t="s">
        <v>6223</v>
      </c>
      <c r="L921" t="s">
        <v>6224</v>
      </c>
      <c r="M921" t="s">
        <v>6225</v>
      </c>
      <c r="N921" t="s">
        <v>6226</v>
      </c>
      <c r="O921" s="13">
        <v>207500</v>
      </c>
      <c r="P921" s="10">
        <v>917</v>
      </c>
      <c r="Q921" s="10">
        <f t="shared" ca="1" si="116"/>
        <v>615</v>
      </c>
      <c r="R921" t="str">
        <f t="shared" ca="1" si="117"/>
        <v>Lindsay Wilkens</v>
      </c>
      <c r="T921" t="str">
        <f t="shared" ref="T921:T984" ca="1" si="122">VLOOKUP(P921,$Q:$R,2,FALSE)</f>
        <v>Tammi Sherow</v>
      </c>
      <c r="U921" s="10">
        <f t="shared" ca="1" si="118"/>
        <v>734000</v>
      </c>
      <c r="W921" s="10">
        <f t="shared" ca="1" si="119"/>
        <v>0</v>
      </c>
      <c r="X921" s="10">
        <f t="shared" ca="1" si="120"/>
        <v>49000</v>
      </c>
      <c r="Y921" s="10">
        <f t="shared" ca="1" si="121"/>
        <v>49000</v>
      </c>
    </row>
    <row r="922" spans="1:25" x14ac:dyDescent="0.25">
      <c r="A922" s="10">
        <f ca="1">IFERROR(RANK(Y922,$Y$5:$Y$1006,0)+COUNTIF(Y$4:$Y921,Y922),"")</f>
        <v>307</v>
      </c>
      <c r="B922">
        <f ca="1">IFERROR(RANK(C922,$C$5:$C$5001, 1) + COUNTIF(C$4:$C921, C922), "")</f>
        <v>307</v>
      </c>
      <c r="C922">
        <f t="shared" ca="1" si="115"/>
        <v>2</v>
      </c>
      <c r="D922" s="1" t="s">
        <v>7663</v>
      </c>
      <c r="E922" t="s">
        <v>6227</v>
      </c>
      <c r="F922" t="s">
        <v>5427</v>
      </c>
      <c r="G922" t="s">
        <v>693</v>
      </c>
      <c r="H922" t="s">
        <v>693</v>
      </c>
      <c r="I922" t="s">
        <v>136</v>
      </c>
      <c r="J922">
        <v>80205</v>
      </c>
      <c r="K922" t="s">
        <v>6228</v>
      </c>
      <c r="L922" t="s">
        <v>6229</v>
      </c>
      <c r="M922" t="s">
        <v>6230</v>
      </c>
      <c r="N922" t="s">
        <v>6231</v>
      </c>
      <c r="O922" s="13">
        <v>9900</v>
      </c>
      <c r="P922" s="10">
        <v>918</v>
      </c>
      <c r="Q922" s="10">
        <f t="shared" ca="1" si="116"/>
        <v>552</v>
      </c>
      <c r="R922" t="str">
        <f t="shared" ca="1" si="117"/>
        <v>Kraig Fenix</v>
      </c>
      <c r="T922" t="str">
        <f t="shared" ca="1" si="122"/>
        <v>Tana Hilden</v>
      </c>
      <c r="U922" s="10">
        <f t="shared" ca="1" si="118"/>
        <v>615300</v>
      </c>
      <c r="W922" s="10">
        <f t="shared" ca="1" si="119"/>
        <v>0</v>
      </c>
      <c r="X922" s="10">
        <f t="shared" ca="1" si="120"/>
        <v>48900</v>
      </c>
      <c r="Y922" s="10">
        <f t="shared" ca="1" si="121"/>
        <v>48900</v>
      </c>
    </row>
    <row r="923" spans="1:25" x14ac:dyDescent="0.25">
      <c r="A923" s="10">
        <f ca="1">IFERROR(RANK(Y923,$Y$5:$Y$1006,0)+COUNTIF(Y$4:$Y922,Y923),"")</f>
        <v>308</v>
      </c>
      <c r="B923">
        <f ca="1">IFERROR(RANK(C923,$C$5:$C$5001, 1) + COUNTIF(C$4:$C922, C923), "")</f>
        <v>308</v>
      </c>
      <c r="C923">
        <f t="shared" ca="1" si="115"/>
        <v>2</v>
      </c>
      <c r="D923" s="1" t="s">
        <v>7664</v>
      </c>
      <c r="E923" t="s">
        <v>6232</v>
      </c>
      <c r="F923" t="s">
        <v>6233</v>
      </c>
      <c r="G923" t="s">
        <v>2550</v>
      </c>
      <c r="H923" t="s">
        <v>1499</v>
      </c>
      <c r="I923" t="s">
        <v>1500</v>
      </c>
      <c r="J923">
        <v>85034</v>
      </c>
      <c r="K923" t="s">
        <v>6234</v>
      </c>
      <c r="L923" t="s">
        <v>6235</v>
      </c>
      <c r="M923" t="s">
        <v>6236</v>
      </c>
      <c r="N923" t="s">
        <v>6237</v>
      </c>
      <c r="O923" s="13">
        <v>46400</v>
      </c>
      <c r="P923" s="10">
        <v>919</v>
      </c>
      <c r="Q923" s="10">
        <f t="shared" ca="1" si="116"/>
        <v>298</v>
      </c>
      <c r="R923" t="str">
        <f t="shared" ca="1" si="117"/>
        <v>Doris Nibert</v>
      </c>
      <c r="T923" t="str">
        <f t="shared" ca="1" si="122"/>
        <v>Tanner Lanese</v>
      </c>
      <c r="U923" s="10">
        <f t="shared" ca="1" si="118"/>
        <v>694700</v>
      </c>
      <c r="W923" s="10">
        <f t="shared" ca="1" si="119"/>
        <v>0</v>
      </c>
      <c r="X923" s="10">
        <f t="shared" ca="1" si="120"/>
        <v>48800</v>
      </c>
      <c r="Y923" s="10">
        <f t="shared" ca="1" si="121"/>
        <v>48800</v>
      </c>
    </row>
    <row r="924" spans="1:25" x14ac:dyDescent="0.25">
      <c r="A924" s="10">
        <f ca="1">IFERROR(RANK(Y924,$Y$5:$Y$1006,0)+COUNTIF(Y$4:$Y923,Y924),"")</f>
        <v>309</v>
      </c>
      <c r="B924">
        <f ca="1">IFERROR(RANK(C924,$C$5:$C$5001, 1) + COUNTIF(C$4:$C923, C924), "")</f>
        <v>309</v>
      </c>
      <c r="C924">
        <f t="shared" ca="1" si="115"/>
        <v>2</v>
      </c>
      <c r="D924" s="1" t="s">
        <v>7665</v>
      </c>
      <c r="E924" t="s">
        <v>6238</v>
      </c>
      <c r="F924" t="s">
        <v>6239</v>
      </c>
      <c r="G924" t="s">
        <v>6240</v>
      </c>
      <c r="H924" t="s">
        <v>169</v>
      </c>
      <c r="I924" t="s">
        <v>170</v>
      </c>
      <c r="J924">
        <v>7435</v>
      </c>
      <c r="K924" t="s">
        <v>6241</v>
      </c>
      <c r="L924" t="s">
        <v>6242</v>
      </c>
      <c r="M924" t="s">
        <v>6243</v>
      </c>
      <c r="N924" t="s">
        <v>6244</v>
      </c>
      <c r="O924" s="13">
        <v>271100</v>
      </c>
      <c r="P924" s="10">
        <v>920</v>
      </c>
      <c r="Q924" s="10">
        <f t="shared" ca="1" si="116"/>
        <v>501</v>
      </c>
      <c r="R924" t="str">
        <f t="shared" ca="1" si="117"/>
        <v>Jewell Nantanapibul</v>
      </c>
      <c r="T924" t="str">
        <f t="shared" ca="1" si="122"/>
        <v>Taryn Flynn</v>
      </c>
      <c r="U924" s="10">
        <f t="shared" ca="1" si="118"/>
        <v>846500</v>
      </c>
      <c r="W924" s="10">
        <f t="shared" ca="1" si="119"/>
        <v>0</v>
      </c>
      <c r="X924" s="10">
        <f t="shared" ca="1" si="120"/>
        <v>48700</v>
      </c>
      <c r="Y924" s="10">
        <f t="shared" ca="1" si="121"/>
        <v>48700</v>
      </c>
    </row>
    <row r="925" spans="1:25" x14ac:dyDescent="0.25">
      <c r="A925" s="10">
        <f ca="1">IFERROR(RANK(Y925,$Y$5:$Y$1006,0)+COUNTIF(Y$4:$Y924,Y925),"")</f>
        <v>310</v>
      </c>
      <c r="B925">
        <f ca="1">IFERROR(RANK(C925,$C$5:$C$5001, 1) + COUNTIF(C$4:$C924, C925), "")</f>
        <v>310</v>
      </c>
      <c r="C925">
        <f t="shared" ca="1" si="115"/>
        <v>2</v>
      </c>
      <c r="D925" s="1" t="s">
        <v>7666</v>
      </c>
      <c r="E925" t="s">
        <v>6245</v>
      </c>
      <c r="F925" t="s">
        <v>6246</v>
      </c>
      <c r="G925" t="s">
        <v>3136</v>
      </c>
      <c r="H925" t="s">
        <v>935</v>
      </c>
      <c r="I925" t="s">
        <v>170</v>
      </c>
      <c r="J925">
        <v>7675</v>
      </c>
      <c r="K925" t="s">
        <v>6247</v>
      </c>
      <c r="L925" t="s">
        <v>6248</v>
      </c>
      <c r="M925" t="s">
        <v>6249</v>
      </c>
      <c r="N925" t="s">
        <v>6250</v>
      </c>
      <c r="O925" s="13">
        <v>752100</v>
      </c>
      <c r="P925" s="10">
        <v>921</v>
      </c>
      <c r="Q925" s="10">
        <f t="shared" ca="1" si="116"/>
        <v>352</v>
      </c>
      <c r="R925" t="str">
        <f t="shared" ca="1" si="117"/>
        <v>Fausto Willinghurst</v>
      </c>
      <c r="T925" t="str">
        <f t="shared" ca="1" si="122"/>
        <v>Taryn Romash</v>
      </c>
      <c r="U925" s="10">
        <f t="shared" ca="1" si="118"/>
        <v>517800</v>
      </c>
      <c r="W925" s="10">
        <f t="shared" ca="1" si="119"/>
        <v>0</v>
      </c>
      <c r="X925" s="10">
        <f t="shared" ca="1" si="120"/>
        <v>48600</v>
      </c>
      <c r="Y925" s="10">
        <f t="shared" ca="1" si="121"/>
        <v>48600</v>
      </c>
    </row>
    <row r="926" spans="1:25" x14ac:dyDescent="0.25">
      <c r="A926" s="10" t="str">
        <f ca="1">IFERROR(RANK(Y926,$Y$5:$Y$1006,0)+COUNTIF(Y$4:$Y925,Y926),"")</f>
        <v/>
      </c>
      <c r="B926" t="str">
        <f ca="1">IFERROR(RANK(C926,$C$5:$C$5001, 1) + COUNTIF(C$4:$C925, C926), "")</f>
        <v/>
      </c>
      <c r="C926" t="str">
        <f t="shared" ca="1" si="115"/>
        <v/>
      </c>
      <c r="D926" s="1" t="s">
        <v>7667</v>
      </c>
      <c r="E926" t="s">
        <v>6251</v>
      </c>
      <c r="F926" t="s">
        <v>6252</v>
      </c>
      <c r="G926" t="s">
        <v>1747</v>
      </c>
      <c r="H926" t="s">
        <v>1747</v>
      </c>
      <c r="I926" t="s">
        <v>229</v>
      </c>
      <c r="J926">
        <v>10010</v>
      </c>
      <c r="K926" t="s">
        <v>6253</v>
      </c>
      <c r="L926" t="s">
        <v>6254</v>
      </c>
      <c r="M926" t="s">
        <v>6255</v>
      </c>
      <c r="N926" t="s">
        <v>6256</v>
      </c>
      <c r="O926" s="13">
        <v>395400</v>
      </c>
      <c r="P926" s="10">
        <v>922</v>
      </c>
      <c r="Q926" s="10">
        <f t="shared" ca="1" si="116"/>
        <v>37</v>
      </c>
      <c r="R926" t="str">
        <f t="shared" ca="1" si="117"/>
        <v>Alyce Lafevre</v>
      </c>
      <c r="T926" t="str">
        <f t="shared" ca="1" si="122"/>
        <v>Terence Neidig</v>
      </c>
      <c r="U926" s="10">
        <f t="shared" ca="1" si="118"/>
        <v>304000</v>
      </c>
      <c r="W926" s="10">
        <f t="shared" ca="1" si="119"/>
        <v>0</v>
      </c>
      <c r="X926" s="10" t="str">
        <f t="shared" ca="1" si="120"/>
        <v/>
      </c>
      <c r="Y926" s="10" t="str">
        <f t="shared" ca="1" si="121"/>
        <v/>
      </c>
    </row>
    <row r="927" spans="1:25" x14ac:dyDescent="0.25">
      <c r="A927" s="10">
        <f ca="1">IFERROR(RANK(Y927,$Y$5:$Y$1006,0)+COUNTIF(Y$4:$Y926,Y927),"")</f>
        <v>622</v>
      </c>
      <c r="B927">
        <f ca="1">IFERROR(RANK(C927,$C$5:$C$5001, 1) + COUNTIF(C$4:$C926, C927), "")</f>
        <v>622</v>
      </c>
      <c r="C927">
        <f t="shared" ca="1" si="115"/>
        <v>7</v>
      </c>
      <c r="D927" s="1" t="s">
        <v>7668</v>
      </c>
      <c r="E927" t="s">
        <v>6257</v>
      </c>
      <c r="F927" t="s">
        <v>6258</v>
      </c>
      <c r="G927" t="s">
        <v>5335</v>
      </c>
      <c r="H927" t="s">
        <v>706</v>
      </c>
      <c r="I927" t="s">
        <v>1768</v>
      </c>
      <c r="J927">
        <v>89109</v>
      </c>
      <c r="K927" t="s">
        <v>6259</v>
      </c>
      <c r="L927" t="s">
        <v>6260</v>
      </c>
      <c r="M927" t="s">
        <v>6261</v>
      </c>
      <c r="N927" t="s">
        <v>6262</v>
      </c>
      <c r="O927" s="13">
        <v>650200</v>
      </c>
      <c r="P927" s="10">
        <v>923</v>
      </c>
      <c r="Q927" s="10">
        <f t="shared" ca="1" si="116"/>
        <v>508</v>
      </c>
      <c r="R927" t="str">
        <f t="shared" ca="1" si="117"/>
        <v>Johnnie Gothe</v>
      </c>
      <c r="T927" t="str">
        <f t="shared" ca="1" si="122"/>
        <v>Teri Carioscia</v>
      </c>
      <c r="U927" s="10">
        <f t="shared" ca="1" si="118"/>
        <v>274900</v>
      </c>
      <c r="W927" s="10">
        <f t="shared" ca="1" si="119"/>
        <v>0</v>
      </c>
      <c r="X927" s="10">
        <f t="shared" ca="1" si="120"/>
        <v>17400</v>
      </c>
      <c r="Y927" s="10">
        <f t="shared" ca="1" si="121"/>
        <v>17400</v>
      </c>
    </row>
    <row r="928" spans="1:25" x14ac:dyDescent="0.25">
      <c r="A928" s="10">
        <f ca="1">IFERROR(RANK(Y928,$Y$5:$Y$1006,0)+COUNTIF(Y$4:$Y927,Y928),"")</f>
        <v>515</v>
      </c>
      <c r="B928">
        <f ca="1">IFERROR(RANK(C928,$C$5:$C$5001, 1) + COUNTIF(C$4:$C927, C928), "")</f>
        <v>515</v>
      </c>
      <c r="C928">
        <f t="shared" ca="1" si="115"/>
        <v>5</v>
      </c>
      <c r="D928" s="1" t="s">
        <v>7669</v>
      </c>
      <c r="E928" t="s">
        <v>6263</v>
      </c>
      <c r="F928" t="s">
        <v>6264</v>
      </c>
      <c r="G928" t="s">
        <v>2808</v>
      </c>
      <c r="H928" t="s">
        <v>2256</v>
      </c>
      <c r="I928" t="s">
        <v>132</v>
      </c>
      <c r="J928">
        <v>46218</v>
      </c>
      <c r="K928" t="s">
        <v>6265</v>
      </c>
      <c r="L928" t="s">
        <v>6266</v>
      </c>
      <c r="M928" t="s">
        <v>6267</v>
      </c>
      <c r="N928" t="s">
        <v>6268</v>
      </c>
      <c r="O928" s="13">
        <v>574200</v>
      </c>
      <c r="P928" s="10">
        <v>924</v>
      </c>
      <c r="Q928" s="10">
        <f t="shared" ca="1" si="116"/>
        <v>667</v>
      </c>
      <c r="R928" t="str">
        <f t="shared" ca="1" si="117"/>
        <v>Maribel Ono</v>
      </c>
      <c r="T928" t="str">
        <f t="shared" ca="1" si="122"/>
        <v>Tessa Broxton</v>
      </c>
      <c r="U928" s="10">
        <f t="shared" ca="1" si="118"/>
        <v>101500</v>
      </c>
      <c r="W928" s="10">
        <f t="shared" ca="1" si="119"/>
        <v>0</v>
      </c>
      <c r="X928" s="10">
        <f t="shared" ca="1" si="120"/>
        <v>28100</v>
      </c>
      <c r="Y928" s="10">
        <f t="shared" ca="1" si="121"/>
        <v>28100</v>
      </c>
    </row>
    <row r="929" spans="1:25" x14ac:dyDescent="0.25">
      <c r="A929" s="10">
        <f ca="1">IFERROR(RANK(Y929,$Y$5:$Y$1006,0)+COUNTIF(Y$4:$Y928,Y929),"")</f>
        <v>516</v>
      </c>
      <c r="B929">
        <f ca="1">IFERROR(RANK(C929,$C$5:$C$5001, 1) + COUNTIF(C$4:$C928, C929), "")</f>
        <v>516</v>
      </c>
      <c r="C929">
        <f t="shared" ca="1" si="115"/>
        <v>5</v>
      </c>
      <c r="D929" s="1" t="s">
        <v>7670</v>
      </c>
      <c r="E929" t="s">
        <v>6269</v>
      </c>
      <c r="F929" t="s">
        <v>6270</v>
      </c>
      <c r="G929" t="s">
        <v>341</v>
      </c>
      <c r="H929" t="s">
        <v>341</v>
      </c>
      <c r="I929" t="s">
        <v>342</v>
      </c>
      <c r="J929">
        <v>96817</v>
      </c>
      <c r="K929" t="s">
        <v>6271</v>
      </c>
      <c r="L929" t="s">
        <v>6272</v>
      </c>
      <c r="M929" t="s">
        <v>6273</v>
      </c>
      <c r="N929" t="s">
        <v>6274</v>
      </c>
      <c r="O929" s="13">
        <v>352500</v>
      </c>
      <c r="P929" s="10">
        <v>925</v>
      </c>
      <c r="Q929" s="10">
        <f t="shared" ca="1" si="116"/>
        <v>590</v>
      </c>
      <c r="R929" t="str">
        <f t="shared" ca="1" si="117"/>
        <v>Lemuel Kressin</v>
      </c>
      <c r="T929" t="str">
        <f t="shared" ca="1" si="122"/>
        <v>Tessa Melian</v>
      </c>
      <c r="U929" s="10">
        <f t="shared" ca="1" si="118"/>
        <v>329700</v>
      </c>
      <c r="W929" s="10">
        <f t="shared" ca="1" si="119"/>
        <v>0</v>
      </c>
      <c r="X929" s="10">
        <f t="shared" ca="1" si="120"/>
        <v>28000</v>
      </c>
      <c r="Y929" s="10">
        <f t="shared" ca="1" si="121"/>
        <v>28000</v>
      </c>
    </row>
    <row r="930" spans="1:25" x14ac:dyDescent="0.25">
      <c r="A930" s="10">
        <f ca="1">IFERROR(RANK(Y930,$Y$5:$Y$1006,0)+COUNTIF(Y$4:$Y929,Y930),"")</f>
        <v>517</v>
      </c>
      <c r="B930">
        <f ca="1">IFERROR(RANK(C930,$C$5:$C$5001, 1) + COUNTIF(C$4:$C929, C930), "")</f>
        <v>517</v>
      </c>
      <c r="C930">
        <f t="shared" ca="1" si="115"/>
        <v>5</v>
      </c>
      <c r="D930" s="1" t="s">
        <v>7671</v>
      </c>
      <c r="E930" t="s">
        <v>6275</v>
      </c>
      <c r="F930" t="s">
        <v>6276</v>
      </c>
      <c r="G930" t="s">
        <v>341</v>
      </c>
      <c r="H930" t="s">
        <v>341</v>
      </c>
      <c r="I930" t="s">
        <v>342</v>
      </c>
      <c r="J930">
        <v>96813</v>
      </c>
      <c r="K930" t="s">
        <v>6277</v>
      </c>
      <c r="L930" t="s">
        <v>6278</v>
      </c>
      <c r="M930" t="s">
        <v>6279</v>
      </c>
      <c r="N930" t="s">
        <v>6280</v>
      </c>
      <c r="O930" s="13">
        <v>897400</v>
      </c>
      <c r="P930" s="10">
        <v>926</v>
      </c>
      <c r="Q930" s="10">
        <f t="shared" ca="1" si="116"/>
        <v>736</v>
      </c>
      <c r="R930" t="str">
        <f t="shared" ca="1" si="117"/>
        <v>Nellie Deuell</v>
      </c>
      <c r="T930" t="str">
        <f t="shared" ca="1" si="122"/>
        <v>Tessa Peltier</v>
      </c>
      <c r="U930" s="10">
        <f t="shared" ca="1" si="118"/>
        <v>651400</v>
      </c>
      <c r="W930" s="10">
        <f t="shared" ca="1" si="119"/>
        <v>0</v>
      </c>
      <c r="X930" s="10">
        <f t="shared" ca="1" si="120"/>
        <v>27900</v>
      </c>
      <c r="Y930" s="10">
        <f t="shared" ca="1" si="121"/>
        <v>27900</v>
      </c>
    </row>
    <row r="931" spans="1:25" x14ac:dyDescent="0.25">
      <c r="A931" s="10">
        <f ca="1">IFERROR(RANK(Y931,$Y$5:$Y$1006,0)+COUNTIF(Y$4:$Y930,Y931),"")</f>
        <v>390</v>
      </c>
      <c r="B931">
        <f ca="1">IFERROR(RANK(C931,$C$5:$C$5001, 1) + COUNTIF(C$4:$C930, C931), "")</f>
        <v>390</v>
      </c>
      <c r="C931">
        <f t="shared" ca="1" si="115"/>
        <v>3</v>
      </c>
      <c r="D931" s="1" t="s">
        <v>7672</v>
      </c>
      <c r="E931" t="s">
        <v>6281</v>
      </c>
      <c r="F931" t="s">
        <v>6282</v>
      </c>
      <c r="G931" t="s">
        <v>5335</v>
      </c>
      <c r="H931" t="s">
        <v>706</v>
      </c>
      <c r="I931" t="s">
        <v>1768</v>
      </c>
      <c r="J931">
        <v>89104</v>
      </c>
      <c r="K931" t="s">
        <v>6283</v>
      </c>
      <c r="L931" t="s">
        <v>6284</v>
      </c>
      <c r="M931" t="s">
        <v>6285</v>
      </c>
      <c r="N931" t="s">
        <v>6286</v>
      </c>
      <c r="O931" s="13">
        <v>123500</v>
      </c>
      <c r="P931" s="10">
        <v>927</v>
      </c>
      <c r="Q931" s="10">
        <f t="shared" ca="1" si="116"/>
        <v>204</v>
      </c>
      <c r="R931" t="str">
        <f t="shared" ca="1" si="117"/>
        <v>Chuck Mcpartland</v>
      </c>
      <c r="T931" t="str">
        <f t="shared" ca="1" si="122"/>
        <v>Thad Loosle</v>
      </c>
      <c r="U931" s="10">
        <f t="shared" ca="1" si="118"/>
        <v>190600</v>
      </c>
      <c r="W931" s="10">
        <f t="shared" ca="1" si="119"/>
        <v>0</v>
      </c>
      <c r="X931" s="10">
        <f t="shared" ca="1" si="120"/>
        <v>40600</v>
      </c>
      <c r="Y931" s="10">
        <f t="shared" ca="1" si="121"/>
        <v>40600</v>
      </c>
    </row>
    <row r="932" spans="1:25" x14ac:dyDescent="0.25">
      <c r="A932" s="10" t="str">
        <f ca="1">IFERROR(RANK(Y932,$Y$5:$Y$1006,0)+COUNTIF(Y$4:$Y931,Y932),"")</f>
        <v/>
      </c>
      <c r="B932" t="str">
        <f ca="1">IFERROR(RANK(C932,$C$5:$C$5001, 1) + COUNTIF(C$4:$C931, C932), "")</f>
        <v/>
      </c>
      <c r="C932" t="str">
        <f t="shared" ca="1" si="115"/>
        <v/>
      </c>
      <c r="D932" s="1" t="s">
        <v>7673</v>
      </c>
      <c r="E932" t="s">
        <v>6287</v>
      </c>
      <c r="F932" t="s">
        <v>6288</v>
      </c>
      <c r="G932" t="s">
        <v>6289</v>
      </c>
      <c r="H932" t="s">
        <v>204</v>
      </c>
      <c r="I932" t="s">
        <v>102</v>
      </c>
      <c r="J932">
        <v>21208</v>
      </c>
      <c r="K932" t="s">
        <v>6290</v>
      </c>
      <c r="L932" t="s">
        <v>6291</v>
      </c>
      <c r="M932" t="s">
        <v>6292</v>
      </c>
      <c r="N932" t="s">
        <v>6293</v>
      </c>
      <c r="O932" s="13">
        <v>569100</v>
      </c>
      <c r="P932" s="10">
        <v>928</v>
      </c>
      <c r="Q932" s="10">
        <f t="shared" ca="1" si="116"/>
        <v>320</v>
      </c>
      <c r="R932" t="str">
        <f t="shared" ca="1" si="117"/>
        <v>Elvis Swabb</v>
      </c>
      <c r="T932" t="str">
        <f t="shared" ca="1" si="122"/>
        <v>Theo Wilkson</v>
      </c>
      <c r="U932" s="10">
        <f t="shared" ca="1" si="118"/>
        <v>776600</v>
      </c>
      <c r="W932" s="10">
        <f t="shared" ca="1" si="119"/>
        <v>0</v>
      </c>
      <c r="X932" s="10" t="str">
        <f t="shared" ca="1" si="120"/>
        <v/>
      </c>
      <c r="Y932" s="10" t="str">
        <f t="shared" ca="1" si="121"/>
        <v/>
      </c>
    </row>
    <row r="933" spans="1:25" x14ac:dyDescent="0.25">
      <c r="A933" s="10">
        <f ca="1">IFERROR(RANK(Y933,$Y$5:$Y$1006,0)+COUNTIF(Y$4:$Y932,Y933),"")</f>
        <v>656</v>
      </c>
      <c r="B933">
        <f ca="1">IFERROR(RANK(C933,$C$5:$C$5001, 1) + COUNTIF(C$4:$C932, C933), "")</f>
        <v>656</v>
      </c>
      <c r="C933">
        <f t="shared" ca="1" si="115"/>
        <v>8</v>
      </c>
      <c r="D933" s="1" t="s">
        <v>7674</v>
      </c>
      <c r="E933" t="s">
        <v>6294</v>
      </c>
      <c r="F933" t="s">
        <v>6295</v>
      </c>
      <c r="G933" t="s">
        <v>6296</v>
      </c>
      <c r="H933" t="s">
        <v>6296</v>
      </c>
      <c r="I933" t="s">
        <v>132</v>
      </c>
      <c r="J933">
        <v>46750</v>
      </c>
      <c r="K933" t="s">
        <v>6297</v>
      </c>
      <c r="L933" t="s">
        <v>6298</v>
      </c>
      <c r="M933" t="s">
        <v>6299</v>
      </c>
      <c r="N933" t="s">
        <v>6300</v>
      </c>
      <c r="O933" s="13">
        <v>702300</v>
      </c>
      <c r="P933" s="10">
        <v>929</v>
      </c>
      <c r="Q933" s="10">
        <f t="shared" ca="1" si="116"/>
        <v>742</v>
      </c>
      <c r="R933" t="str">
        <f t="shared" ca="1" si="117"/>
        <v>Nicolas Widlak</v>
      </c>
      <c r="T933" t="str">
        <f t="shared" ca="1" si="122"/>
        <v>Theodora Brezinka</v>
      </c>
      <c r="U933" s="10">
        <f t="shared" ca="1" si="118"/>
        <v>538000</v>
      </c>
      <c r="W933" s="10">
        <f t="shared" ca="1" si="119"/>
        <v>0</v>
      </c>
      <c r="X933" s="10">
        <f t="shared" ca="1" si="120"/>
        <v>14000</v>
      </c>
      <c r="Y933" s="10">
        <f t="shared" ca="1" si="121"/>
        <v>14000</v>
      </c>
    </row>
    <row r="934" spans="1:25" x14ac:dyDescent="0.25">
      <c r="A934" s="10">
        <f ca="1">IFERROR(RANK(Y934,$Y$5:$Y$1006,0)+COUNTIF(Y$4:$Y933,Y934),"")</f>
        <v>742</v>
      </c>
      <c r="B934">
        <f ca="1">IFERROR(RANK(C934,$C$5:$C$5001, 1) + COUNTIF(C$4:$C933, C934), "")</f>
        <v>742</v>
      </c>
      <c r="C934">
        <f t="shared" ca="1" si="115"/>
        <v>11</v>
      </c>
      <c r="D934" s="1" t="s">
        <v>7675</v>
      </c>
      <c r="E934" t="s">
        <v>6301</v>
      </c>
      <c r="F934" t="s">
        <v>6302</v>
      </c>
      <c r="G934" t="s">
        <v>6303</v>
      </c>
      <c r="H934" t="s">
        <v>2564</v>
      </c>
      <c r="I934" t="s">
        <v>102</v>
      </c>
      <c r="J934">
        <v>21401</v>
      </c>
      <c r="K934" t="s">
        <v>6304</v>
      </c>
      <c r="L934" t="s">
        <v>6305</v>
      </c>
      <c r="M934" t="s">
        <v>6306</v>
      </c>
      <c r="N934" t="s">
        <v>6307</v>
      </c>
      <c r="O934" s="13">
        <v>731000</v>
      </c>
      <c r="P934" s="10">
        <v>930</v>
      </c>
      <c r="Q934" s="10">
        <f t="shared" ca="1" si="116"/>
        <v>117</v>
      </c>
      <c r="R934" t="str">
        <f t="shared" ca="1" si="117"/>
        <v>Birdie Henschen</v>
      </c>
      <c r="T934" t="str">
        <f t="shared" ca="1" si="122"/>
        <v>Theodore Sadar</v>
      </c>
      <c r="U934" s="10">
        <f t="shared" ca="1" si="118"/>
        <v>82300</v>
      </c>
      <c r="W934" s="10">
        <f t="shared" ca="1" si="119"/>
        <v>0</v>
      </c>
      <c r="X934" s="10">
        <f t="shared" ca="1" si="120"/>
        <v>5400</v>
      </c>
      <c r="Y934" s="10">
        <f t="shared" ca="1" si="121"/>
        <v>5400</v>
      </c>
    </row>
    <row r="935" spans="1:25" x14ac:dyDescent="0.25">
      <c r="A935" s="10" t="str">
        <f ca="1">IFERROR(RANK(Y935,$Y$5:$Y$1006,0)+COUNTIF(Y$4:$Y934,Y935),"")</f>
        <v/>
      </c>
      <c r="B935" t="str">
        <f ca="1">IFERROR(RANK(C935,$C$5:$C$5001, 1) + COUNTIF(C$4:$C934, C935), "")</f>
        <v/>
      </c>
      <c r="C935" t="str">
        <f t="shared" ca="1" si="115"/>
        <v/>
      </c>
      <c r="D935" s="1" t="s">
        <v>7676</v>
      </c>
      <c r="E935" t="s">
        <v>6308</v>
      </c>
      <c r="F935" t="s">
        <v>6309</v>
      </c>
      <c r="G935" t="s">
        <v>3228</v>
      </c>
      <c r="H935" t="s">
        <v>2762</v>
      </c>
      <c r="I935" t="s">
        <v>75</v>
      </c>
      <c r="J935">
        <v>48314</v>
      </c>
      <c r="K935" t="s">
        <v>6310</v>
      </c>
      <c r="L935" t="s">
        <v>6311</v>
      </c>
      <c r="M935" t="s">
        <v>6312</v>
      </c>
      <c r="N935" t="s">
        <v>6313</v>
      </c>
      <c r="O935" s="13">
        <v>225200</v>
      </c>
      <c r="P935" s="10">
        <v>931</v>
      </c>
      <c r="Q935" s="10">
        <f t="shared" ca="1" si="116"/>
        <v>453</v>
      </c>
      <c r="R935" t="str">
        <f t="shared" ca="1" si="117"/>
        <v>Isaiah Frisk</v>
      </c>
      <c r="T935" t="str">
        <f t="shared" ca="1" si="122"/>
        <v>Theron Bruton</v>
      </c>
      <c r="U935" s="10">
        <f t="shared" ca="1" si="118"/>
        <v>261700</v>
      </c>
      <c r="W935" s="10">
        <f t="shared" ca="1" si="119"/>
        <v>0</v>
      </c>
      <c r="X935" s="10" t="str">
        <f t="shared" ca="1" si="120"/>
        <v/>
      </c>
      <c r="Y935" s="10" t="str">
        <f t="shared" ca="1" si="121"/>
        <v/>
      </c>
    </row>
    <row r="936" spans="1:25" x14ac:dyDescent="0.25">
      <c r="A936" s="10">
        <f ca="1">IFERROR(RANK(Y936,$Y$5:$Y$1006,0)+COUNTIF(Y$4:$Y935,Y936),"")</f>
        <v>518</v>
      </c>
      <c r="B936">
        <f ca="1">IFERROR(RANK(C936,$C$5:$C$5001, 1) + COUNTIF(C$4:$C935, C936), "")</f>
        <v>518</v>
      </c>
      <c r="C936">
        <f t="shared" ca="1" si="115"/>
        <v>5</v>
      </c>
      <c r="D936" s="1" t="s">
        <v>7677</v>
      </c>
      <c r="E936" t="s">
        <v>6314</v>
      </c>
      <c r="F936" t="s">
        <v>6315</v>
      </c>
      <c r="G936" t="s">
        <v>6316</v>
      </c>
      <c r="H936" t="s">
        <v>144</v>
      </c>
      <c r="I936" t="s">
        <v>102</v>
      </c>
      <c r="J936">
        <v>20814</v>
      </c>
      <c r="K936" t="s">
        <v>6317</v>
      </c>
      <c r="L936" t="s">
        <v>6318</v>
      </c>
      <c r="M936" t="s">
        <v>6319</v>
      </c>
      <c r="N936" t="s">
        <v>6320</v>
      </c>
      <c r="O936" s="13">
        <v>349000</v>
      </c>
      <c r="P936" s="10">
        <v>932</v>
      </c>
      <c r="Q936" s="10">
        <f t="shared" ca="1" si="116"/>
        <v>971</v>
      </c>
      <c r="R936" t="str">
        <f t="shared" ca="1" si="117"/>
        <v>Walker Styons</v>
      </c>
      <c r="T936" t="str">
        <f t="shared" ca="1" si="122"/>
        <v>Tiffani Sisneros</v>
      </c>
      <c r="U936" s="10">
        <f t="shared" ca="1" si="118"/>
        <v>123900</v>
      </c>
      <c r="W936" s="10">
        <f t="shared" ca="1" si="119"/>
        <v>0</v>
      </c>
      <c r="X936" s="10">
        <f t="shared" ca="1" si="120"/>
        <v>27800</v>
      </c>
      <c r="Y936" s="10">
        <f t="shared" ca="1" si="121"/>
        <v>27800</v>
      </c>
    </row>
    <row r="937" spans="1:25" x14ac:dyDescent="0.25">
      <c r="A937" s="10" t="str">
        <f ca="1">IFERROR(RANK(Y937,$Y$5:$Y$1006,0)+COUNTIF(Y$4:$Y936,Y937),"")</f>
        <v/>
      </c>
      <c r="B937" t="str">
        <f ca="1">IFERROR(RANK(C937,$C$5:$C$5001, 1) + COUNTIF(C$4:$C936, C937), "")</f>
        <v/>
      </c>
      <c r="C937" t="str">
        <f t="shared" ca="1" si="115"/>
        <v/>
      </c>
      <c r="D937" s="1" t="s">
        <v>7678</v>
      </c>
      <c r="E937" t="s">
        <v>6321</v>
      </c>
      <c r="F937" t="s">
        <v>6322</v>
      </c>
      <c r="G937" t="s">
        <v>219</v>
      </c>
      <c r="H937" t="s">
        <v>219</v>
      </c>
      <c r="I937" t="s">
        <v>1111</v>
      </c>
      <c r="J937">
        <v>22206</v>
      </c>
      <c r="K937" t="s">
        <v>6323</v>
      </c>
      <c r="L937" t="s">
        <v>6324</v>
      </c>
      <c r="M937" t="s">
        <v>6325</v>
      </c>
      <c r="N937" t="s">
        <v>6326</v>
      </c>
      <c r="O937" s="13">
        <v>377000</v>
      </c>
      <c r="P937" s="10">
        <v>933</v>
      </c>
      <c r="Q937" s="10">
        <f t="shared" ca="1" si="116"/>
        <v>644</v>
      </c>
      <c r="R937" t="str">
        <f t="shared" ca="1" si="117"/>
        <v>Lynette Zoucha</v>
      </c>
      <c r="T937" t="str">
        <f t="shared" ca="1" si="122"/>
        <v>Tillie Cowder</v>
      </c>
      <c r="U937" s="10">
        <f t="shared" ca="1" si="118"/>
        <v>195900</v>
      </c>
      <c r="W937" s="10">
        <f t="shared" ca="1" si="119"/>
        <v>0</v>
      </c>
      <c r="X937" s="10" t="str">
        <f t="shared" ca="1" si="120"/>
        <v/>
      </c>
      <c r="Y937" s="10" t="str">
        <f t="shared" ca="1" si="121"/>
        <v/>
      </c>
    </row>
    <row r="938" spans="1:25" x14ac:dyDescent="0.25">
      <c r="A938" s="10">
        <f ca="1">IFERROR(RANK(Y938,$Y$5:$Y$1006,0)+COUNTIF(Y$4:$Y937,Y938),"")</f>
        <v>760</v>
      </c>
      <c r="B938">
        <f ca="1">IFERROR(RANK(C938,$C$5:$C$5001, 1) + COUNTIF(C$4:$C937, C938), "")</f>
        <v>760</v>
      </c>
      <c r="C938">
        <f t="shared" ca="1" si="115"/>
        <v>12</v>
      </c>
      <c r="D938" s="1" t="s">
        <v>7679</v>
      </c>
      <c r="E938" t="s">
        <v>6327</v>
      </c>
      <c r="F938" t="s">
        <v>6328</v>
      </c>
      <c r="G938" t="s">
        <v>6329</v>
      </c>
      <c r="H938" t="s">
        <v>1472</v>
      </c>
      <c r="I938" t="s">
        <v>12</v>
      </c>
      <c r="J938">
        <v>92557</v>
      </c>
      <c r="K938" t="s">
        <v>6330</v>
      </c>
      <c r="L938" t="s">
        <v>6331</v>
      </c>
      <c r="M938" t="s">
        <v>6332</v>
      </c>
      <c r="N938" t="s">
        <v>6333</v>
      </c>
      <c r="O938" s="13">
        <v>196200</v>
      </c>
      <c r="P938" s="10">
        <v>934</v>
      </c>
      <c r="Q938" s="10">
        <f t="shared" ca="1" si="116"/>
        <v>275</v>
      </c>
      <c r="R938" t="str">
        <f t="shared" ca="1" si="117"/>
        <v>Deshawn Corpe</v>
      </c>
      <c r="T938" t="str">
        <f t="shared" ca="1" si="122"/>
        <v>Titus Swindall</v>
      </c>
      <c r="U938" s="10">
        <f t="shared" ca="1" si="118"/>
        <v>223500</v>
      </c>
      <c r="W938" s="10">
        <f t="shared" ca="1" si="119"/>
        <v>0</v>
      </c>
      <c r="X938" s="10">
        <f t="shared" ca="1" si="120"/>
        <v>3600</v>
      </c>
      <c r="Y938" s="10">
        <f t="shared" ca="1" si="121"/>
        <v>3600</v>
      </c>
    </row>
    <row r="939" spans="1:25" x14ac:dyDescent="0.25">
      <c r="A939" s="10">
        <f ca="1">IFERROR(RANK(Y939,$Y$5:$Y$1006,0)+COUNTIF(Y$4:$Y938,Y939),"")</f>
        <v>657</v>
      </c>
      <c r="B939">
        <f ca="1">IFERROR(RANK(C939,$C$5:$C$5001, 1) + COUNTIF(C$4:$C938, C939), "")</f>
        <v>657</v>
      </c>
      <c r="C939">
        <f t="shared" ca="1" si="115"/>
        <v>8</v>
      </c>
      <c r="D939" s="1" t="s">
        <v>7680</v>
      </c>
      <c r="E939" t="s">
        <v>6334</v>
      </c>
      <c r="F939" t="s">
        <v>6335</v>
      </c>
      <c r="G939" t="s">
        <v>1552</v>
      </c>
      <c r="H939" t="s">
        <v>536</v>
      </c>
      <c r="I939" t="s">
        <v>458</v>
      </c>
      <c r="J939">
        <v>60604</v>
      </c>
      <c r="K939" t="s">
        <v>6336</v>
      </c>
      <c r="L939" t="s">
        <v>6337</v>
      </c>
      <c r="M939" t="s">
        <v>6338</v>
      </c>
      <c r="N939" t="s">
        <v>6339</v>
      </c>
      <c r="O939" s="13">
        <v>537500</v>
      </c>
      <c r="P939" s="10">
        <v>935</v>
      </c>
      <c r="Q939" s="10">
        <f t="shared" ca="1" si="116"/>
        <v>206</v>
      </c>
      <c r="R939" t="str">
        <f t="shared" ca="1" si="117"/>
        <v>Claire Plumbar</v>
      </c>
      <c r="T939" t="str">
        <f t="shared" ca="1" si="122"/>
        <v>Toby Blazina</v>
      </c>
      <c r="U939" s="10">
        <f t="shared" ca="1" si="118"/>
        <v>944100</v>
      </c>
      <c r="W939" s="10">
        <f t="shared" ca="1" si="119"/>
        <v>0</v>
      </c>
      <c r="X939" s="10">
        <f t="shared" ca="1" si="120"/>
        <v>13900</v>
      </c>
      <c r="Y939" s="10">
        <f t="shared" ca="1" si="121"/>
        <v>13900</v>
      </c>
    </row>
    <row r="940" spans="1:25" x14ac:dyDescent="0.25">
      <c r="A940" s="10" t="str">
        <f ca="1">IFERROR(RANK(Y940,$Y$5:$Y$1006,0)+COUNTIF(Y$4:$Y939,Y940),"")</f>
        <v/>
      </c>
      <c r="B940" t="str">
        <f ca="1">IFERROR(RANK(C940,$C$5:$C$5001, 1) + COUNTIF(C$4:$C939, C940), "")</f>
        <v/>
      </c>
      <c r="C940" t="str">
        <f t="shared" ca="1" si="115"/>
        <v/>
      </c>
      <c r="D940" s="1" t="s">
        <v>7681</v>
      </c>
      <c r="E940" t="s">
        <v>6340</v>
      </c>
      <c r="F940" t="s">
        <v>6341</v>
      </c>
      <c r="G940" t="s">
        <v>1552</v>
      </c>
      <c r="H940" t="s">
        <v>536</v>
      </c>
      <c r="I940" t="s">
        <v>458</v>
      </c>
      <c r="J940">
        <v>60602</v>
      </c>
      <c r="K940" t="s">
        <v>6342</v>
      </c>
      <c r="L940" t="s">
        <v>6343</v>
      </c>
      <c r="M940" t="s">
        <v>6344</v>
      </c>
      <c r="N940" t="s">
        <v>6345</v>
      </c>
      <c r="O940" s="13">
        <v>570400</v>
      </c>
      <c r="P940" s="10">
        <v>936</v>
      </c>
      <c r="Q940" s="10">
        <f t="shared" ca="1" si="116"/>
        <v>783</v>
      </c>
      <c r="R940" t="str">
        <f t="shared" ca="1" si="117"/>
        <v>Paulina Wertheimer</v>
      </c>
      <c r="T940" t="str">
        <f t="shared" ca="1" si="122"/>
        <v>Toby Twiford</v>
      </c>
      <c r="U940" s="10">
        <f t="shared" ca="1" si="118"/>
        <v>549300</v>
      </c>
      <c r="W940" s="10">
        <f t="shared" ca="1" si="119"/>
        <v>0</v>
      </c>
      <c r="X940" s="10" t="str">
        <f t="shared" ca="1" si="120"/>
        <v/>
      </c>
      <c r="Y940" s="10" t="str">
        <f t="shared" ca="1" si="121"/>
        <v/>
      </c>
    </row>
    <row r="941" spans="1:25" x14ac:dyDescent="0.25">
      <c r="A941" s="10">
        <f ca="1">IFERROR(RANK(Y941,$Y$5:$Y$1006,0)+COUNTIF(Y$4:$Y940,Y941),"")</f>
        <v>623</v>
      </c>
      <c r="B941">
        <f ca="1">IFERROR(RANK(C941,$C$5:$C$5001, 1) + COUNTIF(C$4:$C940, C941), "")</f>
        <v>623</v>
      </c>
      <c r="C941">
        <f t="shared" ca="1" si="115"/>
        <v>7</v>
      </c>
      <c r="D941" s="1" t="s">
        <v>7682</v>
      </c>
      <c r="E941" t="s">
        <v>6346</v>
      </c>
      <c r="F941" t="s">
        <v>6347</v>
      </c>
      <c r="G941" t="s">
        <v>4327</v>
      </c>
      <c r="H941" t="s">
        <v>113</v>
      </c>
      <c r="I941" t="s">
        <v>12</v>
      </c>
      <c r="J941">
        <v>92335</v>
      </c>
      <c r="K941" t="s">
        <v>6348</v>
      </c>
      <c r="L941" t="s">
        <v>6349</v>
      </c>
      <c r="M941" t="s">
        <v>6350</v>
      </c>
      <c r="N941" t="s">
        <v>6351</v>
      </c>
      <c r="O941" s="13">
        <v>759100</v>
      </c>
      <c r="P941" s="10">
        <v>937</v>
      </c>
      <c r="Q941" s="10">
        <f t="shared" ca="1" si="116"/>
        <v>438</v>
      </c>
      <c r="R941" t="str">
        <f t="shared" ca="1" si="117"/>
        <v>Huey Lepre</v>
      </c>
      <c r="T941" t="str">
        <f t="shared" ca="1" si="122"/>
        <v>Todd Malik</v>
      </c>
      <c r="U941" s="10">
        <f t="shared" ca="1" si="118"/>
        <v>986500</v>
      </c>
      <c r="W941" s="10">
        <f t="shared" ca="1" si="119"/>
        <v>0</v>
      </c>
      <c r="X941" s="10">
        <f t="shared" ca="1" si="120"/>
        <v>17300</v>
      </c>
      <c r="Y941" s="10">
        <f t="shared" ca="1" si="121"/>
        <v>17300</v>
      </c>
    </row>
    <row r="942" spans="1:25" x14ac:dyDescent="0.25">
      <c r="A942" s="10" t="str">
        <f ca="1">IFERROR(RANK(Y942,$Y$5:$Y$1006,0)+COUNTIF(Y$4:$Y941,Y942),"")</f>
        <v/>
      </c>
      <c r="B942" t="str">
        <f ca="1">IFERROR(RANK(C942,$C$5:$C$5001, 1) + COUNTIF(C$4:$C941, C942), "")</f>
        <v/>
      </c>
      <c r="C942" t="str">
        <f t="shared" ca="1" si="115"/>
        <v/>
      </c>
      <c r="D942" s="1" t="s">
        <v>7683</v>
      </c>
      <c r="E942" t="s">
        <v>6352</v>
      </c>
      <c r="F942" t="s">
        <v>6353</v>
      </c>
      <c r="G942" t="s">
        <v>120</v>
      </c>
      <c r="H942" t="s">
        <v>6138</v>
      </c>
      <c r="I942" t="s">
        <v>122</v>
      </c>
      <c r="J942">
        <v>30341</v>
      </c>
      <c r="K942" t="s">
        <v>6354</v>
      </c>
      <c r="L942" t="s">
        <v>6355</v>
      </c>
      <c r="M942" t="s">
        <v>6356</v>
      </c>
      <c r="N942" t="s">
        <v>6357</v>
      </c>
      <c r="O942" s="13">
        <v>198700</v>
      </c>
      <c r="P942" s="10">
        <v>938</v>
      </c>
      <c r="Q942" s="10">
        <f t="shared" ca="1" si="116"/>
        <v>706</v>
      </c>
      <c r="R942" t="str">
        <f t="shared" ca="1" si="117"/>
        <v>Michael Bralley</v>
      </c>
      <c r="T942" t="str">
        <f t="shared" ca="1" si="122"/>
        <v>Tommie Booten</v>
      </c>
      <c r="U942" s="10">
        <f t="shared" ca="1" si="118"/>
        <v>46500</v>
      </c>
      <c r="W942" s="10">
        <f t="shared" ca="1" si="119"/>
        <v>0</v>
      </c>
      <c r="X942" s="10" t="str">
        <f t="shared" ca="1" si="120"/>
        <v/>
      </c>
      <c r="Y942" s="10" t="str">
        <f t="shared" ca="1" si="121"/>
        <v/>
      </c>
    </row>
    <row r="943" spans="1:25" x14ac:dyDescent="0.25">
      <c r="A943" s="10" t="str">
        <f ca="1">IFERROR(RANK(Y943,$Y$5:$Y$1006,0)+COUNTIF(Y$4:$Y942,Y943),"")</f>
        <v/>
      </c>
      <c r="B943" t="str">
        <f ca="1">IFERROR(RANK(C943,$C$5:$C$5001, 1) + COUNTIF(C$4:$C942, C943), "")</f>
        <v/>
      </c>
      <c r="C943" t="str">
        <f t="shared" ca="1" si="115"/>
        <v/>
      </c>
      <c r="D943" s="1" t="s">
        <v>7684</v>
      </c>
      <c r="E943" t="s">
        <v>6358</v>
      </c>
      <c r="F943" t="s">
        <v>6359</v>
      </c>
      <c r="G943" t="s">
        <v>6360</v>
      </c>
      <c r="H943" t="s">
        <v>1693</v>
      </c>
      <c r="I943" t="s">
        <v>458</v>
      </c>
      <c r="J943">
        <v>60532</v>
      </c>
      <c r="K943" t="s">
        <v>6361</v>
      </c>
      <c r="L943" t="s">
        <v>6362</v>
      </c>
      <c r="M943" t="s">
        <v>6363</v>
      </c>
      <c r="N943" t="s">
        <v>6364</v>
      </c>
      <c r="O943" s="13">
        <v>631700</v>
      </c>
      <c r="P943" s="10">
        <v>939</v>
      </c>
      <c r="Q943" s="10">
        <f t="shared" ca="1" si="116"/>
        <v>587</v>
      </c>
      <c r="R943" t="str">
        <f t="shared" ca="1" si="117"/>
        <v>Leeann Hinz</v>
      </c>
      <c r="T943" t="str">
        <f t="shared" ca="1" si="122"/>
        <v>Tory Brookshier</v>
      </c>
      <c r="U943" s="10">
        <f t="shared" ca="1" si="118"/>
        <v>991100</v>
      </c>
      <c r="W943" s="10">
        <f t="shared" ca="1" si="119"/>
        <v>0</v>
      </c>
      <c r="X943" s="10" t="str">
        <f t="shared" ca="1" si="120"/>
        <v/>
      </c>
      <c r="Y943" s="10" t="str">
        <f t="shared" ca="1" si="121"/>
        <v/>
      </c>
    </row>
    <row r="944" spans="1:25" x14ac:dyDescent="0.25">
      <c r="A944" s="10">
        <f ca="1">IFERROR(RANK(Y944,$Y$5:$Y$1006,0)+COUNTIF(Y$4:$Y943,Y944),"")</f>
        <v>624</v>
      </c>
      <c r="B944">
        <f ca="1">IFERROR(RANK(C944,$C$5:$C$5001, 1) + COUNTIF(C$4:$C943, C944), "")</f>
        <v>624</v>
      </c>
      <c r="C944">
        <f t="shared" ca="1" si="115"/>
        <v>7</v>
      </c>
      <c r="D944" s="1" t="s">
        <v>7685</v>
      </c>
      <c r="E944" t="s">
        <v>6365</v>
      </c>
      <c r="F944" t="s">
        <v>6366</v>
      </c>
      <c r="G944" t="s">
        <v>6367</v>
      </c>
      <c r="H944" t="s">
        <v>292</v>
      </c>
      <c r="I944" t="s">
        <v>12</v>
      </c>
      <c r="J944">
        <v>95008</v>
      </c>
      <c r="K944" t="s">
        <v>6368</v>
      </c>
      <c r="L944" t="s">
        <v>6369</v>
      </c>
      <c r="M944" t="s">
        <v>6370</v>
      </c>
      <c r="N944" t="s">
        <v>6371</v>
      </c>
      <c r="O944" s="13">
        <v>423800</v>
      </c>
      <c r="P944" s="10">
        <v>940</v>
      </c>
      <c r="Q944" s="10">
        <f t="shared" ca="1" si="116"/>
        <v>914</v>
      </c>
      <c r="R944" t="str">
        <f t="shared" ca="1" si="117"/>
        <v>Sylvia Bonton</v>
      </c>
      <c r="T944" t="str">
        <f t="shared" ca="1" si="122"/>
        <v>Tory Wank</v>
      </c>
      <c r="U944" s="10">
        <f t="shared" ca="1" si="118"/>
        <v>300800</v>
      </c>
      <c r="W944" s="10">
        <f t="shared" ca="1" si="119"/>
        <v>0</v>
      </c>
      <c r="X944" s="10">
        <f t="shared" ca="1" si="120"/>
        <v>17200</v>
      </c>
      <c r="Y944" s="10">
        <f t="shared" ca="1" si="121"/>
        <v>17200</v>
      </c>
    </row>
    <row r="945" spans="1:25" x14ac:dyDescent="0.25">
      <c r="A945" s="10">
        <f ca="1">IFERROR(RANK(Y945,$Y$5:$Y$1006,0)+COUNTIF(Y$4:$Y944,Y945),"")</f>
        <v>391</v>
      </c>
      <c r="B945">
        <f ca="1">IFERROR(RANK(C945,$C$5:$C$5001, 1) + COUNTIF(C$4:$C944, C945), "")</f>
        <v>391</v>
      </c>
      <c r="C945">
        <f t="shared" ca="1" si="115"/>
        <v>3</v>
      </c>
      <c r="D945" s="1" t="s">
        <v>7686</v>
      </c>
      <c r="E945" t="s">
        <v>6372</v>
      </c>
      <c r="F945" t="s">
        <v>6373</v>
      </c>
      <c r="G945" t="s">
        <v>6374</v>
      </c>
      <c r="H945" t="s">
        <v>2662</v>
      </c>
      <c r="I945" t="s">
        <v>20</v>
      </c>
      <c r="J945">
        <v>34677</v>
      </c>
      <c r="K945" t="s">
        <v>6375</v>
      </c>
      <c r="L945" t="s">
        <v>6376</v>
      </c>
      <c r="M945" t="s">
        <v>6377</v>
      </c>
      <c r="N945" t="s">
        <v>6378</v>
      </c>
      <c r="O945" s="13">
        <v>884500</v>
      </c>
      <c r="P945" s="10">
        <v>941</v>
      </c>
      <c r="Q945" s="10">
        <f t="shared" ca="1" si="116"/>
        <v>702</v>
      </c>
      <c r="R945" t="str">
        <f t="shared" ca="1" si="117"/>
        <v>Mellisa Mclelland</v>
      </c>
      <c r="T945" t="str">
        <f t="shared" ca="1" si="122"/>
        <v>Tracey Knoles</v>
      </c>
      <c r="U945" s="10">
        <f t="shared" ca="1" si="118"/>
        <v>334700</v>
      </c>
      <c r="W945" s="10">
        <f t="shared" ca="1" si="119"/>
        <v>0</v>
      </c>
      <c r="X945" s="10">
        <f t="shared" ca="1" si="120"/>
        <v>40500</v>
      </c>
      <c r="Y945" s="10">
        <f t="shared" ca="1" si="121"/>
        <v>40500</v>
      </c>
    </row>
    <row r="946" spans="1:25" x14ac:dyDescent="0.25">
      <c r="A946" s="10">
        <f ca="1">IFERROR(RANK(Y946,$Y$5:$Y$1006,0)+COUNTIF(Y$4:$Y945,Y946),"")</f>
        <v>392</v>
      </c>
      <c r="B946">
        <f ca="1">IFERROR(RANK(C946,$C$5:$C$5001, 1) + COUNTIF(C$4:$C945, C946), "")</f>
        <v>392</v>
      </c>
      <c r="C946">
        <f t="shared" ca="1" si="115"/>
        <v>3</v>
      </c>
      <c r="D946" s="1" t="s">
        <v>7687</v>
      </c>
      <c r="E946" t="s">
        <v>6379</v>
      </c>
      <c r="F946" t="s">
        <v>6380</v>
      </c>
      <c r="G946" t="s">
        <v>1552</v>
      </c>
      <c r="H946" t="s">
        <v>536</v>
      </c>
      <c r="I946" t="s">
        <v>458</v>
      </c>
      <c r="J946">
        <v>60605</v>
      </c>
      <c r="K946" t="s">
        <v>6381</v>
      </c>
      <c r="L946" t="s">
        <v>6382</v>
      </c>
      <c r="M946" t="s">
        <v>6383</v>
      </c>
      <c r="N946" t="s">
        <v>6384</v>
      </c>
      <c r="O946" s="13">
        <v>60900</v>
      </c>
      <c r="P946" s="10">
        <v>942</v>
      </c>
      <c r="Q946" s="10">
        <f t="shared" ca="1" si="116"/>
        <v>455</v>
      </c>
      <c r="R946" t="str">
        <f t="shared" ca="1" si="117"/>
        <v>Isiah Cavalaris</v>
      </c>
      <c r="T946" t="str">
        <f t="shared" ca="1" si="122"/>
        <v>Traci Hutch</v>
      </c>
      <c r="U946" s="10">
        <f t="shared" ca="1" si="118"/>
        <v>576600</v>
      </c>
      <c r="W946" s="10">
        <f t="shared" ca="1" si="119"/>
        <v>0</v>
      </c>
      <c r="X946" s="10">
        <f t="shared" ca="1" si="120"/>
        <v>40400</v>
      </c>
      <c r="Y946" s="10">
        <f t="shared" ca="1" si="121"/>
        <v>40400</v>
      </c>
    </row>
    <row r="947" spans="1:25" x14ac:dyDescent="0.25">
      <c r="A947" s="10">
        <f ca="1">IFERROR(RANK(Y947,$Y$5:$Y$1006,0)+COUNTIF(Y$4:$Y946,Y947),"")</f>
        <v>393</v>
      </c>
      <c r="B947">
        <f ca="1">IFERROR(RANK(C947,$C$5:$C$5001, 1) + COUNTIF(C$4:$C946, C947), "")</f>
        <v>393</v>
      </c>
      <c r="C947">
        <f t="shared" ca="1" si="115"/>
        <v>3</v>
      </c>
      <c r="D947" s="1" t="s">
        <v>7688</v>
      </c>
      <c r="E947" t="s">
        <v>6385</v>
      </c>
      <c r="F947" t="s">
        <v>6386</v>
      </c>
      <c r="G947" t="s">
        <v>919</v>
      </c>
      <c r="H947" t="s">
        <v>919</v>
      </c>
      <c r="I947" t="s">
        <v>170</v>
      </c>
      <c r="J947">
        <v>8105</v>
      </c>
      <c r="K947" t="s">
        <v>6387</v>
      </c>
      <c r="L947" t="s">
        <v>6388</v>
      </c>
      <c r="M947" t="s">
        <v>6389</v>
      </c>
      <c r="N947" t="s">
        <v>6390</v>
      </c>
      <c r="O947" s="13">
        <v>815300</v>
      </c>
      <c r="P947" s="10">
        <v>943</v>
      </c>
      <c r="Q947" s="10">
        <f t="shared" ca="1" si="116"/>
        <v>627</v>
      </c>
      <c r="R947" t="str">
        <f t="shared" ca="1" si="117"/>
        <v>Lorie Rout</v>
      </c>
      <c r="T947" t="str">
        <f t="shared" ca="1" si="122"/>
        <v>Tracy Moradel</v>
      </c>
      <c r="U947" s="10">
        <f t="shared" ca="1" si="118"/>
        <v>947800</v>
      </c>
      <c r="W947" s="10">
        <f t="shared" ca="1" si="119"/>
        <v>0</v>
      </c>
      <c r="X947" s="10">
        <f t="shared" ca="1" si="120"/>
        <v>40300</v>
      </c>
      <c r="Y947" s="10">
        <f t="shared" ca="1" si="121"/>
        <v>40300</v>
      </c>
    </row>
    <row r="948" spans="1:25" x14ac:dyDescent="0.25">
      <c r="A948" s="10">
        <f ca="1">IFERROR(RANK(Y948,$Y$5:$Y$1006,0)+COUNTIF(Y$4:$Y947,Y948),"")</f>
        <v>394</v>
      </c>
      <c r="B948">
        <f ca="1">IFERROR(RANK(C948,$C$5:$C$5001, 1) + COUNTIF(C$4:$C947, C948), "")</f>
        <v>394</v>
      </c>
      <c r="C948">
        <f t="shared" ca="1" si="115"/>
        <v>3</v>
      </c>
      <c r="D948" s="1" t="s">
        <v>7689</v>
      </c>
      <c r="E948" t="s">
        <v>6391</v>
      </c>
      <c r="F948" t="s">
        <v>6392</v>
      </c>
      <c r="G948" t="s">
        <v>380</v>
      </c>
      <c r="H948" t="s">
        <v>380</v>
      </c>
      <c r="I948" t="s">
        <v>252</v>
      </c>
      <c r="J948">
        <v>19107</v>
      </c>
      <c r="K948" t="s">
        <v>6393</v>
      </c>
      <c r="L948" t="s">
        <v>6394</v>
      </c>
      <c r="M948" t="s">
        <v>6395</v>
      </c>
      <c r="N948" t="s">
        <v>6396</v>
      </c>
      <c r="O948" s="13">
        <v>728800</v>
      </c>
      <c r="P948" s="10">
        <v>944</v>
      </c>
      <c r="Q948" s="10">
        <f t="shared" ca="1" si="116"/>
        <v>835</v>
      </c>
      <c r="R948" t="str">
        <f t="shared" ca="1" si="117"/>
        <v>Rocio Shines</v>
      </c>
      <c r="T948" t="str">
        <f t="shared" ca="1" si="122"/>
        <v>Travis Roys</v>
      </c>
      <c r="U948" s="10">
        <f t="shared" ca="1" si="118"/>
        <v>440600</v>
      </c>
      <c r="W948" s="10">
        <f t="shared" ca="1" si="119"/>
        <v>0</v>
      </c>
      <c r="X948" s="10">
        <f t="shared" ca="1" si="120"/>
        <v>40200</v>
      </c>
      <c r="Y948" s="10">
        <f t="shared" ca="1" si="121"/>
        <v>40200</v>
      </c>
    </row>
    <row r="949" spans="1:25" x14ac:dyDescent="0.25">
      <c r="A949" s="10">
        <f ca="1">IFERROR(RANK(Y949,$Y$5:$Y$1006,0)+COUNTIF(Y$4:$Y948,Y949),"")</f>
        <v>716</v>
      </c>
      <c r="B949">
        <f ca="1">IFERROR(RANK(C949,$C$5:$C$5001, 1) + COUNTIF(C$4:$C948, C949), "")</f>
        <v>716</v>
      </c>
      <c r="C949">
        <f t="shared" ca="1" si="115"/>
        <v>10</v>
      </c>
      <c r="D949" s="1" t="s">
        <v>7690</v>
      </c>
      <c r="E949" t="s">
        <v>6397</v>
      </c>
      <c r="F949" t="s">
        <v>6398</v>
      </c>
      <c r="G949" t="s">
        <v>120</v>
      </c>
      <c r="H949" t="s">
        <v>6138</v>
      </c>
      <c r="I949" t="s">
        <v>122</v>
      </c>
      <c r="J949">
        <v>30341</v>
      </c>
      <c r="K949" t="s">
        <v>6399</v>
      </c>
      <c r="L949" t="s">
        <v>6400</v>
      </c>
      <c r="M949" t="s">
        <v>6401</v>
      </c>
      <c r="N949" t="s">
        <v>6402</v>
      </c>
      <c r="O949" s="13">
        <v>898700</v>
      </c>
      <c r="P949" s="10">
        <v>945</v>
      </c>
      <c r="Q949" s="10">
        <f t="shared" ca="1" si="116"/>
        <v>894</v>
      </c>
      <c r="R949" t="str">
        <f t="shared" ca="1" si="117"/>
        <v>Soledad Leer</v>
      </c>
      <c r="T949" t="str">
        <f t="shared" ca="1" si="122"/>
        <v>Trenton Ranildi</v>
      </c>
      <c r="U949" s="10">
        <f t="shared" ca="1" si="118"/>
        <v>831700</v>
      </c>
      <c r="W949" s="10">
        <f t="shared" ca="1" si="119"/>
        <v>0</v>
      </c>
      <c r="X949" s="10">
        <f t="shared" ca="1" si="120"/>
        <v>8000</v>
      </c>
      <c r="Y949" s="10">
        <f t="shared" ca="1" si="121"/>
        <v>8000</v>
      </c>
    </row>
    <row r="950" spans="1:25" x14ac:dyDescent="0.25">
      <c r="A950" s="10">
        <f ca="1">IFERROR(RANK(Y950,$Y$5:$Y$1006,0)+COUNTIF(Y$4:$Y949,Y950),"")</f>
        <v>578</v>
      </c>
      <c r="B950">
        <f ca="1">IFERROR(RANK(C950,$C$5:$C$5001, 1) + COUNTIF(C$4:$C949, C950), "")</f>
        <v>578</v>
      </c>
      <c r="C950">
        <f t="shared" ca="1" si="115"/>
        <v>6</v>
      </c>
      <c r="D950" s="1" t="s">
        <v>7691</v>
      </c>
      <c r="E950" t="s">
        <v>6403</v>
      </c>
      <c r="F950" t="s">
        <v>6404</v>
      </c>
      <c r="G950" t="s">
        <v>6405</v>
      </c>
      <c r="H950" t="s">
        <v>359</v>
      </c>
      <c r="I950" t="s">
        <v>49</v>
      </c>
      <c r="J950">
        <v>2151</v>
      </c>
      <c r="K950" t="s">
        <v>6406</v>
      </c>
      <c r="L950" t="s">
        <v>6407</v>
      </c>
      <c r="M950" t="s">
        <v>6408</v>
      </c>
      <c r="N950" t="s">
        <v>6409</v>
      </c>
      <c r="O950" s="13">
        <v>651400</v>
      </c>
      <c r="P950" s="10">
        <v>946</v>
      </c>
      <c r="Q950" s="10">
        <f t="shared" ca="1" si="116"/>
        <v>926</v>
      </c>
      <c r="R950" t="str">
        <f t="shared" ca="1" si="117"/>
        <v>Tessa Peltier</v>
      </c>
      <c r="T950" t="str">
        <f t="shared" ca="1" si="122"/>
        <v>Trisha Faggs</v>
      </c>
      <c r="U950" s="10">
        <f t="shared" ca="1" si="118"/>
        <v>5600</v>
      </c>
      <c r="W950" s="10">
        <f t="shared" ca="1" si="119"/>
        <v>0</v>
      </c>
      <c r="X950" s="10">
        <f t="shared" ca="1" si="120"/>
        <v>21800</v>
      </c>
      <c r="Y950" s="10">
        <f t="shared" ca="1" si="121"/>
        <v>21800</v>
      </c>
    </row>
    <row r="951" spans="1:25" x14ac:dyDescent="0.25">
      <c r="A951" s="10" t="str">
        <f ca="1">IFERROR(RANK(Y951,$Y$5:$Y$1006,0)+COUNTIF(Y$4:$Y950,Y951),"")</f>
        <v/>
      </c>
      <c r="B951" t="str">
        <f ca="1">IFERROR(RANK(C951,$C$5:$C$5001, 1) + COUNTIF(C$4:$C950, C951), "")</f>
        <v/>
      </c>
      <c r="C951" t="str">
        <f t="shared" ca="1" si="115"/>
        <v/>
      </c>
      <c r="D951" s="1" t="s">
        <v>7692</v>
      </c>
      <c r="E951" t="s">
        <v>6410</v>
      </c>
      <c r="F951" t="s">
        <v>6411</v>
      </c>
      <c r="G951" t="s">
        <v>6412</v>
      </c>
      <c r="H951" t="s">
        <v>935</v>
      </c>
      <c r="I951" t="s">
        <v>170</v>
      </c>
      <c r="J951">
        <v>7650</v>
      </c>
      <c r="K951" t="s">
        <v>6413</v>
      </c>
      <c r="L951" t="s">
        <v>6414</v>
      </c>
      <c r="M951" t="s">
        <v>6415</v>
      </c>
      <c r="N951" t="s">
        <v>6416</v>
      </c>
      <c r="O951" s="13">
        <v>991100</v>
      </c>
      <c r="P951" s="10">
        <v>947</v>
      </c>
      <c r="Q951" s="10">
        <f t="shared" ca="1" si="116"/>
        <v>939</v>
      </c>
      <c r="R951" t="str">
        <f t="shared" ca="1" si="117"/>
        <v>Tory Brookshier</v>
      </c>
      <c r="T951" t="str">
        <f t="shared" ca="1" si="122"/>
        <v>Trudy Curit</v>
      </c>
      <c r="U951" s="10">
        <f t="shared" ca="1" si="118"/>
        <v>918100</v>
      </c>
      <c r="W951" s="10">
        <f t="shared" ca="1" si="119"/>
        <v>0</v>
      </c>
      <c r="X951" s="10" t="str">
        <f t="shared" ca="1" si="120"/>
        <v/>
      </c>
      <c r="Y951" s="10" t="str">
        <f t="shared" ca="1" si="121"/>
        <v/>
      </c>
    </row>
    <row r="952" spans="1:25" x14ac:dyDescent="0.25">
      <c r="A952" s="10">
        <f ca="1">IFERROR(RANK(Y952,$Y$5:$Y$1006,0)+COUNTIF(Y$4:$Y951,Y952),"")</f>
        <v>519</v>
      </c>
      <c r="B952">
        <f ca="1">IFERROR(RANK(C952,$C$5:$C$5001, 1) + COUNTIF(C$4:$C951, C952), "")</f>
        <v>519</v>
      </c>
      <c r="C952">
        <f t="shared" ca="1" si="115"/>
        <v>5</v>
      </c>
      <c r="D952" s="1" t="s">
        <v>7693</v>
      </c>
      <c r="E952" t="s">
        <v>6417</v>
      </c>
      <c r="F952" t="s">
        <v>6418</v>
      </c>
      <c r="G952" t="s">
        <v>2808</v>
      </c>
      <c r="H952" t="s">
        <v>2256</v>
      </c>
      <c r="I952" t="s">
        <v>132</v>
      </c>
      <c r="J952">
        <v>46220</v>
      </c>
      <c r="K952" t="s">
        <v>6419</v>
      </c>
      <c r="L952" t="s">
        <v>6420</v>
      </c>
      <c r="M952" t="s">
        <v>6421</v>
      </c>
      <c r="N952" t="s">
        <v>6422</v>
      </c>
      <c r="O952" s="13">
        <v>972300</v>
      </c>
      <c r="P952" s="10">
        <v>948</v>
      </c>
      <c r="Q952" s="10">
        <f t="shared" ca="1" si="116"/>
        <v>255</v>
      </c>
      <c r="R952" t="str">
        <f t="shared" ca="1" si="117"/>
        <v>Deana Carrozza</v>
      </c>
      <c r="T952" t="str">
        <f t="shared" ca="1" si="122"/>
        <v>Truman Kriskovich</v>
      </c>
      <c r="U952" s="10">
        <f t="shared" ca="1" si="118"/>
        <v>990500</v>
      </c>
      <c r="W952" s="10">
        <f t="shared" ca="1" si="119"/>
        <v>0</v>
      </c>
      <c r="X952" s="10">
        <f t="shared" ca="1" si="120"/>
        <v>27700</v>
      </c>
      <c r="Y952" s="10">
        <f t="shared" ca="1" si="121"/>
        <v>27700</v>
      </c>
    </row>
    <row r="953" spans="1:25" x14ac:dyDescent="0.25">
      <c r="A953" s="10">
        <f ca="1">IFERROR(RANK(Y953,$Y$5:$Y$1006,0)+COUNTIF(Y$4:$Y952,Y953),"")</f>
        <v>520</v>
      </c>
      <c r="B953">
        <f ca="1">IFERROR(RANK(C953,$C$5:$C$5001, 1) + COUNTIF(C$4:$C952, C953), "")</f>
        <v>520</v>
      </c>
      <c r="C953">
        <f t="shared" ca="1" si="115"/>
        <v>5</v>
      </c>
      <c r="D953" s="1" t="s">
        <v>7694</v>
      </c>
      <c r="E953" t="s">
        <v>6423</v>
      </c>
      <c r="F953" t="s">
        <v>6424</v>
      </c>
      <c r="G953" t="s">
        <v>1552</v>
      </c>
      <c r="H953" t="s">
        <v>536</v>
      </c>
      <c r="I953" t="s">
        <v>458</v>
      </c>
      <c r="J953">
        <v>60634</v>
      </c>
      <c r="K953" t="s">
        <v>6425</v>
      </c>
      <c r="L953" t="s">
        <v>6426</v>
      </c>
      <c r="M953" t="s">
        <v>6427</v>
      </c>
      <c r="N953" t="s">
        <v>6428</v>
      </c>
      <c r="O953" s="13">
        <v>215700</v>
      </c>
      <c r="P953" s="10">
        <v>949</v>
      </c>
      <c r="Q953" s="10">
        <f t="shared" ca="1" si="116"/>
        <v>420</v>
      </c>
      <c r="R953" t="str">
        <f t="shared" ca="1" si="117"/>
        <v>Hayden Cocca</v>
      </c>
      <c r="T953" t="str">
        <f t="shared" ca="1" si="122"/>
        <v>Twila Bonnet</v>
      </c>
      <c r="U953" s="10">
        <f t="shared" ca="1" si="118"/>
        <v>375900</v>
      </c>
      <c r="W953" s="10">
        <f t="shared" ca="1" si="119"/>
        <v>0</v>
      </c>
      <c r="X953" s="10">
        <f t="shared" ca="1" si="120"/>
        <v>27600</v>
      </c>
      <c r="Y953" s="10">
        <f t="shared" ca="1" si="121"/>
        <v>27600</v>
      </c>
    </row>
    <row r="954" spans="1:25" x14ac:dyDescent="0.25">
      <c r="A954" s="10">
        <f ca="1">IFERROR(RANK(Y954,$Y$5:$Y$1006,0)+COUNTIF(Y$4:$Y953,Y954),"")</f>
        <v>521</v>
      </c>
      <c r="B954">
        <f ca="1">IFERROR(RANK(C954,$C$5:$C$5001, 1) + COUNTIF(C$4:$C953, C954), "")</f>
        <v>521</v>
      </c>
      <c r="C954">
        <f t="shared" ca="1" si="115"/>
        <v>5</v>
      </c>
      <c r="D954" s="1" t="s">
        <v>7695</v>
      </c>
      <c r="E954" t="s">
        <v>6429</v>
      </c>
      <c r="F954" t="s">
        <v>6430</v>
      </c>
      <c r="G954" t="s">
        <v>211</v>
      </c>
      <c r="H954" t="s">
        <v>212</v>
      </c>
      <c r="I954" t="s">
        <v>20</v>
      </c>
      <c r="J954">
        <v>32812</v>
      </c>
      <c r="K954" t="s">
        <v>6431</v>
      </c>
      <c r="L954" t="s">
        <v>6432</v>
      </c>
      <c r="M954" t="s">
        <v>6433</v>
      </c>
      <c r="N954" t="s">
        <v>6434</v>
      </c>
      <c r="O954" s="13">
        <v>518800</v>
      </c>
      <c r="P954" s="10">
        <v>950</v>
      </c>
      <c r="Q954" s="10">
        <f t="shared" ca="1" si="116"/>
        <v>77</v>
      </c>
      <c r="R954" t="str">
        <f t="shared" ca="1" si="117"/>
        <v>Arlene Pressel</v>
      </c>
      <c r="T954" t="str">
        <f t="shared" ca="1" si="122"/>
        <v>Twila Carfrey</v>
      </c>
      <c r="U954" s="10">
        <f t="shared" ca="1" si="118"/>
        <v>237400</v>
      </c>
      <c r="W954" s="10">
        <f t="shared" ca="1" si="119"/>
        <v>0</v>
      </c>
      <c r="X954" s="10">
        <f t="shared" ca="1" si="120"/>
        <v>27500</v>
      </c>
      <c r="Y954" s="10">
        <f t="shared" ca="1" si="121"/>
        <v>27500</v>
      </c>
    </row>
    <row r="955" spans="1:25" x14ac:dyDescent="0.25">
      <c r="A955" s="10">
        <f ca="1">IFERROR(RANK(Y955,$Y$5:$Y$1006,0)+COUNTIF(Y$4:$Y954,Y955),"")</f>
        <v>522</v>
      </c>
      <c r="B955">
        <f ca="1">IFERROR(RANK(C955,$C$5:$C$5001, 1) + COUNTIF(C$4:$C954, C955), "")</f>
        <v>522</v>
      </c>
      <c r="C955">
        <f t="shared" ca="1" si="115"/>
        <v>5</v>
      </c>
      <c r="D955" s="1" t="s">
        <v>7696</v>
      </c>
      <c r="E955" t="s">
        <v>6435</v>
      </c>
      <c r="F955" t="s">
        <v>5721</v>
      </c>
      <c r="G955" t="s">
        <v>211</v>
      </c>
      <c r="H955" t="s">
        <v>212</v>
      </c>
      <c r="I955" t="s">
        <v>20</v>
      </c>
      <c r="J955">
        <v>32801</v>
      </c>
      <c r="K955" t="s">
        <v>6436</v>
      </c>
      <c r="L955" t="s">
        <v>6437</v>
      </c>
      <c r="M955" t="s">
        <v>6438</v>
      </c>
      <c r="N955" t="s">
        <v>6439</v>
      </c>
      <c r="O955" s="13">
        <v>438300</v>
      </c>
      <c r="P955" s="10">
        <v>951</v>
      </c>
      <c r="Q955" s="10">
        <f t="shared" ca="1" si="116"/>
        <v>9</v>
      </c>
      <c r="R955" t="str">
        <f t="shared" ca="1" si="117"/>
        <v>Adele Zasso</v>
      </c>
      <c r="T955" t="str">
        <f t="shared" ca="1" si="122"/>
        <v>Twila Moore</v>
      </c>
      <c r="U955" s="10">
        <f t="shared" ca="1" si="118"/>
        <v>668300</v>
      </c>
      <c r="W955" s="10">
        <f t="shared" ca="1" si="119"/>
        <v>0</v>
      </c>
      <c r="X955" s="10">
        <f t="shared" ca="1" si="120"/>
        <v>27400</v>
      </c>
      <c r="Y955" s="10">
        <f t="shared" ca="1" si="121"/>
        <v>27400</v>
      </c>
    </row>
    <row r="956" spans="1:25" x14ac:dyDescent="0.25">
      <c r="A956" s="10" t="str">
        <f ca="1">IFERROR(RANK(Y956,$Y$5:$Y$1006,0)+COUNTIF(Y$4:$Y955,Y956),"")</f>
        <v/>
      </c>
      <c r="B956" t="str">
        <f ca="1">IFERROR(RANK(C956,$C$5:$C$5001, 1) + COUNTIF(C$4:$C955, C956), "")</f>
        <v/>
      </c>
      <c r="C956" t="str">
        <f t="shared" ca="1" si="115"/>
        <v/>
      </c>
      <c r="D956" s="1" t="s">
        <v>7697</v>
      </c>
      <c r="E956" t="s">
        <v>6440</v>
      </c>
      <c r="F956" t="s">
        <v>5727</v>
      </c>
      <c r="G956" t="s">
        <v>5728</v>
      </c>
      <c r="H956" t="s">
        <v>1215</v>
      </c>
      <c r="I956" t="s">
        <v>20</v>
      </c>
      <c r="J956">
        <v>32701</v>
      </c>
      <c r="K956" t="s">
        <v>6441</v>
      </c>
      <c r="L956" t="s">
        <v>6442</v>
      </c>
      <c r="M956" t="s">
        <v>6443</v>
      </c>
      <c r="N956" t="s">
        <v>6444</v>
      </c>
      <c r="O956" s="13">
        <v>429600</v>
      </c>
      <c r="P956" s="10">
        <v>952</v>
      </c>
      <c r="Q956" s="10">
        <f t="shared" ca="1" si="116"/>
        <v>61</v>
      </c>
      <c r="R956" t="str">
        <f t="shared" ca="1" si="117"/>
        <v>Annette Gautier</v>
      </c>
      <c r="T956" t="str">
        <f t="shared" ca="1" si="122"/>
        <v>Tyler Hendershott</v>
      </c>
      <c r="U956" s="10">
        <f t="shared" ca="1" si="118"/>
        <v>716400</v>
      </c>
      <c r="W956" s="10">
        <f t="shared" ca="1" si="119"/>
        <v>0</v>
      </c>
      <c r="X956" s="10" t="str">
        <f t="shared" ca="1" si="120"/>
        <v/>
      </c>
      <c r="Y956" s="10" t="str">
        <f t="shared" ca="1" si="121"/>
        <v/>
      </c>
    </row>
    <row r="957" spans="1:25" x14ac:dyDescent="0.25">
      <c r="A957" s="10" t="str">
        <f ca="1">IFERROR(RANK(Y957,$Y$5:$Y$1006,0)+COUNTIF(Y$4:$Y956,Y957),"")</f>
        <v/>
      </c>
      <c r="B957" t="str">
        <f ca="1">IFERROR(RANK(C957,$C$5:$C$5001, 1) + COUNTIF(C$4:$C956, C957), "")</f>
        <v/>
      </c>
      <c r="C957" t="str">
        <f t="shared" ca="1" si="115"/>
        <v/>
      </c>
      <c r="D957" s="1" t="s">
        <v>7698</v>
      </c>
      <c r="E957" t="s">
        <v>6445</v>
      </c>
      <c r="F957" t="s">
        <v>6446</v>
      </c>
      <c r="G957" t="s">
        <v>178</v>
      </c>
      <c r="H957" t="s">
        <v>178</v>
      </c>
      <c r="I957" t="s">
        <v>12</v>
      </c>
      <c r="J957">
        <v>90021</v>
      </c>
      <c r="K957" t="s">
        <v>6447</v>
      </c>
      <c r="L957" t="s">
        <v>6448</v>
      </c>
      <c r="M957" t="s">
        <v>6449</v>
      </c>
      <c r="N957" t="s">
        <v>6450</v>
      </c>
      <c r="O957" s="13">
        <v>92300</v>
      </c>
      <c r="P957" s="10">
        <v>953</v>
      </c>
      <c r="Q957" s="10">
        <f t="shared" ca="1" si="116"/>
        <v>467</v>
      </c>
      <c r="R957" t="str">
        <f t="shared" ca="1" si="117"/>
        <v>Jacquelyn Nazzise</v>
      </c>
      <c r="T957" t="str">
        <f t="shared" ca="1" si="122"/>
        <v>Tyrell Shorey</v>
      </c>
      <c r="U957" s="10">
        <f t="shared" ca="1" si="118"/>
        <v>61600</v>
      </c>
      <c r="W957" s="10">
        <f t="shared" ca="1" si="119"/>
        <v>0</v>
      </c>
      <c r="X957" s="10" t="str">
        <f t="shared" ca="1" si="120"/>
        <v/>
      </c>
      <c r="Y957" s="10" t="str">
        <f t="shared" ca="1" si="121"/>
        <v/>
      </c>
    </row>
    <row r="958" spans="1:25" x14ac:dyDescent="0.25">
      <c r="A958" s="10">
        <f ca="1">IFERROR(RANK(Y958,$Y$5:$Y$1006,0)+COUNTIF(Y$4:$Y957,Y958),"")</f>
        <v>658</v>
      </c>
      <c r="B958">
        <f ca="1">IFERROR(RANK(C958,$C$5:$C$5001, 1) + COUNTIF(C$4:$C957, C958), "")</f>
        <v>658</v>
      </c>
      <c r="C958">
        <f t="shared" ca="1" si="115"/>
        <v>8</v>
      </c>
      <c r="D958" s="1" t="s">
        <v>7699</v>
      </c>
      <c r="E958" t="s">
        <v>6451</v>
      </c>
      <c r="F958" t="s">
        <v>6452</v>
      </c>
      <c r="G958" t="s">
        <v>126</v>
      </c>
      <c r="H958" t="s">
        <v>126</v>
      </c>
      <c r="I958" t="s">
        <v>90</v>
      </c>
      <c r="J958">
        <v>75234</v>
      </c>
      <c r="K958" t="s">
        <v>6453</v>
      </c>
      <c r="L958" t="s">
        <v>6454</v>
      </c>
      <c r="M958" t="s">
        <v>6455</v>
      </c>
      <c r="N958" t="s">
        <v>6456</v>
      </c>
      <c r="O958" s="13">
        <v>168500</v>
      </c>
      <c r="P958" s="10">
        <v>954</v>
      </c>
      <c r="Q958" s="10">
        <f t="shared" ca="1" si="116"/>
        <v>522</v>
      </c>
      <c r="R958" t="str">
        <f t="shared" ca="1" si="117"/>
        <v>June Hemm</v>
      </c>
      <c r="T958" t="str">
        <f t="shared" ca="1" si="122"/>
        <v>Tyron Dacus</v>
      </c>
      <c r="U958" s="10">
        <f t="shared" ca="1" si="118"/>
        <v>732900</v>
      </c>
      <c r="W958" s="10">
        <f t="shared" ca="1" si="119"/>
        <v>0</v>
      </c>
      <c r="X958" s="10">
        <f t="shared" ca="1" si="120"/>
        <v>13800</v>
      </c>
      <c r="Y958" s="10">
        <f t="shared" ca="1" si="121"/>
        <v>13800</v>
      </c>
    </row>
    <row r="959" spans="1:25" x14ac:dyDescent="0.25">
      <c r="A959" s="10">
        <f ca="1">IFERROR(RANK(Y959,$Y$5:$Y$1006,0)+COUNTIF(Y$4:$Y958,Y959),"")</f>
        <v>311</v>
      </c>
      <c r="B959">
        <f ca="1">IFERROR(RANK(C959,$C$5:$C$5001, 1) + COUNTIF(C$4:$C958, C959), "")</f>
        <v>311</v>
      </c>
      <c r="C959">
        <f t="shared" ca="1" si="115"/>
        <v>2</v>
      </c>
      <c r="D959" s="1" t="s">
        <v>7700</v>
      </c>
      <c r="E959" t="s">
        <v>6457</v>
      </c>
      <c r="F959" t="s">
        <v>6458</v>
      </c>
      <c r="G959" t="s">
        <v>135</v>
      </c>
      <c r="H959" t="s">
        <v>135</v>
      </c>
      <c r="I959" t="s">
        <v>136</v>
      </c>
      <c r="J959">
        <v>80304</v>
      </c>
      <c r="K959" t="s">
        <v>6459</v>
      </c>
      <c r="L959" t="s">
        <v>6460</v>
      </c>
      <c r="M959" t="s">
        <v>6461</v>
      </c>
      <c r="N959" t="s">
        <v>6462</v>
      </c>
      <c r="O959" s="13">
        <v>545800</v>
      </c>
      <c r="P959" s="10">
        <v>955</v>
      </c>
      <c r="Q959" s="10">
        <f t="shared" ca="1" si="116"/>
        <v>849</v>
      </c>
      <c r="R959" t="str">
        <f t="shared" ca="1" si="117"/>
        <v>Roy Pecue</v>
      </c>
      <c r="T959" t="str">
        <f t="shared" ca="1" si="122"/>
        <v>Valentin Hakel</v>
      </c>
      <c r="U959" s="10">
        <f t="shared" ca="1" si="118"/>
        <v>921700</v>
      </c>
      <c r="W959" s="10">
        <f t="shared" ca="1" si="119"/>
        <v>0</v>
      </c>
      <c r="X959" s="10">
        <f t="shared" ca="1" si="120"/>
        <v>48500</v>
      </c>
      <c r="Y959" s="10">
        <f t="shared" ca="1" si="121"/>
        <v>48500</v>
      </c>
    </row>
    <row r="960" spans="1:25" x14ac:dyDescent="0.25">
      <c r="A960" s="10">
        <f ca="1">IFERROR(RANK(Y960,$Y$5:$Y$1006,0)+COUNTIF(Y$4:$Y959,Y960),"")</f>
        <v>312</v>
      </c>
      <c r="B960">
        <f ca="1">IFERROR(RANK(C960,$C$5:$C$5001, 1) + COUNTIF(C$4:$C959, C960), "")</f>
        <v>312</v>
      </c>
      <c r="C960">
        <f t="shared" ca="1" si="115"/>
        <v>2</v>
      </c>
      <c r="D960" s="1" t="s">
        <v>7701</v>
      </c>
      <c r="E960" t="s">
        <v>6463</v>
      </c>
      <c r="F960" t="s">
        <v>6464</v>
      </c>
      <c r="G960" t="s">
        <v>693</v>
      </c>
      <c r="H960" t="s">
        <v>693</v>
      </c>
      <c r="I960" t="s">
        <v>136</v>
      </c>
      <c r="J960">
        <v>80231</v>
      </c>
      <c r="K960" t="s">
        <v>6465</v>
      </c>
      <c r="L960" t="s">
        <v>6466</v>
      </c>
      <c r="M960" t="s">
        <v>6467</v>
      </c>
      <c r="N960" t="s">
        <v>6468</v>
      </c>
      <c r="O960" s="13">
        <v>936900</v>
      </c>
      <c r="P960" s="10">
        <v>956</v>
      </c>
      <c r="Q960" s="10">
        <f t="shared" ca="1" si="116"/>
        <v>231</v>
      </c>
      <c r="R960" t="str">
        <f t="shared" ca="1" si="117"/>
        <v>Cristopher Lazar</v>
      </c>
      <c r="T960" t="str">
        <f t="shared" ca="1" si="122"/>
        <v>Valeria Kanniard</v>
      </c>
      <c r="U960" s="10">
        <f t="shared" ca="1" si="118"/>
        <v>113600</v>
      </c>
      <c r="W960" s="10">
        <f t="shared" ca="1" si="119"/>
        <v>0</v>
      </c>
      <c r="X960" s="10">
        <f t="shared" ca="1" si="120"/>
        <v>48400</v>
      </c>
      <c r="Y960" s="10">
        <f t="shared" ca="1" si="121"/>
        <v>48400</v>
      </c>
    </row>
    <row r="961" spans="1:25" x14ac:dyDescent="0.25">
      <c r="A961" s="10">
        <f ca="1">IFERROR(RANK(Y961,$Y$5:$Y$1006,0)+COUNTIF(Y$4:$Y960,Y961),"")</f>
        <v>313</v>
      </c>
      <c r="B961">
        <f ca="1">IFERROR(RANK(C961,$C$5:$C$5001, 1) + COUNTIF(C$4:$C960, C961), "")</f>
        <v>313</v>
      </c>
      <c r="C961">
        <f t="shared" ca="1" si="115"/>
        <v>2</v>
      </c>
      <c r="D961" s="1" t="s">
        <v>7702</v>
      </c>
      <c r="E961" t="s">
        <v>39</v>
      </c>
      <c r="F961" t="s">
        <v>6469</v>
      </c>
      <c r="G961" t="s">
        <v>2550</v>
      </c>
      <c r="H961" t="s">
        <v>1499</v>
      </c>
      <c r="I961" t="s">
        <v>1500</v>
      </c>
      <c r="J961">
        <v>85016</v>
      </c>
      <c r="K961" t="s">
        <v>6470</v>
      </c>
      <c r="L961" t="s">
        <v>6471</v>
      </c>
      <c r="M961" t="s">
        <v>6472</v>
      </c>
      <c r="N961" t="s">
        <v>6473</v>
      </c>
      <c r="O961" s="13">
        <v>83400</v>
      </c>
      <c r="P961" s="10">
        <v>957</v>
      </c>
      <c r="Q961" s="10">
        <f t="shared" ca="1" si="116"/>
        <v>161</v>
      </c>
      <c r="R961" t="str">
        <f t="shared" ca="1" si="117"/>
        <v>Carmel Stalberger</v>
      </c>
      <c r="T961" t="str">
        <f t="shared" ca="1" si="122"/>
        <v>Van Rawlinson</v>
      </c>
      <c r="U961" s="10">
        <f t="shared" ca="1" si="118"/>
        <v>437200</v>
      </c>
      <c r="W961" s="10">
        <f t="shared" ca="1" si="119"/>
        <v>0</v>
      </c>
      <c r="X961" s="10">
        <f t="shared" ca="1" si="120"/>
        <v>48300</v>
      </c>
      <c r="Y961" s="10">
        <f t="shared" ca="1" si="121"/>
        <v>48300</v>
      </c>
    </row>
    <row r="962" spans="1:25" x14ac:dyDescent="0.25">
      <c r="A962" s="10">
        <f ca="1">IFERROR(RANK(Y962,$Y$5:$Y$1006,0)+COUNTIF(Y$4:$Y961,Y962),"")</f>
        <v>314</v>
      </c>
      <c r="B962">
        <f ca="1">IFERROR(RANK(C962,$C$5:$C$5001, 1) + COUNTIF(C$4:$C961, C962), "")</f>
        <v>314</v>
      </c>
      <c r="C962">
        <f t="shared" ca="1" si="115"/>
        <v>2</v>
      </c>
      <c r="D962" s="1" t="s">
        <v>7703</v>
      </c>
      <c r="E962" t="s">
        <v>6474</v>
      </c>
      <c r="F962" t="s">
        <v>6475</v>
      </c>
      <c r="G962" t="s">
        <v>2930</v>
      </c>
      <c r="H962" t="s">
        <v>2415</v>
      </c>
      <c r="I962" t="s">
        <v>1073</v>
      </c>
      <c r="J962">
        <v>38112</v>
      </c>
      <c r="K962" t="s">
        <v>6476</v>
      </c>
      <c r="L962" t="s">
        <v>6477</v>
      </c>
      <c r="M962" t="s">
        <v>6478</v>
      </c>
      <c r="N962" t="s">
        <v>6479</v>
      </c>
      <c r="O962" s="13">
        <v>874600</v>
      </c>
      <c r="P962" s="10">
        <v>958</v>
      </c>
      <c r="Q962" s="10">
        <f t="shared" ca="1" si="116"/>
        <v>833</v>
      </c>
      <c r="R962" t="str">
        <f t="shared" ca="1" si="117"/>
        <v>Roberto Gurwell</v>
      </c>
      <c r="T962" t="str">
        <f t="shared" ca="1" si="122"/>
        <v>Van Sprewell</v>
      </c>
      <c r="U962" s="10">
        <f t="shared" ca="1" si="118"/>
        <v>779200</v>
      </c>
      <c r="W962" s="10">
        <f t="shared" ca="1" si="119"/>
        <v>0</v>
      </c>
      <c r="X962" s="10">
        <f t="shared" ca="1" si="120"/>
        <v>48200</v>
      </c>
      <c r="Y962" s="10">
        <f t="shared" ca="1" si="121"/>
        <v>48200</v>
      </c>
    </row>
    <row r="963" spans="1:25" x14ac:dyDescent="0.25">
      <c r="A963" s="10">
        <f ca="1">IFERROR(RANK(Y963,$Y$5:$Y$1006,0)+COUNTIF(Y$4:$Y962,Y963),"")</f>
        <v>315</v>
      </c>
      <c r="B963">
        <f ca="1">IFERROR(RANK(C963,$C$5:$C$5001, 1) + COUNTIF(C$4:$C962, C963), "")</f>
        <v>315</v>
      </c>
      <c r="C963">
        <f t="shared" ca="1" si="115"/>
        <v>2</v>
      </c>
      <c r="D963" s="1" t="s">
        <v>7704</v>
      </c>
      <c r="E963" t="s">
        <v>6480</v>
      </c>
      <c r="F963" t="s">
        <v>6481</v>
      </c>
      <c r="G963" t="s">
        <v>340</v>
      </c>
      <c r="H963" t="s">
        <v>341</v>
      </c>
      <c r="I963" t="s">
        <v>342</v>
      </c>
      <c r="J963">
        <v>96701</v>
      </c>
      <c r="K963" t="s">
        <v>6482</v>
      </c>
      <c r="L963" t="s">
        <v>6483</v>
      </c>
      <c r="M963" t="s">
        <v>6484</v>
      </c>
      <c r="N963" t="s">
        <v>6485</v>
      </c>
      <c r="O963" s="13">
        <v>198000</v>
      </c>
      <c r="P963" s="10">
        <v>959</v>
      </c>
      <c r="Q963" s="10">
        <f t="shared" ca="1" si="116"/>
        <v>678</v>
      </c>
      <c r="R963" t="str">
        <f t="shared" ca="1" si="117"/>
        <v>Marsha Frueh</v>
      </c>
      <c r="T963" t="str">
        <f t="shared" ca="1" si="122"/>
        <v>Vaughn Nuding</v>
      </c>
      <c r="U963" s="10">
        <f t="shared" ca="1" si="118"/>
        <v>784800</v>
      </c>
      <c r="W963" s="10">
        <f t="shared" ca="1" si="119"/>
        <v>0</v>
      </c>
      <c r="X963" s="10">
        <f t="shared" ca="1" si="120"/>
        <v>48100</v>
      </c>
      <c r="Y963" s="10">
        <f t="shared" ca="1" si="121"/>
        <v>48100</v>
      </c>
    </row>
    <row r="964" spans="1:25" x14ac:dyDescent="0.25">
      <c r="A964" s="10">
        <f ca="1">IFERROR(RANK(Y964,$Y$5:$Y$1006,0)+COUNTIF(Y$4:$Y963,Y964),"")</f>
        <v>523</v>
      </c>
      <c r="B964">
        <f ca="1">IFERROR(RANK(C964,$C$5:$C$5001, 1) + COUNTIF(C$4:$C963, C964), "")</f>
        <v>523</v>
      </c>
      <c r="C964">
        <f t="shared" ca="1" si="115"/>
        <v>5</v>
      </c>
      <c r="D964" s="1" t="s">
        <v>7705</v>
      </c>
      <c r="E964" t="s">
        <v>6486</v>
      </c>
      <c r="F964" t="s">
        <v>6487</v>
      </c>
      <c r="G964" t="s">
        <v>2629</v>
      </c>
      <c r="H964" t="s">
        <v>359</v>
      </c>
      <c r="I964" t="s">
        <v>229</v>
      </c>
      <c r="J964">
        <v>11725</v>
      </c>
      <c r="K964" t="s">
        <v>6488</v>
      </c>
      <c r="L964" t="s">
        <v>6489</v>
      </c>
      <c r="M964" t="s">
        <v>6490</v>
      </c>
      <c r="N964" t="s">
        <v>6491</v>
      </c>
      <c r="O964" s="13">
        <v>375900</v>
      </c>
      <c r="P964" s="10">
        <v>960</v>
      </c>
      <c r="Q964" s="10">
        <f t="shared" ca="1" si="116"/>
        <v>949</v>
      </c>
      <c r="R964" t="str">
        <f t="shared" ca="1" si="117"/>
        <v>Twila Bonnet</v>
      </c>
      <c r="T964" t="str">
        <f t="shared" ca="1" si="122"/>
        <v>Velma Burian</v>
      </c>
      <c r="U964" s="10">
        <f t="shared" ca="1" si="118"/>
        <v>85600</v>
      </c>
      <c r="W964" s="10">
        <f t="shared" ca="1" si="119"/>
        <v>0</v>
      </c>
      <c r="X964" s="10">
        <f t="shared" ca="1" si="120"/>
        <v>27300</v>
      </c>
      <c r="Y964" s="10">
        <f t="shared" ca="1" si="121"/>
        <v>27300</v>
      </c>
    </row>
    <row r="965" spans="1:25" x14ac:dyDescent="0.25">
      <c r="A965" s="10">
        <f ca="1">IFERROR(RANK(Y965,$Y$5:$Y$1006,0)+COUNTIF(Y$4:$Y964,Y965),"")</f>
        <v>453</v>
      </c>
      <c r="B965">
        <f ca="1">IFERROR(RANK(C965,$C$5:$C$5001, 1) + COUNTIF(C$4:$C964, C965), "")</f>
        <v>453</v>
      </c>
      <c r="C965">
        <f t="shared" ca="1" si="115"/>
        <v>4</v>
      </c>
      <c r="D965" s="1" t="s">
        <v>7706</v>
      </c>
      <c r="E965" t="s">
        <v>6492</v>
      </c>
      <c r="F965" t="s">
        <v>6493</v>
      </c>
      <c r="G965" t="s">
        <v>6494</v>
      </c>
      <c r="H965" t="s">
        <v>615</v>
      </c>
      <c r="I965" t="s">
        <v>229</v>
      </c>
      <c r="J965">
        <v>11735</v>
      </c>
      <c r="K965" t="s">
        <v>6495</v>
      </c>
      <c r="L965" t="s">
        <v>6496</v>
      </c>
      <c r="M965" t="s">
        <v>6497</v>
      </c>
      <c r="N965" t="s">
        <v>6498</v>
      </c>
      <c r="O965" s="13">
        <v>562900</v>
      </c>
      <c r="P965" s="10">
        <v>961</v>
      </c>
      <c r="Q965" s="10">
        <f t="shared" ca="1" si="116"/>
        <v>906</v>
      </c>
      <c r="R965" t="str">
        <f t="shared" ca="1" si="117"/>
        <v>Sun Arman</v>
      </c>
      <c r="T965" t="str">
        <f t="shared" ca="1" si="122"/>
        <v>Vera Jock</v>
      </c>
      <c r="U965" s="10">
        <f t="shared" ca="1" si="118"/>
        <v>358000</v>
      </c>
      <c r="W965" s="10">
        <f t="shared" ca="1" si="119"/>
        <v>0</v>
      </c>
      <c r="X965" s="10">
        <f t="shared" ca="1" si="120"/>
        <v>34300</v>
      </c>
      <c r="Y965" s="10">
        <f t="shared" ca="1" si="121"/>
        <v>34300</v>
      </c>
    </row>
    <row r="966" spans="1:25" x14ac:dyDescent="0.25">
      <c r="A966" s="10">
        <f ca="1">IFERROR(RANK(Y966,$Y$5:$Y$1006,0)+COUNTIF(Y$4:$Y965,Y966),"")</f>
        <v>524</v>
      </c>
      <c r="B966">
        <f ca="1">IFERROR(RANK(C966,$C$5:$C$5001, 1) + COUNTIF(C$4:$C965, C966), "")</f>
        <v>524</v>
      </c>
      <c r="C966">
        <f t="shared" ref="C966:C1005" ca="1" si="123">IFERROR(SEARCH($C$2,T966,1),"")</f>
        <v>5</v>
      </c>
      <c r="D966" s="1" t="s">
        <v>7707</v>
      </c>
      <c r="E966" t="s">
        <v>6499</v>
      </c>
      <c r="F966" t="s">
        <v>6500</v>
      </c>
      <c r="G966" t="s">
        <v>566</v>
      </c>
      <c r="H966" t="s">
        <v>106</v>
      </c>
      <c r="I966" t="s">
        <v>20</v>
      </c>
      <c r="J966">
        <v>33156</v>
      </c>
      <c r="K966" t="s">
        <v>6501</v>
      </c>
      <c r="L966" t="s">
        <v>6502</v>
      </c>
      <c r="M966" t="s">
        <v>6503</v>
      </c>
      <c r="N966" t="s">
        <v>6504</v>
      </c>
      <c r="O966" s="13">
        <v>824000</v>
      </c>
      <c r="P966" s="10">
        <v>962</v>
      </c>
      <c r="Q966" s="10">
        <f t="shared" ref="Q966:Q1006" ca="1" si="124">COUNTIF($R$5:$R$1005,"&lt;"&amp;R966)+1</f>
        <v>999</v>
      </c>
      <c r="R966" t="str">
        <f t="shared" ref="R966:R1006" ca="1" si="125">INDIRECT($B$2&amp;ROW())</f>
        <v>Zack Vichidvongsa</v>
      </c>
      <c r="T966" t="str">
        <f t="shared" ca="1" si="122"/>
        <v>Verda Eisenberg</v>
      </c>
      <c r="U966" s="10">
        <f t="shared" ref="U966:U1006" ca="1" si="126">IFERROR(VLOOKUP(T966,INDIRECT($B$2&amp;5&amp;":"&amp;ADDRESS(3000, COLUMN($O$3))), COLUMN($O$3)-COLUMN(INDIRECT($B$2&amp;5))+1, FALSE),0)</f>
        <v>197300</v>
      </c>
      <c r="W966" s="10">
        <f t="shared" ref="W966:W1006" ca="1" si="127">IFERROR(RANK(U966,$U$5:$U$1006,1)*$W$3,"")</f>
        <v>0</v>
      </c>
      <c r="X966" s="10">
        <f t="shared" ref="X966:X1006" ca="1" si="128">IFERROR(RANK(B966,$B$5:$B$1006,0)*$X$3,"")</f>
        <v>27200</v>
      </c>
      <c r="Y966" s="10">
        <f t="shared" ref="Y966:Y1006" ca="1" si="129">IFERROR(W966+X966,"")</f>
        <v>27200</v>
      </c>
    </row>
    <row r="967" spans="1:25" x14ac:dyDescent="0.25">
      <c r="A967" s="10" t="str">
        <f ca="1">IFERROR(RANK(Y967,$Y$5:$Y$1006,0)+COUNTIF(Y$4:$Y966,Y967),"")</f>
        <v/>
      </c>
      <c r="B967" t="str">
        <f ca="1">IFERROR(RANK(C967,$C$5:$C$5001, 1) + COUNTIF(C$4:$C966, C967), "")</f>
        <v/>
      </c>
      <c r="C967" t="str">
        <f t="shared" ca="1" si="123"/>
        <v/>
      </c>
      <c r="D967" s="1" t="s">
        <v>7708</v>
      </c>
      <c r="E967" t="s">
        <v>6505</v>
      </c>
      <c r="F967" t="s">
        <v>6506</v>
      </c>
      <c r="G967" t="s">
        <v>6507</v>
      </c>
      <c r="H967" t="s">
        <v>1154</v>
      </c>
      <c r="I967" t="s">
        <v>102</v>
      </c>
      <c r="J967">
        <v>20781</v>
      </c>
      <c r="K967" t="s">
        <v>6508</v>
      </c>
      <c r="L967" t="s">
        <v>6509</v>
      </c>
      <c r="M967" t="s">
        <v>6510</v>
      </c>
      <c r="N967" t="s">
        <v>6511</v>
      </c>
      <c r="O967" s="13">
        <v>100800</v>
      </c>
      <c r="P967" s="10">
        <v>963</v>
      </c>
      <c r="Q967" s="10">
        <f t="shared" ca="1" si="124"/>
        <v>313</v>
      </c>
      <c r="R967" t="str">
        <f t="shared" ca="1" si="125"/>
        <v>Elissa Woltjer</v>
      </c>
      <c r="T967" t="str">
        <f t="shared" ca="1" si="122"/>
        <v>Vern Edmundson</v>
      </c>
      <c r="U967" s="10">
        <f t="shared" ca="1" si="126"/>
        <v>763500</v>
      </c>
      <c r="W967" s="10">
        <f t="shared" ca="1" si="127"/>
        <v>0</v>
      </c>
      <c r="X967" s="10" t="str">
        <f t="shared" ca="1" si="128"/>
        <v/>
      </c>
      <c r="Y967" s="10" t="str">
        <f t="shared" ca="1" si="129"/>
        <v/>
      </c>
    </row>
    <row r="968" spans="1:25" x14ac:dyDescent="0.25">
      <c r="A968" s="10">
        <f ca="1">IFERROR(RANK(Y968,$Y$5:$Y$1006,0)+COUNTIF(Y$4:$Y967,Y968),"")</f>
        <v>691</v>
      </c>
      <c r="B968">
        <f ca="1">IFERROR(RANK(C968,$C$5:$C$5001, 1) + COUNTIF(C$4:$C967, C968), "")</f>
        <v>691</v>
      </c>
      <c r="C968">
        <f t="shared" ca="1" si="123"/>
        <v>9</v>
      </c>
      <c r="D968" s="1" t="s">
        <v>7709</v>
      </c>
      <c r="E968" t="s">
        <v>6512</v>
      </c>
      <c r="F968" t="s">
        <v>6513</v>
      </c>
      <c r="G968" t="s">
        <v>6514</v>
      </c>
      <c r="H968" t="s">
        <v>1981</v>
      </c>
      <c r="I968" t="s">
        <v>20</v>
      </c>
      <c r="J968">
        <v>34428</v>
      </c>
      <c r="K968" t="s">
        <v>6515</v>
      </c>
      <c r="L968" t="s">
        <v>6516</v>
      </c>
      <c r="M968" t="s">
        <v>6517</v>
      </c>
      <c r="N968" t="s">
        <v>6518</v>
      </c>
      <c r="O968" s="13">
        <v>874300</v>
      </c>
      <c r="P968" s="10">
        <v>964</v>
      </c>
      <c r="Q968" s="10">
        <f t="shared" ca="1" si="124"/>
        <v>814</v>
      </c>
      <c r="R968" t="str">
        <f t="shared" ca="1" si="125"/>
        <v>Reinaldo Wiederholt</v>
      </c>
      <c r="T968" t="str">
        <f t="shared" ca="1" si="122"/>
        <v>Victor Magel</v>
      </c>
      <c r="U968" s="10">
        <f t="shared" ca="1" si="126"/>
        <v>256200</v>
      </c>
      <c r="W968" s="10">
        <f t="shared" ca="1" si="127"/>
        <v>0</v>
      </c>
      <c r="X968" s="10">
        <f t="shared" ca="1" si="128"/>
        <v>10500</v>
      </c>
      <c r="Y968" s="10">
        <f t="shared" ca="1" si="129"/>
        <v>10500</v>
      </c>
    </row>
    <row r="969" spans="1:25" x14ac:dyDescent="0.25">
      <c r="A969" s="10" t="str">
        <f ca="1">IFERROR(RANK(Y969,$Y$5:$Y$1006,0)+COUNTIF(Y$4:$Y968,Y969),"")</f>
        <v/>
      </c>
      <c r="B969" t="str">
        <f ca="1">IFERROR(RANK(C969,$C$5:$C$5001, 1) + COUNTIF(C$4:$C968, C969), "")</f>
        <v/>
      </c>
      <c r="C969" t="str">
        <f t="shared" ca="1" si="123"/>
        <v/>
      </c>
      <c r="D969" s="1" t="s">
        <v>7710</v>
      </c>
      <c r="E969" t="s">
        <v>6519</v>
      </c>
      <c r="F969" t="s">
        <v>6520</v>
      </c>
      <c r="G969" t="s">
        <v>194</v>
      </c>
      <c r="H969" t="s">
        <v>195</v>
      </c>
      <c r="I969" t="s">
        <v>196</v>
      </c>
      <c r="J969">
        <v>70114</v>
      </c>
      <c r="K969" t="s">
        <v>6521</v>
      </c>
      <c r="L969" t="s">
        <v>6522</v>
      </c>
      <c r="M969" t="s">
        <v>6523</v>
      </c>
      <c r="N969" t="s">
        <v>6524</v>
      </c>
      <c r="O969" s="13">
        <v>506700</v>
      </c>
      <c r="P969" s="10">
        <v>965</v>
      </c>
      <c r="Q969" s="10">
        <f t="shared" ca="1" si="124"/>
        <v>739</v>
      </c>
      <c r="R969" t="str">
        <f t="shared" ca="1" si="125"/>
        <v>Neva Lebarge</v>
      </c>
      <c r="T969" t="str">
        <f t="shared" ca="1" si="122"/>
        <v>Vincenzo Legendre</v>
      </c>
      <c r="U969" s="10">
        <f t="shared" ca="1" si="126"/>
        <v>820300</v>
      </c>
      <c r="W969" s="10">
        <f t="shared" ca="1" si="127"/>
        <v>0</v>
      </c>
      <c r="X969" s="10" t="str">
        <f t="shared" ca="1" si="128"/>
        <v/>
      </c>
      <c r="Y969" s="10" t="str">
        <f t="shared" ca="1" si="129"/>
        <v/>
      </c>
    </row>
    <row r="970" spans="1:25" x14ac:dyDescent="0.25">
      <c r="A970" s="10">
        <f ca="1">IFERROR(RANK(Y970,$Y$5:$Y$1006,0)+COUNTIF(Y$4:$Y969,Y970),"")</f>
        <v>525</v>
      </c>
      <c r="B970">
        <f ca="1">IFERROR(RANK(C970,$C$5:$C$5001, 1) + COUNTIF(C$4:$C969, C970), "")</f>
        <v>525</v>
      </c>
      <c r="C970">
        <f t="shared" ca="1" si="123"/>
        <v>5</v>
      </c>
      <c r="D970" s="1" t="s">
        <v>7711</v>
      </c>
      <c r="E970" t="s">
        <v>6525</v>
      </c>
      <c r="F970" t="s">
        <v>6526</v>
      </c>
      <c r="G970" t="s">
        <v>2769</v>
      </c>
      <c r="H970" t="s">
        <v>1230</v>
      </c>
      <c r="I970" t="s">
        <v>136</v>
      </c>
      <c r="J970">
        <v>80112</v>
      </c>
      <c r="K970" t="s">
        <v>6527</v>
      </c>
      <c r="L970" t="s">
        <v>6528</v>
      </c>
      <c r="M970" t="s">
        <v>6529</v>
      </c>
      <c r="N970" t="s">
        <v>6530</v>
      </c>
      <c r="O970" s="13">
        <v>146500</v>
      </c>
      <c r="P970" s="10">
        <v>966</v>
      </c>
      <c r="Q970" s="10">
        <f t="shared" ca="1" si="124"/>
        <v>224</v>
      </c>
      <c r="R970" t="str">
        <f t="shared" ca="1" si="125"/>
        <v>Conrad Rosu</v>
      </c>
      <c r="T970" t="str">
        <f t="shared" ca="1" si="122"/>
        <v>Viola Stocks</v>
      </c>
      <c r="U970" s="10">
        <f t="shared" ca="1" si="126"/>
        <v>939800</v>
      </c>
      <c r="W970" s="10">
        <f t="shared" ca="1" si="127"/>
        <v>0</v>
      </c>
      <c r="X970" s="10">
        <f t="shared" ca="1" si="128"/>
        <v>27100</v>
      </c>
      <c r="Y970" s="10">
        <f t="shared" ca="1" si="129"/>
        <v>27100</v>
      </c>
    </row>
    <row r="971" spans="1:25" x14ac:dyDescent="0.25">
      <c r="A971" s="10">
        <f ca="1">IFERROR(RANK(Y971,$Y$5:$Y$1006,0)+COUNTIF(Y$4:$Y970,Y971),"")</f>
        <v>743</v>
      </c>
      <c r="B971">
        <f ca="1">IFERROR(RANK(C971,$C$5:$C$5001, 1) + COUNTIF(C$4:$C970, C971), "")</f>
        <v>743</v>
      </c>
      <c r="C971">
        <f t="shared" ca="1" si="123"/>
        <v>11</v>
      </c>
      <c r="D971" s="1" t="s">
        <v>7712</v>
      </c>
      <c r="E971" t="s">
        <v>6531</v>
      </c>
      <c r="F971" t="s">
        <v>6532</v>
      </c>
      <c r="G971" t="s">
        <v>1941</v>
      </c>
      <c r="H971" t="s">
        <v>178</v>
      </c>
      <c r="I971" t="s">
        <v>12</v>
      </c>
      <c r="J971">
        <v>90805</v>
      </c>
      <c r="K971" t="s">
        <v>6533</v>
      </c>
      <c r="L971" t="s">
        <v>6534</v>
      </c>
      <c r="M971" t="s">
        <v>6535</v>
      </c>
      <c r="N971" t="s">
        <v>6536</v>
      </c>
      <c r="O971" s="13">
        <v>102800</v>
      </c>
      <c r="P971" s="10">
        <v>967</v>
      </c>
      <c r="Q971" s="10">
        <f t="shared" ca="1" si="124"/>
        <v>393</v>
      </c>
      <c r="R971" t="str">
        <f t="shared" ca="1" si="125"/>
        <v>Gilberto Matuszeski</v>
      </c>
      <c r="T971" t="str">
        <f t="shared" ca="1" si="122"/>
        <v>Virgilio Vallas</v>
      </c>
      <c r="U971" s="10">
        <f t="shared" ca="1" si="126"/>
        <v>879300</v>
      </c>
      <c r="W971" s="10">
        <f t="shared" ca="1" si="127"/>
        <v>0</v>
      </c>
      <c r="X971" s="10">
        <f t="shared" ca="1" si="128"/>
        <v>5300</v>
      </c>
      <c r="Y971" s="10">
        <f t="shared" ca="1" si="129"/>
        <v>5300</v>
      </c>
    </row>
    <row r="972" spans="1:25" x14ac:dyDescent="0.25">
      <c r="A972" s="10">
        <f ca="1">IFERROR(RANK(Y972,$Y$5:$Y$1006,0)+COUNTIF(Y$4:$Y971,Y972),"")</f>
        <v>744</v>
      </c>
      <c r="B972">
        <f ca="1">IFERROR(RANK(C972,$C$5:$C$5001, 1) + COUNTIF(C$4:$C971, C972), "")</f>
        <v>744</v>
      </c>
      <c r="C972">
        <f t="shared" ca="1" si="123"/>
        <v>11</v>
      </c>
      <c r="D972" s="1" t="s">
        <v>7713</v>
      </c>
      <c r="E972" t="s">
        <v>6537</v>
      </c>
      <c r="F972" t="s">
        <v>6538</v>
      </c>
      <c r="G972" t="s">
        <v>896</v>
      </c>
      <c r="H972" t="s">
        <v>897</v>
      </c>
      <c r="I972" t="s">
        <v>229</v>
      </c>
      <c r="J972">
        <v>10310</v>
      </c>
      <c r="K972" t="s">
        <v>6539</v>
      </c>
      <c r="L972" t="s">
        <v>6540</v>
      </c>
      <c r="M972" t="s">
        <v>6541</v>
      </c>
      <c r="N972" t="s">
        <v>6542</v>
      </c>
      <c r="O972" s="13">
        <v>734000</v>
      </c>
      <c r="P972" s="10">
        <v>968</v>
      </c>
      <c r="Q972" s="10">
        <f t="shared" ca="1" si="124"/>
        <v>917</v>
      </c>
      <c r="R972" t="str">
        <f t="shared" ca="1" si="125"/>
        <v>Tammi Sherow</v>
      </c>
      <c r="T972" t="str">
        <f t="shared" ca="1" si="122"/>
        <v>Vito Wendlandt</v>
      </c>
      <c r="U972" s="10">
        <f t="shared" ca="1" si="126"/>
        <v>925900</v>
      </c>
      <c r="W972" s="10">
        <f t="shared" ca="1" si="127"/>
        <v>0</v>
      </c>
      <c r="X972" s="10">
        <f t="shared" ca="1" si="128"/>
        <v>5200</v>
      </c>
      <c r="Y972" s="10">
        <f t="shared" ca="1" si="129"/>
        <v>5200</v>
      </c>
    </row>
    <row r="973" spans="1:25" x14ac:dyDescent="0.25">
      <c r="A973" s="10">
        <f ca="1">IFERROR(RANK(Y973,$Y$5:$Y$1006,0)+COUNTIF(Y$4:$Y972,Y973),"")</f>
        <v>526</v>
      </c>
      <c r="B973">
        <f ca="1">IFERROR(RANK(C973,$C$5:$C$5001, 1) + COUNTIF(C$4:$C972, C973), "")</f>
        <v>526</v>
      </c>
      <c r="C973">
        <f t="shared" ca="1" si="123"/>
        <v>5</v>
      </c>
      <c r="D973" s="1" t="s">
        <v>7714</v>
      </c>
      <c r="E973" t="s">
        <v>6543</v>
      </c>
      <c r="F973" t="s">
        <v>6544</v>
      </c>
      <c r="G973" t="s">
        <v>4289</v>
      </c>
      <c r="H973" t="s">
        <v>144</v>
      </c>
      <c r="I973" t="s">
        <v>102</v>
      </c>
      <c r="J973">
        <v>20850</v>
      </c>
      <c r="K973" t="s">
        <v>6545</v>
      </c>
      <c r="L973" t="s">
        <v>6546</v>
      </c>
      <c r="M973" t="s">
        <v>6547</v>
      </c>
      <c r="N973" t="s">
        <v>6548</v>
      </c>
      <c r="O973" s="13">
        <v>210200</v>
      </c>
      <c r="P973" s="10">
        <v>969</v>
      </c>
      <c r="Q973" s="10">
        <f t="shared" ca="1" si="124"/>
        <v>288</v>
      </c>
      <c r="R973" t="str">
        <f t="shared" ca="1" si="125"/>
        <v>Don Anzora</v>
      </c>
      <c r="T973" t="str">
        <f t="shared" ca="1" si="122"/>
        <v>Vivian Endicott</v>
      </c>
      <c r="U973" s="10">
        <f t="shared" ca="1" si="126"/>
        <v>624500</v>
      </c>
      <c r="W973" s="10">
        <f t="shared" ca="1" si="127"/>
        <v>0</v>
      </c>
      <c r="X973" s="10">
        <f t="shared" ca="1" si="128"/>
        <v>27000</v>
      </c>
      <c r="Y973" s="10">
        <f t="shared" ca="1" si="129"/>
        <v>27000</v>
      </c>
    </row>
    <row r="974" spans="1:25" x14ac:dyDescent="0.25">
      <c r="A974" s="10">
        <f ca="1">IFERROR(RANK(Y974,$Y$5:$Y$1006,0)+COUNTIF(Y$4:$Y973,Y974),"")</f>
        <v>316</v>
      </c>
      <c r="B974">
        <f ca="1">IFERROR(RANK(C974,$C$5:$C$5001, 1) + COUNTIF(C$4:$C973, C974), "")</f>
        <v>316</v>
      </c>
      <c r="C974">
        <f t="shared" ca="1" si="123"/>
        <v>2</v>
      </c>
      <c r="D974" s="1" t="s">
        <v>7715</v>
      </c>
      <c r="E974" t="s">
        <v>6549</v>
      </c>
      <c r="F974" t="s">
        <v>6550</v>
      </c>
      <c r="G974" t="s">
        <v>637</v>
      </c>
      <c r="H974" t="s">
        <v>212</v>
      </c>
      <c r="I974" t="s">
        <v>12</v>
      </c>
      <c r="J974">
        <v>92660</v>
      </c>
      <c r="K974" t="s">
        <v>6551</v>
      </c>
      <c r="L974" t="s">
        <v>6552</v>
      </c>
      <c r="M974" t="s">
        <v>6553</v>
      </c>
      <c r="N974" t="s">
        <v>6554</v>
      </c>
      <c r="O974" s="13">
        <v>109200</v>
      </c>
      <c r="P974" s="10">
        <v>970</v>
      </c>
      <c r="Q974" s="10">
        <f t="shared" ca="1" si="124"/>
        <v>303</v>
      </c>
      <c r="R974" t="str">
        <f t="shared" ca="1" si="125"/>
        <v>Edgardo Lofts</v>
      </c>
      <c r="T974" t="str">
        <f t="shared" ca="1" si="122"/>
        <v>Wade Staubin</v>
      </c>
      <c r="U974" s="10">
        <f t="shared" ca="1" si="126"/>
        <v>181000</v>
      </c>
      <c r="W974" s="10">
        <f t="shared" ca="1" si="127"/>
        <v>0</v>
      </c>
      <c r="X974" s="10">
        <f t="shared" ca="1" si="128"/>
        <v>48000</v>
      </c>
      <c r="Y974" s="10">
        <f t="shared" ca="1" si="129"/>
        <v>48000</v>
      </c>
    </row>
    <row r="975" spans="1:25" x14ac:dyDescent="0.25">
      <c r="A975" s="10">
        <f ca="1">IFERROR(RANK(Y975,$Y$5:$Y$1006,0)+COUNTIF(Y$4:$Y974,Y975),"")</f>
        <v>317</v>
      </c>
      <c r="B975">
        <f ca="1">IFERROR(RANK(C975,$C$5:$C$5001, 1) + COUNTIF(C$4:$C974, C975), "")</f>
        <v>317</v>
      </c>
      <c r="C975">
        <f t="shared" ca="1" si="123"/>
        <v>2</v>
      </c>
      <c r="D975" s="1" t="s">
        <v>7716</v>
      </c>
      <c r="E975" t="s">
        <v>6555</v>
      </c>
      <c r="F975" t="s">
        <v>6556</v>
      </c>
      <c r="G975" t="s">
        <v>5434</v>
      </c>
      <c r="H975" t="s">
        <v>6557</v>
      </c>
      <c r="I975" t="s">
        <v>1111</v>
      </c>
      <c r="J975">
        <v>22030</v>
      </c>
      <c r="K975" t="s">
        <v>6558</v>
      </c>
      <c r="L975" t="s">
        <v>6559</v>
      </c>
      <c r="M975" t="s">
        <v>6560</v>
      </c>
      <c r="N975" t="s">
        <v>6561</v>
      </c>
      <c r="O975" s="13">
        <v>640900</v>
      </c>
      <c r="P975" s="10">
        <v>971</v>
      </c>
      <c r="Q975" s="10">
        <f t="shared" ca="1" si="124"/>
        <v>166</v>
      </c>
      <c r="R975" t="str">
        <f t="shared" ca="1" si="125"/>
        <v>Carolyn Stidam</v>
      </c>
      <c r="T975" t="str">
        <f t="shared" ca="1" si="122"/>
        <v>Walker Styons</v>
      </c>
      <c r="U975" s="10">
        <f t="shared" ca="1" si="126"/>
        <v>349000</v>
      </c>
      <c r="W975" s="10">
        <f t="shared" ca="1" si="127"/>
        <v>0</v>
      </c>
      <c r="X975" s="10">
        <f t="shared" ca="1" si="128"/>
        <v>47900</v>
      </c>
      <c r="Y975" s="10">
        <f t="shared" ca="1" si="129"/>
        <v>47900</v>
      </c>
    </row>
    <row r="976" spans="1:25" x14ac:dyDescent="0.25">
      <c r="A976" s="10">
        <f ca="1">IFERROR(RANK(Y976,$Y$5:$Y$1006,0)+COUNTIF(Y$4:$Y975,Y976),"")</f>
        <v>318</v>
      </c>
      <c r="B976">
        <f ca="1">IFERROR(RANK(C976,$C$5:$C$5001, 1) + COUNTIF(C$4:$C975, C976), "")</f>
        <v>318</v>
      </c>
      <c r="C976">
        <f t="shared" ca="1" si="123"/>
        <v>2</v>
      </c>
      <c r="D976" s="1" t="s">
        <v>7717</v>
      </c>
      <c r="E976" t="s">
        <v>6562</v>
      </c>
      <c r="F976" t="s">
        <v>6563</v>
      </c>
      <c r="G976" t="s">
        <v>6564</v>
      </c>
      <c r="H976" t="s">
        <v>178</v>
      </c>
      <c r="I976" t="s">
        <v>12</v>
      </c>
      <c r="J976">
        <v>91105</v>
      </c>
      <c r="K976" t="s">
        <v>6565</v>
      </c>
      <c r="L976" t="s">
        <v>6566</v>
      </c>
      <c r="M976" t="s">
        <v>6567</v>
      </c>
      <c r="N976" t="s">
        <v>6568</v>
      </c>
      <c r="O976" s="13">
        <v>986200</v>
      </c>
      <c r="P976" s="10">
        <v>972</v>
      </c>
      <c r="Q976" s="10">
        <f t="shared" ca="1" si="124"/>
        <v>256</v>
      </c>
      <c r="R976" t="str">
        <f t="shared" ca="1" si="125"/>
        <v>Debby Paalan</v>
      </c>
      <c r="T976" t="str">
        <f t="shared" ca="1" si="122"/>
        <v>Wallace Duerkson</v>
      </c>
      <c r="U976" s="10">
        <f t="shared" ca="1" si="126"/>
        <v>415400</v>
      </c>
      <c r="W976" s="10">
        <f t="shared" ca="1" si="127"/>
        <v>0</v>
      </c>
      <c r="X976" s="10">
        <f t="shared" ca="1" si="128"/>
        <v>47800</v>
      </c>
      <c r="Y976" s="10">
        <f t="shared" ca="1" si="129"/>
        <v>47800</v>
      </c>
    </row>
    <row r="977" spans="1:25" x14ac:dyDescent="0.25">
      <c r="A977" s="10">
        <f ca="1">IFERROR(RANK(Y977,$Y$5:$Y$1006,0)+COUNTIF(Y$4:$Y976,Y977),"")</f>
        <v>319</v>
      </c>
      <c r="B977">
        <f ca="1">IFERROR(RANK(C977,$C$5:$C$5001, 1) + COUNTIF(C$4:$C976, C977), "")</f>
        <v>319</v>
      </c>
      <c r="C977">
        <f t="shared" ca="1" si="123"/>
        <v>2</v>
      </c>
      <c r="D977" s="1" t="s">
        <v>7718</v>
      </c>
      <c r="E977" t="s">
        <v>6569</v>
      </c>
      <c r="F977" t="s">
        <v>6570</v>
      </c>
      <c r="G977" t="s">
        <v>6571</v>
      </c>
      <c r="H977" t="s">
        <v>911</v>
      </c>
      <c r="I977" t="s">
        <v>170</v>
      </c>
      <c r="J977">
        <v>8054</v>
      </c>
      <c r="K977" t="s">
        <v>6572</v>
      </c>
      <c r="L977" t="s">
        <v>6573</v>
      </c>
      <c r="M977" t="s">
        <v>6574</v>
      </c>
      <c r="N977" t="s">
        <v>6575</v>
      </c>
      <c r="O977" s="13">
        <v>615300</v>
      </c>
      <c r="P977" s="10">
        <v>973</v>
      </c>
      <c r="Q977" s="10">
        <f t="shared" ca="1" si="124"/>
        <v>918</v>
      </c>
      <c r="R977" t="str">
        <f t="shared" ca="1" si="125"/>
        <v>Tana Hilden</v>
      </c>
      <c r="T977" t="str">
        <f t="shared" ca="1" si="122"/>
        <v>Wally Kartman</v>
      </c>
      <c r="U977" s="10">
        <f t="shared" ca="1" si="126"/>
        <v>822700</v>
      </c>
      <c r="W977" s="10">
        <f t="shared" ca="1" si="127"/>
        <v>0</v>
      </c>
      <c r="X977" s="10">
        <f t="shared" ca="1" si="128"/>
        <v>47700</v>
      </c>
      <c r="Y977" s="10">
        <f t="shared" ca="1" si="129"/>
        <v>47700</v>
      </c>
    </row>
    <row r="978" spans="1:25" x14ac:dyDescent="0.25">
      <c r="A978" s="10">
        <f ca="1">IFERROR(RANK(Y978,$Y$5:$Y$1006,0)+COUNTIF(Y$4:$Y977,Y978),"")</f>
        <v>320</v>
      </c>
      <c r="B978">
        <f ca="1">IFERROR(RANK(C978,$C$5:$C$5001, 1) + COUNTIF(C$4:$C977, C978), "")</f>
        <v>320</v>
      </c>
      <c r="C978">
        <f t="shared" ca="1" si="123"/>
        <v>2</v>
      </c>
      <c r="D978" s="1" t="s">
        <v>7719</v>
      </c>
      <c r="E978" t="s">
        <v>6576</v>
      </c>
      <c r="F978" t="s">
        <v>6577</v>
      </c>
      <c r="G978" t="s">
        <v>4459</v>
      </c>
      <c r="H978" t="s">
        <v>3831</v>
      </c>
      <c r="I978" t="s">
        <v>20</v>
      </c>
      <c r="J978">
        <v>33604</v>
      </c>
      <c r="K978" t="s">
        <v>6578</v>
      </c>
      <c r="L978" t="s">
        <v>6579</v>
      </c>
      <c r="M978" t="s">
        <v>6580</v>
      </c>
      <c r="N978" t="s">
        <v>6581</v>
      </c>
      <c r="O978" s="13">
        <v>692300</v>
      </c>
      <c r="P978" s="10">
        <v>974</v>
      </c>
      <c r="Q978" s="10">
        <f t="shared" ca="1" si="124"/>
        <v>517</v>
      </c>
      <c r="R978" t="str">
        <f t="shared" ca="1" si="125"/>
        <v>Judy Blake</v>
      </c>
      <c r="T978" t="str">
        <f ca="1">VLOOKUP(P978,$Q:$R,2,FALSE)</f>
        <v>Wanda Bjorkman</v>
      </c>
      <c r="U978" s="10">
        <f t="shared" ca="1" si="126"/>
        <v>192700</v>
      </c>
      <c r="W978" s="10">
        <f t="shared" ca="1" si="127"/>
        <v>0</v>
      </c>
      <c r="X978" s="10">
        <f t="shared" ca="1" si="128"/>
        <v>47600</v>
      </c>
      <c r="Y978" s="10">
        <f t="shared" ca="1" si="129"/>
        <v>47600</v>
      </c>
    </row>
    <row r="979" spans="1:25" x14ac:dyDescent="0.25">
      <c r="A979" s="10">
        <f ca="1">IFERROR(RANK(Y979,$Y$5:$Y$1006,0)+COUNTIF(Y$4:$Y978,Y979),"")</f>
        <v>625</v>
      </c>
      <c r="B979">
        <f ca="1">IFERROR(RANK(C979,$C$5:$C$5001, 1) + COUNTIF(C$4:$C978, C979), "")</f>
        <v>625</v>
      </c>
      <c r="C979">
        <f t="shared" ca="1" si="123"/>
        <v>7</v>
      </c>
      <c r="D979" s="1" t="s">
        <v>7720</v>
      </c>
      <c r="E979" t="s">
        <v>6582</v>
      </c>
      <c r="F979" t="s">
        <v>6583</v>
      </c>
      <c r="G979" t="s">
        <v>227</v>
      </c>
      <c r="H979" t="s">
        <v>228</v>
      </c>
      <c r="I979" t="s">
        <v>229</v>
      </c>
      <c r="J979">
        <v>11211</v>
      </c>
      <c r="K979" t="s">
        <v>6584</v>
      </c>
      <c r="L979" t="s">
        <v>6585</v>
      </c>
      <c r="M979" t="s">
        <v>6586</v>
      </c>
      <c r="N979" t="s">
        <v>6587</v>
      </c>
      <c r="O979" s="13">
        <v>339400</v>
      </c>
      <c r="P979" s="10">
        <v>975</v>
      </c>
      <c r="Q979" s="10">
        <f t="shared" ca="1" si="124"/>
        <v>47</v>
      </c>
      <c r="R979" t="str">
        <f t="shared" ca="1" si="125"/>
        <v>Andre Ribble</v>
      </c>
      <c r="T979" t="str">
        <f t="shared" ca="1" si="122"/>
        <v>Wendy Asters</v>
      </c>
      <c r="U979" s="10">
        <f t="shared" ca="1" si="126"/>
        <v>662800</v>
      </c>
      <c r="W979" s="10">
        <f t="shared" ca="1" si="127"/>
        <v>0</v>
      </c>
      <c r="X979" s="10">
        <f t="shared" ca="1" si="128"/>
        <v>17100</v>
      </c>
      <c r="Y979" s="10">
        <f t="shared" ca="1" si="129"/>
        <v>17100</v>
      </c>
    </row>
    <row r="980" spans="1:25" x14ac:dyDescent="0.25">
      <c r="A980" s="10">
        <f ca="1">IFERROR(RANK(Y980,$Y$5:$Y$1006,0)+COUNTIF(Y$4:$Y979,Y980),"")</f>
        <v>692</v>
      </c>
      <c r="B980">
        <f ca="1">IFERROR(RANK(C980,$C$5:$C$5001, 1) + COUNTIF(C$4:$C979, C980), "")</f>
        <v>692</v>
      </c>
      <c r="C980">
        <f t="shared" ca="1" si="123"/>
        <v>9</v>
      </c>
      <c r="D980" s="1" t="s">
        <v>7721</v>
      </c>
      <c r="E980" t="s">
        <v>6588</v>
      </c>
      <c r="F980" t="s">
        <v>6589</v>
      </c>
      <c r="G980" t="s">
        <v>6590</v>
      </c>
      <c r="H980" t="s">
        <v>919</v>
      </c>
      <c r="I980" t="s">
        <v>170</v>
      </c>
      <c r="J980">
        <v>8031</v>
      </c>
      <c r="K980" t="s">
        <v>6591</v>
      </c>
      <c r="L980" t="s">
        <v>6592</v>
      </c>
      <c r="M980" t="s">
        <v>6593</v>
      </c>
      <c r="N980" t="s">
        <v>6594</v>
      </c>
      <c r="O980" s="13">
        <v>30100</v>
      </c>
      <c r="P980" s="10">
        <v>976</v>
      </c>
      <c r="Q980" s="10">
        <f t="shared" ca="1" si="124"/>
        <v>980</v>
      </c>
      <c r="R980" t="str">
        <f t="shared" ca="1" si="125"/>
        <v>Wilber Mikkola</v>
      </c>
      <c r="T980" t="str">
        <f ca="1">VLOOKUP(P980,$Q:$R,2,FALSE)</f>
        <v>Wes Wicka</v>
      </c>
      <c r="U980" s="10">
        <f t="shared" ca="1" si="126"/>
        <v>689500</v>
      </c>
      <c r="W980" s="10">
        <f t="shared" ca="1" si="127"/>
        <v>0</v>
      </c>
      <c r="X980" s="10">
        <f t="shared" ca="1" si="128"/>
        <v>10400</v>
      </c>
      <c r="Y980" s="10">
        <f t="shared" ca="1" si="129"/>
        <v>10400</v>
      </c>
    </row>
    <row r="981" spans="1:25" x14ac:dyDescent="0.25">
      <c r="A981" s="10">
        <f ca="1">IFERROR(RANK(Y981,$Y$5:$Y$1006,0)+COUNTIF(Y$4:$Y980,Y981),"")</f>
        <v>777</v>
      </c>
      <c r="B981">
        <f ca="1">IFERROR(RANK(C981,$C$5:$C$5001, 1) + COUNTIF(C$4:$C980, C981), "")</f>
        <v>777</v>
      </c>
      <c r="C981">
        <f t="shared" ca="1" si="123"/>
        <v>13</v>
      </c>
      <c r="D981" s="1" t="s">
        <v>7722</v>
      </c>
      <c r="E981" t="s">
        <v>6595</v>
      </c>
      <c r="F981" t="s">
        <v>6596</v>
      </c>
      <c r="G981" t="s">
        <v>4459</v>
      </c>
      <c r="H981" t="s">
        <v>3831</v>
      </c>
      <c r="I981" t="s">
        <v>20</v>
      </c>
      <c r="J981">
        <v>33616</v>
      </c>
      <c r="K981" t="s">
        <v>6597</v>
      </c>
      <c r="L981" t="s">
        <v>6598</v>
      </c>
      <c r="M981" t="s">
        <v>6599</v>
      </c>
      <c r="N981" t="s">
        <v>6600</v>
      </c>
      <c r="O981" s="13">
        <v>523900</v>
      </c>
      <c r="P981" s="10">
        <v>977</v>
      </c>
      <c r="Q981" s="10">
        <f t="shared" ca="1" si="124"/>
        <v>182</v>
      </c>
      <c r="R981" t="str">
        <f t="shared" ca="1" si="125"/>
        <v>Chantel Chmiel</v>
      </c>
      <c r="T981" t="str">
        <f t="shared" ca="1" si="122"/>
        <v>Whitney Bokman</v>
      </c>
      <c r="U981" s="10">
        <f t="shared" ca="1" si="126"/>
        <v>977500</v>
      </c>
      <c r="W981" s="10">
        <f t="shared" ca="1" si="127"/>
        <v>0</v>
      </c>
      <c r="X981" s="10">
        <f t="shared" ca="1" si="128"/>
        <v>1900</v>
      </c>
      <c r="Y981" s="10">
        <f t="shared" ca="1" si="129"/>
        <v>1900</v>
      </c>
    </row>
    <row r="982" spans="1:25" x14ac:dyDescent="0.25">
      <c r="A982" s="10">
        <f ca="1">IFERROR(RANK(Y982,$Y$5:$Y$1006,0)+COUNTIF(Y$4:$Y981,Y982),"")</f>
        <v>789</v>
      </c>
      <c r="B982">
        <f ca="1">IFERROR(RANK(C982,$C$5:$C$5001, 1) + COUNTIF(C$4:$C981, C982), "")</f>
        <v>789</v>
      </c>
      <c r="C982">
        <f t="shared" ca="1" si="123"/>
        <v>14</v>
      </c>
      <c r="D982" s="1" t="s">
        <v>7723</v>
      </c>
      <c r="E982" t="s">
        <v>6601</v>
      </c>
      <c r="F982" t="s">
        <v>6602</v>
      </c>
      <c r="G982" t="s">
        <v>1552</v>
      </c>
      <c r="H982" t="s">
        <v>536</v>
      </c>
      <c r="I982" t="s">
        <v>458</v>
      </c>
      <c r="J982">
        <v>60616</v>
      </c>
      <c r="K982" t="s">
        <v>6603</v>
      </c>
      <c r="L982" t="s">
        <v>6604</v>
      </c>
      <c r="M982" t="s">
        <v>6605</v>
      </c>
      <c r="N982" t="s">
        <v>6606</v>
      </c>
      <c r="O982" s="13">
        <v>719500</v>
      </c>
      <c r="P982" s="10">
        <v>978</v>
      </c>
      <c r="Q982" s="10">
        <f t="shared" ca="1" si="124"/>
        <v>454</v>
      </c>
      <c r="R982" t="str">
        <f t="shared" ca="1" si="125"/>
        <v>Isaiah Ryce</v>
      </c>
      <c r="T982" t="str">
        <f t="shared" ca="1" si="122"/>
        <v>Whitney Cocomazzi</v>
      </c>
      <c r="U982" s="10">
        <f t="shared" ca="1" si="126"/>
        <v>501400</v>
      </c>
      <c r="W982" s="10">
        <f t="shared" ca="1" si="127"/>
        <v>0</v>
      </c>
      <c r="X982" s="10">
        <f t="shared" ca="1" si="128"/>
        <v>700</v>
      </c>
      <c r="Y982" s="10">
        <f t="shared" ca="1" si="129"/>
        <v>700</v>
      </c>
    </row>
    <row r="983" spans="1:25" x14ac:dyDescent="0.25">
      <c r="A983" s="10">
        <f ca="1">IFERROR(RANK(Y983,$Y$5:$Y$1006,0)+COUNTIF(Y$4:$Y982,Y983),"")</f>
        <v>717</v>
      </c>
      <c r="B983">
        <f ca="1">IFERROR(RANK(C983,$C$5:$C$5001, 1) + COUNTIF(C$4:$C982, C983), "")</f>
        <v>717</v>
      </c>
      <c r="C983">
        <f t="shared" ca="1" si="123"/>
        <v>10</v>
      </c>
      <c r="D983" s="1" t="s">
        <v>7724</v>
      </c>
      <c r="E983" t="s">
        <v>6607</v>
      </c>
      <c r="F983" t="s">
        <v>6608</v>
      </c>
      <c r="G983" t="s">
        <v>573</v>
      </c>
      <c r="H983" t="s">
        <v>327</v>
      </c>
      <c r="I983" t="s">
        <v>136</v>
      </c>
      <c r="J983">
        <v>80904</v>
      </c>
      <c r="K983" t="s">
        <v>6609</v>
      </c>
      <c r="L983" t="s">
        <v>6610</v>
      </c>
      <c r="M983" t="s">
        <v>6611</v>
      </c>
      <c r="N983" t="s">
        <v>6612</v>
      </c>
      <c r="O983" s="13">
        <v>147700</v>
      </c>
      <c r="P983" s="10">
        <v>979</v>
      </c>
      <c r="Q983" s="10">
        <f t="shared" ca="1" si="124"/>
        <v>592</v>
      </c>
      <c r="R983" t="str">
        <f t="shared" ca="1" si="125"/>
        <v>Lenore Chopra</v>
      </c>
      <c r="T983" t="str">
        <f t="shared" ca="1" si="122"/>
        <v>Whitney Falto</v>
      </c>
      <c r="U983" s="10">
        <f t="shared" ca="1" si="126"/>
        <v>850600</v>
      </c>
      <c r="W983" s="10">
        <f t="shared" ca="1" si="127"/>
        <v>0</v>
      </c>
      <c r="X983" s="10">
        <f t="shared" ca="1" si="128"/>
        <v>7900</v>
      </c>
      <c r="Y983" s="10">
        <f t="shared" ca="1" si="129"/>
        <v>7900</v>
      </c>
    </row>
    <row r="984" spans="1:25" x14ac:dyDescent="0.25">
      <c r="A984" s="10">
        <f ca="1">IFERROR(RANK(Y984,$Y$5:$Y$1006,0)+COUNTIF(Y$4:$Y983,Y984),"")</f>
        <v>790</v>
      </c>
      <c r="B984">
        <f ca="1">IFERROR(RANK(C984,$C$5:$C$5001, 1) + COUNTIF(C$4:$C983, C984), "")</f>
        <v>790</v>
      </c>
      <c r="C984">
        <f t="shared" ca="1" si="123"/>
        <v>14</v>
      </c>
      <c r="D984" s="1" t="s">
        <v>7725</v>
      </c>
      <c r="E984" t="s">
        <v>6613</v>
      </c>
      <c r="F984" t="s">
        <v>6614</v>
      </c>
      <c r="G984" t="s">
        <v>1552</v>
      </c>
      <c r="H984" t="s">
        <v>536</v>
      </c>
      <c r="I984" t="s">
        <v>458</v>
      </c>
      <c r="J984">
        <v>60616</v>
      </c>
      <c r="K984" t="s">
        <v>6615</v>
      </c>
      <c r="L984" t="s">
        <v>6616</v>
      </c>
      <c r="M984" t="s">
        <v>6617</v>
      </c>
      <c r="N984" t="s">
        <v>6618</v>
      </c>
      <c r="O984" s="13">
        <v>212600</v>
      </c>
      <c r="P984" s="10">
        <v>980</v>
      </c>
      <c r="Q984" s="10">
        <f t="shared" ca="1" si="124"/>
        <v>611</v>
      </c>
      <c r="R984" t="str">
        <f t="shared" ca="1" si="125"/>
        <v>Lillian Rothe</v>
      </c>
      <c r="T984" t="str">
        <f t="shared" ca="1" si="122"/>
        <v>Wilber Mikkola</v>
      </c>
      <c r="U984" s="10">
        <f t="shared" ca="1" si="126"/>
        <v>30100</v>
      </c>
      <c r="W984" s="10">
        <f t="shared" ca="1" si="127"/>
        <v>0</v>
      </c>
      <c r="X984" s="10">
        <f t="shared" ca="1" si="128"/>
        <v>600</v>
      </c>
      <c r="Y984" s="10">
        <f t="shared" ca="1" si="129"/>
        <v>600</v>
      </c>
    </row>
    <row r="985" spans="1:25" x14ac:dyDescent="0.25">
      <c r="A985" s="10" t="str">
        <f ca="1">IFERROR(RANK(Y985,$Y$5:$Y$1006,0)+COUNTIF(Y$4:$Y984,Y985),"")</f>
        <v/>
      </c>
      <c r="B985" t="str">
        <f ca="1">IFERROR(RANK(C985,$C$5:$C$5001, 1) + COUNTIF(C$4:$C984, C985), "")</f>
        <v/>
      </c>
      <c r="C985" t="str">
        <f t="shared" ca="1" si="123"/>
        <v/>
      </c>
      <c r="D985" s="1" t="s">
        <v>7726</v>
      </c>
      <c r="E985" t="s">
        <v>6619</v>
      </c>
      <c r="F985" t="s">
        <v>6620</v>
      </c>
      <c r="G985" t="s">
        <v>5022</v>
      </c>
      <c r="H985" t="s">
        <v>1807</v>
      </c>
      <c r="I985" t="s">
        <v>28</v>
      </c>
      <c r="J985">
        <v>45251</v>
      </c>
      <c r="K985" t="s">
        <v>6621</v>
      </c>
      <c r="L985" t="s">
        <v>6622</v>
      </c>
      <c r="M985" t="s">
        <v>6623</v>
      </c>
      <c r="N985" t="s">
        <v>6624</v>
      </c>
      <c r="O985" s="13">
        <v>94200</v>
      </c>
      <c r="P985" s="10">
        <v>981</v>
      </c>
      <c r="Q985" s="10">
        <f t="shared" ca="1" si="124"/>
        <v>180</v>
      </c>
      <c r="R985" t="str">
        <f t="shared" ca="1" si="125"/>
        <v>Chadwick Sumlin</v>
      </c>
      <c r="T985" t="str">
        <f t="shared" ref="T985:T1005" ca="1" si="130">VLOOKUP(P985,$Q:$R,2,FALSE)</f>
        <v>Wilbur Botwinick</v>
      </c>
      <c r="U985" s="10">
        <f t="shared" ca="1" si="126"/>
        <v>349500</v>
      </c>
      <c r="W985" s="10">
        <f t="shared" ca="1" si="127"/>
        <v>0</v>
      </c>
      <c r="X985" s="10" t="str">
        <f t="shared" ca="1" si="128"/>
        <v/>
      </c>
      <c r="Y985" s="10" t="str">
        <f t="shared" ca="1" si="129"/>
        <v/>
      </c>
    </row>
    <row r="986" spans="1:25" x14ac:dyDescent="0.25">
      <c r="A986" s="10" t="str">
        <f ca="1">IFERROR(RANK(Y986,$Y$5:$Y$1006,0)+COUNTIF(Y$4:$Y985,Y986),"")</f>
        <v/>
      </c>
      <c r="B986" t="str">
        <f ca="1">IFERROR(RANK(C986,$C$5:$C$5001, 1) + COUNTIF(C$4:$C985, C986), "")</f>
        <v/>
      </c>
      <c r="C986" t="str">
        <f t="shared" ca="1" si="123"/>
        <v/>
      </c>
      <c r="D986" s="1" t="s">
        <v>7727</v>
      </c>
      <c r="E986" t="s">
        <v>6625</v>
      </c>
      <c r="F986" t="s">
        <v>6626</v>
      </c>
      <c r="G986" t="s">
        <v>3033</v>
      </c>
      <c r="H986" t="s">
        <v>759</v>
      </c>
      <c r="I986" t="s">
        <v>760</v>
      </c>
      <c r="J986">
        <v>6606</v>
      </c>
      <c r="K986" t="s">
        <v>6627</v>
      </c>
      <c r="L986" t="s">
        <v>6628</v>
      </c>
      <c r="M986" t="s">
        <v>6629</v>
      </c>
      <c r="N986" t="s">
        <v>6630</v>
      </c>
      <c r="O986" s="13">
        <v>405500</v>
      </c>
      <c r="P986" s="10">
        <v>982</v>
      </c>
      <c r="Q986" s="10">
        <f t="shared" ca="1" si="124"/>
        <v>241</v>
      </c>
      <c r="R986" t="str">
        <f t="shared" ca="1" si="125"/>
        <v>Dane Mohlke</v>
      </c>
      <c r="T986" t="str">
        <f t="shared" ca="1" si="130"/>
        <v>Wilburn Dexter</v>
      </c>
      <c r="U986" s="10">
        <f t="shared" ca="1" si="126"/>
        <v>917600</v>
      </c>
      <c r="W986" s="10">
        <f t="shared" ca="1" si="127"/>
        <v>0</v>
      </c>
      <c r="X986" s="10" t="str">
        <f t="shared" ca="1" si="128"/>
        <v/>
      </c>
      <c r="Y986" s="10" t="str">
        <f t="shared" ca="1" si="129"/>
        <v/>
      </c>
    </row>
    <row r="987" spans="1:25" x14ac:dyDescent="0.25">
      <c r="A987" s="10">
        <f ca="1">IFERROR(RANK(Y987,$Y$5:$Y$1006,0)+COUNTIF(Y$4:$Y986,Y987),"")</f>
        <v>745</v>
      </c>
      <c r="B987">
        <f ca="1">IFERROR(RANK(C987,$C$5:$C$5001, 1) + COUNTIF(C$4:$C986, C987), "")</f>
        <v>745</v>
      </c>
      <c r="C987">
        <f t="shared" ca="1" si="123"/>
        <v>11</v>
      </c>
      <c r="D987" s="1" t="s">
        <v>7728</v>
      </c>
      <c r="E987" t="s">
        <v>6631</v>
      </c>
      <c r="F987" t="s">
        <v>6632</v>
      </c>
      <c r="G987" t="s">
        <v>693</v>
      </c>
      <c r="H987" t="s">
        <v>1928</v>
      </c>
      <c r="I987" t="s">
        <v>136</v>
      </c>
      <c r="J987">
        <v>80221</v>
      </c>
      <c r="K987" t="s">
        <v>6633</v>
      </c>
      <c r="L987" t="s">
        <v>6634</v>
      </c>
      <c r="M987" t="s">
        <v>6635</v>
      </c>
      <c r="N987" t="s">
        <v>6636</v>
      </c>
      <c r="O987" s="13">
        <v>688700</v>
      </c>
      <c r="P987" s="10">
        <v>983</v>
      </c>
      <c r="Q987" s="10">
        <f t="shared" ca="1" si="124"/>
        <v>265</v>
      </c>
      <c r="R987" t="str">
        <f t="shared" ca="1" si="125"/>
        <v>Delilah Leonides</v>
      </c>
      <c r="T987" t="str">
        <f t="shared" ca="1" si="130"/>
        <v>Wiley Hermanstorfer</v>
      </c>
      <c r="U987" s="10">
        <f t="shared" ca="1" si="126"/>
        <v>451900</v>
      </c>
      <c r="W987" s="10">
        <f t="shared" ca="1" si="127"/>
        <v>0</v>
      </c>
      <c r="X987" s="10">
        <f t="shared" ca="1" si="128"/>
        <v>5100</v>
      </c>
      <c r="Y987" s="10">
        <f t="shared" ca="1" si="129"/>
        <v>5100</v>
      </c>
    </row>
    <row r="988" spans="1:25" x14ac:dyDescent="0.25">
      <c r="A988" s="10" t="str">
        <f ca="1">IFERROR(RANK(Y988,$Y$5:$Y$1006,0)+COUNTIF(Y$4:$Y987,Y988),"")</f>
        <v/>
      </c>
      <c r="B988" t="str">
        <f ca="1">IFERROR(RANK(C988,$C$5:$C$5001, 1) + COUNTIF(C$4:$C987, C988), "")</f>
        <v/>
      </c>
      <c r="C988" t="str">
        <f t="shared" ca="1" si="123"/>
        <v/>
      </c>
      <c r="D988" s="1" t="s">
        <v>7729</v>
      </c>
      <c r="E988" t="s">
        <v>1959</v>
      </c>
      <c r="F988" t="s">
        <v>6637</v>
      </c>
      <c r="G988" t="s">
        <v>6638</v>
      </c>
      <c r="H988" t="s">
        <v>341</v>
      </c>
      <c r="I988" t="s">
        <v>342</v>
      </c>
      <c r="J988">
        <v>96789</v>
      </c>
      <c r="K988" t="s">
        <v>6639</v>
      </c>
      <c r="L988" t="s">
        <v>6640</v>
      </c>
      <c r="M988" t="s">
        <v>6641</v>
      </c>
      <c r="N988" t="s">
        <v>6642</v>
      </c>
      <c r="O988" s="13">
        <v>568500</v>
      </c>
      <c r="P988" s="10">
        <v>984</v>
      </c>
      <c r="Q988" s="10">
        <f t="shared" ca="1" si="124"/>
        <v>468</v>
      </c>
      <c r="R988" t="str">
        <f t="shared" ca="1" si="125"/>
        <v>Jacques Aagaard</v>
      </c>
      <c r="T988" t="str">
        <f t="shared" ca="1" si="130"/>
        <v>Wilfred Stockhoff</v>
      </c>
      <c r="U988" s="10">
        <f t="shared" ca="1" si="126"/>
        <v>853900</v>
      </c>
      <c r="W988" s="10">
        <f t="shared" ca="1" si="127"/>
        <v>0</v>
      </c>
      <c r="X988" s="10" t="str">
        <f t="shared" ca="1" si="128"/>
        <v/>
      </c>
      <c r="Y988" s="10" t="str">
        <f t="shared" ca="1" si="129"/>
        <v/>
      </c>
    </row>
    <row r="989" spans="1:25" x14ac:dyDescent="0.25">
      <c r="A989" s="10">
        <f ca="1">IFERROR(RANK(Y989,$Y$5:$Y$1006,0)+COUNTIF(Y$4:$Y988,Y989),"")</f>
        <v>527</v>
      </c>
      <c r="B989">
        <f ca="1">IFERROR(RANK(C989,$C$5:$C$5001, 1) + COUNTIF(C$4:$C988, C989), "")</f>
        <v>527</v>
      </c>
      <c r="C989">
        <f t="shared" ca="1" si="123"/>
        <v>5</v>
      </c>
      <c r="D989" s="1" t="s">
        <v>7730</v>
      </c>
      <c r="E989" t="s">
        <v>6643</v>
      </c>
      <c r="F989" t="s">
        <v>6644</v>
      </c>
      <c r="G989" t="s">
        <v>120</v>
      </c>
      <c r="H989" t="s">
        <v>6138</v>
      </c>
      <c r="I989" t="s">
        <v>122</v>
      </c>
      <c r="J989">
        <v>30341</v>
      </c>
      <c r="K989" t="s">
        <v>6645</v>
      </c>
      <c r="L989" t="s">
        <v>6646</v>
      </c>
      <c r="M989" t="s">
        <v>6647</v>
      </c>
      <c r="N989" t="s">
        <v>6648</v>
      </c>
      <c r="O989" s="13">
        <v>10700</v>
      </c>
      <c r="P989" s="10">
        <v>985</v>
      </c>
      <c r="Q989" s="10">
        <f t="shared" ca="1" si="124"/>
        <v>700</v>
      </c>
      <c r="R989" t="str">
        <f t="shared" ca="1" si="125"/>
        <v>Mellisa Cazzell</v>
      </c>
      <c r="T989" t="str">
        <f t="shared" ca="1" si="130"/>
        <v>Willard Keathley</v>
      </c>
      <c r="U989" s="10">
        <f t="shared" ca="1" si="126"/>
        <v>739300</v>
      </c>
      <c r="W989" s="10">
        <f t="shared" ca="1" si="127"/>
        <v>0</v>
      </c>
      <c r="X989" s="10">
        <f t="shared" ca="1" si="128"/>
        <v>26900</v>
      </c>
      <c r="Y989" s="10">
        <f t="shared" ca="1" si="129"/>
        <v>26900</v>
      </c>
    </row>
    <row r="990" spans="1:25" x14ac:dyDescent="0.25">
      <c r="A990" s="10">
        <f ca="1">IFERROR(RANK(Y990,$Y$5:$Y$1006,0)+COUNTIF(Y$4:$Y989,Y990),"")</f>
        <v>579</v>
      </c>
      <c r="B990">
        <f ca="1">IFERROR(RANK(C990,$C$5:$C$5001, 1) + COUNTIF(C$4:$C989, C990), "")</f>
        <v>579</v>
      </c>
      <c r="C990">
        <f t="shared" ca="1" si="123"/>
        <v>6</v>
      </c>
      <c r="D990" s="1" t="s">
        <v>7731</v>
      </c>
      <c r="E990" t="s">
        <v>6649</v>
      </c>
      <c r="F990" t="s">
        <v>6650</v>
      </c>
      <c r="G990" t="s">
        <v>5342</v>
      </c>
      <c r="H990" t="s">
        <v>1023</v>
      </c>
      <c r="I990" t="s">
        <v>252</v>
      </c>
      <c r="J990">
        <v>15237</v>
      </c>
      <c r="K990" t="s">
        <v>6651</v>
      </c>
      <c r="L990" t="s">
        <v>6652</v>
      </c>
      <c r="M990" t="s">
        <v>6653</v>
      </c>
      <c r="N990" t="s">
        <v>6654</v>
      </c>
      <c r="O990" s="13">
        <v>582100</v>
      </c>
      <c r="P990" s="10">
        <v>986</v>
      </c>
      <c r="Q990" s="10">
        <f t="shared" ca="1" si="124"/>
        <v>843</v>
      </c>
      <c r="R990" t="str">
        <f t="shared" ca="1" si="125"/>
        <v>Rosanne Morrisette</v>
      </c>
      <c r="T990" t="str">
        <f t="shared" ca="1" si="130"/>
        <v>William Gohr</v>
      </c>
      <c r="U990" s="10">
        <f t="shared" ca="1" si="126"/>
        <v>705900</v>
      </c>
      <c r="W990" s="10">
        <f t="shared" ca="1" si="127"/>
        <v>0</v>
      </c>
      <c r="X990" s="10">
        <f t="shared" ca="1" si="128"/>
        <v>21700</v>
      </c>
      <c r="Y990" s="10">
        <f t="shared" ca="1" si="129"/>
        <v>21700</v>
      </c>
    </row>
    <row r="991" spans="1:25" x14ac:dyDescent="0.25">
      <c r="A991" s="10">
        <f ca="1">IFERROR(RANK(Y991,$Y$5:$Y$1006,0)+COUNTIF(Y$4:$Y990,Y991),"")</f>
        <v>580</v>
      </c>
      <c r="B991">
        <f ca="1">IFERROR(RANK(C991,$C$5:$C$5001, 1) + COUNTIF(C$4:$C990, C991), "")</f>
        <v>580</v>
      </c>
      <c r="C991">
        <f t="shared" ca="1" si="123"/>
        <v>6</v>
      </c>
      <c r="D991" s="1" t="s">
        <v>7732</v>
      </c>
      <c r="E991" t="s">
        <v>6655</v>
      </c>
      <c r="F991" t="s">
        <v>6656</v>
      </c>
      <c r="G991" t="s">
        <v>11</v>
      </c>
      <c r="H991" t="s">
        <v>11</v>
      </c>
      <c r="I991" t="s">
        <v>12</v>
      </c>
      <c r="J991">
        <v>92110</v>
      </c>
      <c r="K991" t="s">
        <v>6657</v>
      </c>
      <c r="L991" t="s">
        <v>6658</v>
      </c>
      <c r="M991" t="s">
        <v>6659</v>
      </c>
      <c r="N991" t="s">
        <v>6660</v>
      </c>
      <c r="O991" s="13">
        <v>200300</v>
      </c>
      <c r="P991" s="10">
        <v>987</v>
      </c>
      <c r="Q991" s="10">
        <f t="shared" ca="1" si="124"/>
        <v>761</v>
      </c>
      <c r="R991" t="str">
        <f t="shared" ca="1" si="125"/>
        <v>Olivia Venetos</v>
      </c>
      <c r="T991" t="str">
        <f t="shared" ca="1" si="130"/>
        <v>William Guffey</v>
      </c>
      <c r="U991" s="10">
        <f t="shared" ca="1" si="126"/>
        <v>42700</v>
      </c>
      <c r="W991" s="10">
        <f t="shared" ca="1" si="127"/>
        <v>0</v>
      </c>
      <c r="X991" s="10">
        <f t="shared" ca="1" si="128"/>
        <v>21600</v>
      </c>
      <c r="Y991" s="10">
        <f t="shared" ca="1" si="129"/>
        <v>21600</v>
      </c>
    </row>
    <row r="992" spans="1:25" x14ac:dyDescent="0.25">
      <c r="A992" s="10">
        <f ca="1">IFERROR(RANK(Y992,$Y$5:$Y$1006,0)+COUNTIF(Y$4:$Y991,Y992),"")</f>
        <v>581</v>
      </c>
      <c r="B992">
        <f ca="1">IFERROR(RANK(C992,$C$5:$C$5001, 1) + COUNTIF(C$4:$C991, C992), "")</f>
        <v>581</v>
      </c>
      <c r="C992">
        <f t="shared" ca="1" si="123"/>
        <v>6</v>
      </c>
      <c r="D992" s="1" t="s">
        <v>7733</v>
      </c>
      <c r="E992" t="s">
        <v>6661</v>
      </c>
      <c r="F992" t="s">
        <v>6662</v>
      </c>
      <c r="G992" t="s">
        <v>6663</v>
      </c>
      <c r="H992" t="s">
        <v>204</v>
      </c>
      <c r="I992" t="s">
        <v>102</v>
      </c>
      <c r="J992">
        <v>21136</v>
      </c>
      <c r="K992" t="s">
        <v>6664</v>
      </c>
      <c r="L992" t="s">
        <v>6665</v>
      </c>
      <c r="M992" t="s">
        <v>6666</v>
      </c>
      <c r="N992" t="s">
        <v>6667</v>
      </c>
      <c r="O992" s="13">
        <v>44500</v>
      </c>
      <c r="P992" s="10">
        <v>988</v>
      </c>
      <c r="Q992" s="10">
        <f t="shared" ca="1" si="124"/>
        <v>891</v>
      </c>
      <c r="R992" t="str">
        <f t="shared" ca="1" si="125"/>
        <v>Silvia Macintyre</v>
      </c>
      <c r="T992" t="str">
        <f t="shared" ca="1" si="130"/>
        <v>William Nedd</v>
      </c>
      <c r="U992" s="10">
        <f t="shared" ca="1" si="126"/>
        <v>599000</v>
      </c>
      <c r="W992" s="10">
        <f t="shared" ca="1" si="127"/>
        <v>0</v>
      </c>
      <c r="X992" s="10">
        <f t="shared" ca="1" si="128"/>
        <v>21500</v>
      </c>
      <c r="Y992" s="10">
        <f t="shared" ca="1" si="129"/>
        <v>21500</v>
      </c>
    </row>
    <row r="993" spans="1:25" x14ac:dyDescent="0.25">
      <c r="A993" s="10">
        <f ca="1">IFERROR(RANK(Y993,$Y$5:$Y$1006,0)+COUNTIF(Y$4:$Y992,Y993),"")</f>
        <v>582</v>
      </c>
      <c r="B993">
        <f ca="1">IFERROR(RANK(C993,$C$5:$C$5001, 1) + COUNTIF(C$4:$C992, C993), "")</f>
        <v>582</v>
      </c>
      <c r="C993">
        <f t="shared" ca="1" si="123"/>
        <v>6</v>
      </c>
      <c r="D993" s="1" t="s">
        <v>7734</v>
      </c>
      <c r="E993" t="s">
        <v>6668</v>
      </c>
      <c r="F993" t="s">
        <v>6669</v>
      </c>
      <c r="G993" t="s">
        <v>566</v>
      </c>
      <c r="H993" t="s">
        <v>106</v>
      </c>
      <c r="I993" t="s">
        <v>20</v>
      </c>
      <c r="J993">
        <v>33170</v>
      </c>
      <c r="K993" t="s">
        <v>6670</v>
      </c>
      <c r="L993" t="s">
        <v>6671</v>
      </c>
      <c r="M993" t="s">
        <v>6672</v>
      </c>
      <c r="N993" t="s">
        <v>6673</v>
      </c>
      <c r="O993" s="13">
        <v>91200</v>
      </c>
      <c r="P993" s="10">
        <v>989</v>
      </c>
      <c r="Q993" s="10">
        <f t="shared" ca="1" si="124"/>
        <v>897</v>
      </c>
      <c r="R993" t="str">
        <f t="shared" ca="1" si="125"/>
        <v>Sondra Tapp</v>
      </c>
      <c r="T993" t="str">
        <f t="shared" ca="1" si="130"/>
        <v>William Sagal</v>
      </c>
      <c r="U993" s="10">
        <f t="shared" ca="1" si="126"/>
        <v>624900</v>
      </c>
      <c r="W993" s="10">
        <f t="shared" ca="1" si="127"/>
        <v>0</v>
      </c>
      <c r="X993" s="10">
        <f t="shared" ca="1" si="128"/>
        <v>21400</v>
      </c>
      <c r="Y993" s="10">
        <f t="shared" ca="1" si="129"/>
        <v>21400</v>
      </c>
    </row>
    <row r="994" spans="1:25" x14ac:dyDescent="0.25">
      <c r="A994" s="10">
        <f ca="1">IFERROR(RANK(Y994,$Y$5:$Y$1006,0)+COUNTIF(Y$4:$Y993,Y994),"")</f>
        <v>583</v>
      </c>
      <c r="B994">
        <f ca="1">IFERROR(RANK(C994,$C$5:$C$5001, 1) + COUNTIF(C$4:$C993, C994), "")</f>
        <v>583</v>
      </c>
      <c r="C994">
        <f t="shared" ca="1" si="123"/>
        <v>6</v>
      </c>
      <c r="D994" s="1" t="s">
        <v>7735</v>
      </c>
      <c r="E994" t="s">
        <v>6674</v>
      </c>
      <c r="F994" t="s">
        <v>6675</v>
      </c>
      <c r="G994" t="s">
        <v>6676</v>
      </c>
      <c r="H994" t="s">
        <v>1515</v>
      </c>
      <c r="I994" t="s">
        <v>252</v>
      </c>
      <c r="J994">
        <v>18974</v>
      </c>
      <c r="K994" t="s">
        <v>6677</v>
      </c>
      <c r="L994" t="s">
        <v>6678</v>
      </c>
      <c r="M994" t="s">
        <v>6679</v>
      </c>
      <c r="N994" t="s">
        <v>6680</v>
      </c>
      <c r="O994" s="13">
        <v>762800</v>
      </c>
      <c r="P994" s="10">
        <v>990</v>
      </c>
      <c r="Q994" s="10">
        <f t="shared" ca="1" si="124"/>
        <v>845</v>
      </c>
      <c r="R994" t="str">
        <f t="shared" ca="1" si="125"/>
        <v>Rosie Petrella</v>
      </c>
      <c r="T994" t="str">
        <f t="shared" ca="1" si="130"/>
        <v>Willian Carnegie</v>
      </c>
      <c r="U994" s="10">
        <f t="shared" ca="1" si="126"/>
        <v>969200</v>
      </c>
      <c r="W994" s="10">
        <f t="shared" ca="1" si="127"/>
        <v>0</v>
      </c>
      <c r="X994" s="10">
        <f t="shared" ca="1" si="128"/>
        <v>21300</v>
      </c>
      <c r="Y994" s="10">
        <f t="shared" ca="1" si="129"/>
        <v>21300</v>
      </c>
    </row>
    <row r="995" spans="1:25" x14ac:dyDescent="0.25">
      <c r="A995" s="10" t="str">
        <f ca="1">IFERROR(RANK(Y995,$Y$5:$Y$1006,0)+COUNTIF(Y$4:$Y994,Y995),"")</f>
        <v/>
      </c>
      <c r="B995" t="str">
        <f ca="1">IFERROR(RANK(C995,$C$5:$C$5001, 1) + COUNTIF(C$4:$C994, C995), "")</f>
        <v/>
      </c>
      <c r="C995" t="str">
        <f t="shared" ca="1" si="123"/>
        <v/>
      </c>
      <c r="D995" s="1" t="s">
        <v>7736</v>
      </c>
      <c r="E995" t="s">
        <v>6681</v>
      </c>
      <c r="F995" t="s">
        <v>6682</v>
      </c>
      <c r="G995" t="s">
        <v>5022</v>
      </c>
      <c r="H995" t="s">
        <v>1807</v>
      </c>
      <c r="I995" t="s">
        <v>28</v>
      </c>
      <c r="J995">
        <v>45214</v>
      </c>
      <c r="K995" t="s">
        <v>6683</v>
      </c>
      <c r="L995" t="s">
        <v>6684</v>
      </c>
      <c r="M995" t="s">
        <v>6685</v>
      </c>
      <c r="N995" t="s">
        <v>6686</v>
      </c>
      <c r="O995" s="13">
        <v>790800</v>
      </c>
      <c r="P995" s="10">
        <v>991</v>
      </c>
      <c r="Q995" s="10">
        <f t="shared" ca="1" si="124"/>
        <v>296</v>
      </c>
      <c r="R995" t="str">
        <f t="shared" ca="1" si="125"/>
        <v>Doretha Kauer</v>
      </c>
      <c r="T995" t="str">
        <f t="shared" ca="1" si="130"/>
        <v>Willie Coughenour</v>
      </c>
      <c r="U995" s="10">
        <f t="shared" ca="1" si="126"/>
        <v>689600</v>
      </c>
      <c r="W995" s="10">
        <f t="shared" ca="1" si="127"/>
        <v>0</v>
      </c>
      <c r="X995" s="10" t="str">
        <f t="shared" ca="1" si="128"/>
        <v/>
      </c>
      <c r="Y995" s="10" t="str">
        <f t="shared" ca="1" si="129"/>
        <v/>
      </c>
    </row>
    <row r="996" spans="1:25" x14ac:dyDescent="0.25">
      <c r="A996" s="10" t="str">
        <f ca="1">IFERROR(RANK(Y996,$Y$5:$Y$1006,0)+COUNTIF(Y$4:$Y995,Y996),"")</f>
        <v/>
      </c>
      <c r="B996" t="str">
        <f ca="1">IFERROR(RANK(C996,$C$5:$C$5001, 1) + COUNTIF(C$4:$C995, C996), "")</f>
        <v/>
      </c>
      <c r="C996" t="str">
        <f t="shared" ca="1" si="123"/>
        <v/>
      </c>
      <c r="D996" s="1" t="s">
        <v>7737</v>
      </c>
      <c r="E996" t="s">
        <v>6687</v>
      </c>
      <c r="F996" t="s">
        <v>6688</v>
      </c>
      <c r="G996" t="s">
        <v>6689</v>
      </c>
      <c r="H996" t="s">
        <v>2217</v>
      </c>
      <c r="I996" t="s">
        <v>122</v>
      </c>
      <c r="J996">
        <v>30907</v>
      </c>
      <c r="K996" t="s">
        <v>6690</v>
      </c>
      <c r="L996" t="s">
        <v>6691</v>
      </c>
      <c r="M996" t="s">
        <v>6692</v>
      </c>
      <c r="N996" t="s">
        <v>6693</v>
      </c>
      <c r="O996" s="13">
        <v>225500</v>
      </c>
      <c r="P996" s="10">
        <v>992</v>
      </c>
      <c r="Q996" s="10">
        <f t="shared" ca="1" si="124"/>
        <v>1</v>
      </c>
      <c r="R996" t="str">
        <f t="shared" ca="1" si="125"/>
        <v>Aaron Kieke</v>
      </c>
      <c r="T996" t="str">
        <f t="shared" ca="1" si="130"/>
        <v>Willis Boers</v>
      </c>
      <c r="U996" s="10">
        <f t="shared" ca="1" si="126"/>
        <v>285500</v>
      </c>
      <c r="W996" s="10">
        <f t="shared" ca="1" si="127"/>
        <v>0</v>
      </c>
      <c r="X996" s="10" t="str">
        <f t="shared" ca="1" si="128"/>
        <v/>
      </c>
      <c r="Y996" s="10" t="str">
        <f t="shared" ca="1" si="129"/>
        <v/>
      </c>
    </row>
    <row r="997" spans="1:25" x14ac:dyDescent="0.25">
      <c r="A997" s="10">
        <f ca="1">IFERROR(RANK(Y997,$Y$5:$Y$1006,0)+COUNTIF(Y$4:$Y996,Y997),"")</f>
        <v>693</v>
      </c>
      <c r="B997">
        <f ca="1">IFERROR(RANK(C997,$C$5:$C$5001, 1) + COUNTIF(C$4:$C996, C997), "")</f>
        <v>693</v>
      </c>
      <c r="C997">
        <f t="shared" ca="1" si="123"/>
        <v>9</v>
      </c>
      <c r="D997" s="1" t="s">
        <v>7738</v>
      </c>
      <c r="E997" t="s">
        <v>6694</v>
      </c>
      <c r="F997" t="s">
        <v>6695</v>
      </c>
      <c r="G997" t="s">
        <v>340</v>
      </c>
      <c r="H997" t="s">
        <v>341</v>
      </c>
      <c r="I997" t="s">
        <v>342</v>
      </c>
      <c r="J997">
        <v>96701</v>
      </c>
      <c r="K997" t="s">
        <v>6696</v>
      </c>
      <c r="L997" t="s">
        <v>6697</v>
      </c>
      <c r="M997" t="s">
        <v>6698</v>
      </c>
      <c r="N997" t="s">
        <v>6699</v>
      </c>
      <c r="O997" s="13">
        <v>600500</v>
      </c>
      <c r="P997" s="10">
        <v>993</v>
      </c>
      <c r="Q997" s="10">
        <f t="shared" ca="1" si="124"/>
        <v>131</v>
      </c>
      <c r="R997" t="str">
        <f t="shared" ca="1" si="125"/>
        <v>Brain Grazier</v>
      </c>
      <c r="T997" t="str">
        <f t="shared" ca="1" si="130"/>
        <v>Wilson Taverna</v>
      </c>
      <c r="U997" s="10">
        <f t="shared" ca="1" si="126"/>
        <v>823100</v>
      </c>
      <c r="W997" s="10">
        <f t="shared" ca="1" si="127"/>
        <v>0</v>
      </c>
      <c r="X997" s="10">
        <f t="shared" ca="1" si="128"/>
        <v>10300</v>
      </c>
      <c r="Y997" s="10">
        <f t="shared" ca="1" si="129"/>
        <v>10300</v>
      </c>
    </row>
    <row r="998" spans="1:25" x14ac:dyDescent="0.25">
      <c r="A998" s="10">
        <f ca="1">IFERROR(RANK(Y998,$Y$5:$Y$1006,0)+COUNTIF(Y$4:$Y997,Y998),"")</f>
        <v>626</v>
      </c>
      <c r="B998">
        <f ca="1">IFERROR(RANK(C998,$C$5:$C$5001, 1) + COUNTIF(C$4:$C997, C998), "")</f>
        <v>626</v>
      </c>
      <c r="C998">
        <f t="shared" ca="1" si="123"/>
        <v>7</v>
      </c>
      <c r="D998" s="1" t="s">
        <v>7739</v>
      </c>
      <c r="E998" t="s">
        <v>6700</v>
      </c>
      <c r="F998" t="s">
        <v>6701</v>
      </c>
      <c r="G998" t="s">
        <v>721</v>
      </c>
      <c r="H998" t="s">
        <v>1807</v>
      </c>
      <c r="I998" t="s">
        <v>28</v>
      </c>
      <c r="J998">
        <v>45030</v>
      </c>
      <c r="K998" t="s">
        <v>6702</v>
      </c>
      <c r="L998" t="s">
        <v>6703</v>
      </c>
      <c r="M998" t="s">
        <v>6704</v>
      </c>
      <c r="N998" t="s">
        <v>6705</v>
      </c>
      <c r="O998" s="13">
        <v>967200</v>
      </c>
      <c r="P998" s="10">
        <v>994</v>
      </c>
      <c r="Q998" s="10">
        <f t="shared" ca="1" si="124"/>
        <v>602</v>
      </c>
      <c r="R998" t="str">
        <f t="shared" ca="1" si="125"/>
        <v>Leora Peskind</v>
      </c>
      <c r="T998" t="str">
        <f t="shared" ca="1" si="130"/>
        <v>Yesenia Cease</v>
      </c>
      <c r="U998" s="10">
        <f t="shared" ca="1" si="126"/>
        <v>179000</v>
      </c>
      <c r="W998" s="10">
        <f t="shared" ca="1" si="127"/>
        <v>0</v>
      </c>
      <c r="X998" s="10">
        <f t="shared" ca="1" si="128"/>
        <v>17000</v>
      </c>
      <c r="Y998" s="10">
        <f t="shared" ca="1" si="129"/>
        <v>17000</v>
      </c>
    </row>
    <row r="999" spans="1:25" x14ac:dyDescent="0.25">
      <c r="A999" s="10">
        <f ca="1">IFERROR(RANK(Y999,$Y$5:$Y$1006,0)+COUNTIF(Y$4:$Y998,Y999),"")</f>
        <v>627</v>
      </c>
      <c r="B999">
        <f ca="1">IFERROR(RANK(C999,$C$5:$C$5001, 1) + COUNTIF(C$4:$C998, C999), "")</f>
        <v>627</v>
      </c>
      <c r="C999">
        <f t="shared" ca="1" si="123"/>
        <v>7</v>
      </c>
      <c r="D999" s="1" t="s">
        <v>7740</v>
      </c>
      <c r="E999" t="s">
        <v>6706</v>
      </c>
      <c r="F999" t="s">
        <v>6707</v>
      </c>
      <c r="G999" t="s">
        <v>4952</v>
      </c>
      <c r="H999" t="s">
        <v>4953</v>
      </c>
      <c r="I999" t="s">
        <v>28</v>
      </c>
      <c r="J999">
        <v>45044</v>
      </c>
      <c r="K999" t="s">
        <v>6708</v>
      </c>
      <c r="L999" t="s">
        <v>6709</v>
      </c>
      <c r="M999" t="s">
        <v>6710</v>
      </c>
      <c r="N999" t="s">
        <v>6711</v>
      </c>
      <c r="O999" s="13">
        <v>595300</v>
      </c>
      <c r="P999" s="10">
        <v>995</v>
      </c>
      <c r="Q999" s="10">
        <f t="shared" ca="1" si="124"/>
        <v>738</v>
      </c>
      <c r="R999" t="str">
        <f t="shared" ca="1" si="125"/>
        <v>Neva Guerrido</v>
      </c>
      <c r="T999" t="str">
        <f t="shared" ca="1" si="130"/>
        <v>Yong Gardella</v>
      </c>
      <c r="U999" s="10">
        <f t="shared" ca="1" si="126"/>
        <v>557400</v>
      </c>
      <c r="W999" s="10">
        <f t="shared" ca="1" si="127"/>
        <v>0</v>
      </c>
      <c r="X999" s="10">
        <f t="shared" ca="1" si="128"/>
        <v>16900</v>
      </c>
      <c r="Y999" s="10">
        <f t="shared" ca="1" si="129"/>
        <v>16900</v>
      </c>
    </row>
    <row r="1000" spans="1:25" x14ac:dyDescent="0.25">
      <c r="A1000" s="10" t="str">
        <f ca="1">IFERROR(RANK(Y1000,$Y$5:$Y$1006,0)+COUNTIF(Y$4:$Y999,Y1000),"")</f>
        <v/>
      </c>
      <c r="B1000" t="str">
        <f ca="1">IFERROR(RANK(C1000,$C$5:$C$5001, 1) + COUNTIF(C$4:$C999, C1000), "")</f>
        <v/>
      </c>
      <c r="C1000" t="str">
        <f t="shared" ca="1" si="123"/>
        <v/>
      </c>
      <c r="D1000" s="1" t="s">
        <v>7741</v>
      </c>
      <c r="E1000" t="s">
        <v>6712</v>
      </c>
      <c r="F1000" t="s">
        <v>6713</v>
      </c>
      <c r="G1000" t="s">
        <v>4241</v>
      </c>
      <c r="H1000" t="s">
        <v>2537</v>
      </c>
      <c r="I1000" t="s">
        <v>1768</v>
      </c>
      <c r="J1000">
        <v>89501</v>
      </c>
      <c r="K1000" t="s">
        <v>6714</v>
      </c>
      <c r="L1000" t="s">
        <v>6715</v>
      </c>
      <c r="M1000" t="s">
        <v>6716</v>
      </c>
      <c r="N1000" t="s">
        <v>6717</v>
      </c>
      <c r="O1000" s="13">
        <v>95900</v>
      </c>
      <c r="P1000" s="10">
        <v>996</v>
      </c>
      <c r="Q1000" s="10">
        <f t="shared" ca="1" si="124"/>
        <v>258</v>
      </c>
      <c r="R1000" t="str">
        <f t="shared" ca="1" si="125"/>
        <v>Debra Veino</v>
      </c>
      <c r="T1000" t="str">
        <f t="shared" ca="1" si="130"/>
        <v>Yong Mcghin</v>
      </c>
      <c r="U1000" s="10">
        <f t="shared" ca="1" si="126"/>
        <v>483200</v>
      </c>
      <c r="W1000" s="10">
        <f t="shared" ca="1" si="127"/>
        <v>0</v>
      </c>
      <c r="X1000" s="10" t="str">
        <f t="shared" ca="1" si="128"/>
        <v/>
      </c>
      <c r="Y1000" s="10" t="str">
        <f t="shared" ca="1" si="129"/>
        <v/>
      </c>
    </row>
    <row r="1001" spans="1:25" x14ac:dyDescent="0.25">
      <c r="A1001" s="10">
        <f ca="1">IFERROR(RANK(Y1001,$Y$5:$Y$1006,0)+COUNTIF(Y$4:$Y1000,Y1001),"")</f>
        <v>694</v>
      </c>
      <c r="B1001">
        <f ca="1">IFERROR(RANK(C1001,$C$5:$C$5001, 1) + COUNTIF(C$4:$C1000, C1001), "")</f>
        <v>694</v>
      </c>
      <c r="C1001">
        <f t="shared" ca="1" si="123"/>
        <v>9</v>
      </c>
      <c r="D1001" s="1" t="s">
        <v>7742</v>
      </c>
      <c r="E1001" t="s">
        <v>6718</v>
      </c>
      <c r="F1001" t="s">
        <v>6719</v>
      </c>
      <c r="G1001" t="s">
        <v>768</v>
      </c>
      <c r="H1001" t="s">
        <v>6720</v>
      </c>
      <c r="I1001" t="s">
        <v>6721</v>
      </c>
      <c r="J1001">
        <v>20020</v>
      </c>
      <c r="K1001" t="s">
        <v>6722</v>
      </c>
      <c r="L1001" t="s">
        <v>6723</v>
      </c>
      <c r="M1001" t="s">
        <v>6724</v>
      </c>
      <c r="N1001" t="s">
        <v>6725</v>
      </c>
      <c r="O1001" s="13">
        <v>299300</v>
      </c>
      <c r="P1001" s="10">
        <v>997</v>
      </c>
      <c r="Q1001" s="10">
        <f t="shared" ca="1" si="124"/>
        <v>576</v>
      </c>
      <c r="R1001" t="str">
        <f t="shared" ca="1" si="125"/>
        <v>Lauren Ewbank</v>
      </c>
      <c r="T1001" t="str">
        <f t="shared" ca="1" si="130"/>
        <v>Yvette Falconer</v>
      </c>
      <c r="U1001" s="10">
        <f t="shared" ca="1" si="126"/>
        <v>26900</v>
      </c>
      <c r="W1001" s="10">
        <f t="shared" ca="1" si="127"/>
        <v>0</v>
      </c>
      <c r="X1001" s="10">
        <f t="shared" ca="1" si="128"/>
        <v>10200</v>
      </c>
      <c r="Y1001" s="10">
        <f t="shared" ca="1" si="129"/>
        <v>10200</v>
      </c>
    </row>
    <row r="1002" spans="1:25" x14ac:dyDescent="0.25">
      <c r="A1002" s="10">
        <f ca="1">IFERROR(RANK(Y1002,$Y$5:$Y$1006,0)+COUNTIF(Y$4:$Y1001,Y1002),"")</f>
        <v>321</v>
      </c>
      <c r="B1002">
        <f ca="1">IFERROR(RANK(C1002,$C$5:$C$5001, 1) + COUNTIF(C$4:$C1001, C1002), "")</f>
        <v>321</v>
      </c>
      <c r="C1002">
        <f t="shared" ca="1" si="123"/>
        <v>2</v>
      </c>
      <c r="D1002" s="1" t="s">
        <v>7743</v>
      </c>
      <c r="E1002" t="s">
        <v>6726</v>
      </c>
      <c r="F1002" t="s">
        <v>6727</v>
      </c>
      <c r="G1002" t="s">
        <v>1145</v>
      </c>
      <c r="H1002" t="s">
        <v>1146</v>
      </c>
      <c r="I1002" t="s">
        <v>20</v>
      </c>
      <c r="J1002">
        <v>32904</v>
      </c>
      <c r="K1002" t="s">
        <v>6728</v>
      </c>
      <c r="L1002" t="s">
        <v>6729</v>
      </c>
      <c r="M1002" t="s">
        <v>6730</v>
      </c>
      <c r="N1002" t="s">
        <v>6731</v>
      </c>
      <c r="O1002" s="13">
        <v>145500</v>
      </c>
      <c r="P1002" s="10">
        <v>998</v>
      </c>
      <c r="Q1002" s="10">
        <f t="shared" ca="1" si="124"/>
        <v>140</v>
      </c>
      <c r="R1002" t="str">
        <f t="shared" ca="1" si="125"/>
        <v>Brittney Naish</v>
      </c>
      <c r="T1002" t="str">
        <f t="shared" ca="1" si="130"/>
        <v>Zachery Dawley</v>
      </c>
      <c r="U1002" s="10">
        <f t="shared" ca="1" si="126"/>
        <v>221000</v>
      </c>
      <c r="W1002" s="10">
        <f t="shared" ca="1" si="127"/>
        <v>0</v>
      </c>
      <c r="X1002" s="10">
        <f t="shared" ca="1" si="128"/>
        <v>47500</v>
      </c>
      <c r="Y1002" s="10">
        <f t="shared" ca="1" si="129"/>
        <v>47500</v>
      </c>
    </row>
    <row r="1003" spans="1:25" x14ac:dyDescent="0.25">
      <c r="A1003" s="10">
        <f ca="1">IFERROR(RANK(Y1003,$Y$5:$Y$1006,0)+COUNTIF(Y$4:$Y1002,Y1003),"")</f>
        <v>322</v>
      </c>
      <c r="B1003">
        <f ca="1">IFERROR(RANK(C1003,$C$5:$C$5001, 1) + COUNTIF(C$4:$C1002, C1003), "")</f>
        <v>322</v>
      </c>
      <c r="C1003">
        <f t="shared" ca="1" si="123"/>
        <v>2</v>
      </c>
      <c r="D1003" s="1" t="s">
        <v>7744</v>
      </c>
      <c r="E1003" t="s">
        <v>6732</v>
      </c>
      <c r="F1003" t="s">
        <v>6733</v>
      </c>
      <c r="G1003" t="s">
        <v>6734</v>
      </c>
      <c r="H1003" t="s">
        <v>536</v>
      </c>
      <c r="I1003" t="s">
        <v>458</v>
      </c>
      <c r="J1003">
        <v>60004</v>
      </c>
      <c r="K1003" t="s">
        <v>6735</v>
      </c>
      <c r="L1003" t="s">
        <v>6736</v>
      </c>
      <c r="M1003" t="s">
        <v>6737</v>
      </c>
      <c r="N1003" t="s">
        <v>6738</v>
      </c>
      <c r="O1003" s="13">
        <v>2100</v>
      </c>
      <c r="P1003" s="10">
        <v>999</v>
      </c>
      <c r="Q1003" s="10">
        <f t="shared" ca="1" si="124"/>
        <v>668</v>
      </c>
      <c r="R1003" t="str">
        <f t="shared" ca="1" si="125"/>
        <v>Marietta Denkins</v>
      </c>
      <c r="T1003" t="str">
        <f t="shared" ca="1" si="130"/>
        <v>Zack Vichidvongsa</v>
      </c>
      <c r="U1003" s="10">
        <f t="shared" ca="1" si="126"/>
        <v>824000</v>
      </c>
      <c r="W1003" s="10">
        <f t="shared" ca="1" si="127"/>
        <v>0</v>
      </c>
      <c r="X1003" s="10">
        <f t="shared" ca="1" si="128"/>
        <v>47400</v>
      </c>
      <c r="Y1003" s="10">
        <f t="shared" ca="1" si="129"/>
        <v>47400</v>
      </c>
    </row>
    <row r="1004" spans="1:25" x14ac:dyDescent="0.25">
      <c r="A1004" s="10">
        <f ca="1">IFERROR(RANK(Y1004,$Y$5:$Y$1006,0)+COUNTIF(Y$4:$Y1003,Y1004),"")</f>
        <v>323</v>
      </c>
      <c r="B1004">
        <f ca="1">IFERROR(RANK(C1004,$C$5:$C$5001, 1) + COUNTIF(C$4:$C1003, C1004), "")</f>
        <v>323</v>
      </c>
      <c r="C1004">
        <f t="shared" ca="1" si="123"/>
        <v>2</v>
      </c>
      <c r="D1004" s="1" t="s">
        <v>7745</v>
      </c>
      <c r="E1004" t="s">
        <v>6739</v>
      </c>
      <c r="F1004" t="s">
        <v>6740</v>
      </c>
      <c r="G1004" t="s">
        <v>768</v>
      </c>
      <c r="H1004" t="s">
        <v>6720</v>
      </c>
      <c r="I1004" t="s">
        <v>6721</v>
      </c>
      <c r="J1004">
        <v>20006</v>
      </c>
      <c r="K1004" t="s">
        <v>6741</v>
      </c>
      <c r="L1004" t="s">
        <v>6742</v>
      </c>
      <c r="M1004" t="s">
        <v>6743</v>
      </c>
      <c r="N1004" t="s">
        <v>6744</v>
      </c>
      <c r="O1004" s="13">
        <v>572700</v>
      </c>
      <c r="P1004" s="10">
        <v>1000</v>
      </c>
      <c r="Q1004" s="10">
        <f t="shared" ca="1" si="124"/>
        <v>433</v>
      </c>
      <c r="R1004" t="str">
        <f t="shared" ca="1" si="125"/>
        <v>Horacio Memo</v>
      </c>
      <c r="T1004" t="str">
        <f ca="1">VLOOKUP(P1004,$Q:$R,2,FALSE)</f>
        <v>Zane Greenleaf</v>
      </c>
      <c r="U1004" s="10">
        <f t="shared" ca="1" si="126"/>
        <v>950100</v>
      </c>
      <c r="W1004" s="10">
        <f t="shared" ca="1" si="127"/>
        <v>0</v>
      </c>
      <c r="X1004" s="10">
        <f t="shared" ca="1" si="128"/>
        <v>47300</v>
      </c>
      <c r="Y1004" s="10">
        <f t="shared" ca="1" si="129"/>
        <v>47300</v>
      </c>
    </row>
    <row r="1005" spans="1:25" x14ac:dyDescent="0.25">
      <c r="A1005" s="10">
        <f ca="1">IFERROR(RANK(Y1005,$Y$5:$Y$1006,0)+COUNTIF(Y$4:$Y1004,Y1005),"")</f>
        <v>324</v>
      </c>
      <c r="B1005">
        <f ca="1">IFERROR(RANK(C1005,$C$5:$C$5001, 1) + COUNTIF(C$4:$C1004, C1005), "")</f>
        <v>324</v>
      </c>
      <c r="C1005">
        <f t="shared" ca="1" si="123"/>
        <v>2</v>
      </c>
      <c r="D1005" s="1" t="s">
        <v>7746</v>
      </c>
      <c r="E1005" t="s">
        <v>6745</v>
      </c>
      <c r="F1005" t="s">
        <v>6746</v>
      </c>
      <c r="G1005" t="s">
        <v>2761</v>
      </c>
      <c r="H1005" t="s">
        <v>2762</v>
      </c>
      <c r="I1005" t="s">
        <v>75</v>
      </c>
      <c r="J1005">
        <v>48093</v>
      </c>
      <c r="K1005" t="s">
        <v>6747</v>
      </c>
      <c r="L1005" t="s">
        <v>6748</v>
      </c>
      <c r="M1005" t="s">
        <v>6749</v>
      </c>
      <c r="N1005" t="s">
        <v>6750</v>
      </c>
      <c r="O1005" s="13">
        <v>954400</v>
      </c>
      <c r="P1005" s="10">
        <v>1001</v>
      </c>
      <c r="Q1005" s="10">
        <f t="shared" ca="1" si="124"/>
        <v>831</v>
      </c>
      <c r="R1005" t="str">
        <f t="shared" ca="1" si="125"/>
        <v>Robert Yotter</v>
      </c>
      <c r="T1005" t="str">
        <f t="shared" ca="1" si="130"/>
        <v>Zane Tabak</v>
      </c>
      <c r="U1005" s="10">
        <f t="shared" ca="1" si="126"/>
        <v>966000</v>
      </c>
      <c r="W1005" s="10">
        <f t="shared" ca="1" si="127"/>
        <v>0</v>
      </c>
      <c r="X1005" s="10">
        <f t="shared" ca="1" si="128"/>
        <v>47200</v>
      </c>
      <c r="Y1005" s="10">
        <f t="shared" ca="1" si="129"/>
        <v>47200</v>
      </c>
    </row>
    <row r="1006" spans="1:25" x14ac:dyDescent="0.25">
      <c r="A1006" s="10" t="str">
        <f ca="1">IFERROR(RANK(Y1006,$Y$5:$Y$1006,0)+COUNTIF(Y$4:$Y1005,Y1006),"")</f>
        <v/>
      </c>
      <c r="B1006" t="str">
        <f ca="1">IFERROR(RANK(C1006,$C$5:$C$5001, 1) + COUNTIF(C$4:$C1005, C1006), "")</f>
        <v/>
      </c>
      <c r="C1006" t="str">
        <f t="shared" ref="C1006" ca="1" si="131">IFERROR(SEARCH($C$2,T1006,1),"")</f>
        <v/>
      </c>
      <c r="D1006" s="1" t="s">
        <v>7747</v>
      </c>
      <c r="E1006" t="s">
        <v>6751</v>
      </c>
      <c r="F1006" t="s">
        <v>6752</v>
      </c>
      <c r="G1006" t="s">
        <v>1102</v>
      </c>
      <c r="H1006" t="s">
        <v>1102</v>
      </c>
      <c r="I1006" t="s">
        <v>646</v>
      </c>
      <c r="J1006">
        <v>99501</v>
      </c>
      <c r="K1006" t="s">
        <v>6753</v>
      </c>
      <c r="L1006" t="s">
        <v>6754</v>
      </c>
      <c r="M1006" t="s">
        <v>6755</v>
      </c>
      <c r="N1006" t="s">
        <v>6756</v>
      </c>
      <c r="O1006" s="13">
        <v>361700</v>
      </c>
      <c r="P1006" s="10">
        <v>1002</v>
      </c>
      <c r="Q1006" s="10">
        <f t="shared" ca="1" si="124"/>
        <v>994</v>
      </c>
      <c r="R1006" t="str">
        <f t="shared" ca="1" si="125"/>
        <v>Wilton Leaver</v>
      </c>
      <c r="T1006" t="e">
        <f ca="1">VLOOKUP(P1006,$Q:$R,2,FALSE)</f>
        <v>#N/A</v>
      </c>
      <c r="U1006" s="10">
        <f t="shared" ca="1" si="126"/>
        <v>0</v>
      </c>
      <c r="W1006" s="10">
        <f t="shared" ca="1" si="127"/>
        <v>0</v>
      </c>
      <c r="X1006" s="10" t="str">
        <f t="shared" ca="1" si="128"/>
        <v/>
      </c>
      <c r="Y1006" s="10" t="str">
        <f t="shared" ca="1" si="12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2011-09-19T00:32:21Z</dcterms:created>
  <dcterms:modified xsi:type="dcterms:W3CDTF">2013-12-19T06:45:34Z</dcterms:modified>
</cp:coreProperties>
</file>